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bened\Public First Dropbox\Policy and Research Team\Polling\Archived Work\2024\03 - Food Foundation\West Midlands\"/>
    </mc:Choice>
  </mc:AlternateContent>
  <xr:revisionPtr revIDLastSave="0" documentId="13_ncr:1_{773EC03D-4A84-4D79-843E-C2556323F305}"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36" l="1"/>
  <c r="B22" i="35"/>
  <c r="B22" i="34"/>
  <c r="B18" i="33"/>
  <c r="B22" i="32"/>
  <c r="B22" i="31"/>
  <c r="B19" i="30"/>
  <c r="B22" i="29"/>
  <c r="B16" i="28"/>
  <c r="B16" i="27"/>
  <c r="B16" i="26"/>
  <c r="B17" i="25"/>
  <c r="B17" i="24"/>
  <c r="B17" i="23"/>
  <c r="B22" i="22"/>
  <c r="B22" i="21"/>
  <c r="B24" i="20"/>
  <c r="B25" i="19"/>
  <c r="B17" i="18"/>
  <c r="B22" i="17"/>
  <c r="B16" i="16"/>
  <c r="B16" i="15"/>
  <c r="B16" i="14"/>
  <c r="B16" i="13"/>
  <c r="B16" i="12"/>
  <c r="B20" i="11"/>
  <c r="B20" i="10"/>
  <c r="B24" i="9"/>
  <c r="B21" i="8"/>
  <c r="B21" i="7"/>
  <c r="B21" i="6"/>
  <c r="B21" i="5"/>
  <c r="B31" i="4"/>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<sst xmlns="http://schemas.openxmlformats.org/spreadsheetml/2006/main" count="2429" uniqueCount="217">
  <si>
    <t>Public First Poll for Food Foundation (West Midlands Combined Authority)</t>
  </si>
  <si>
    <t>Fieldwork:</t>
  </si>
  <si>
    <t>8th Mar - 17th Mar 2024</t>
  </si>
  <si>
    <t xml:space="preserve">Interview Method: </t>
  </si>
  <si>
    <t>Online Survey</t>
  </si>
  <si>
    <t>Population represented:</t>
  </si>
  <si>
    <t>18+ year olds in the West Midlands (metropolitan county)</t>
  </si>
  <si>
    <t>Sample size:</t>
  </si>
  <si>
    <t>Methodology:</t>
  </si>
  <si>
    <t>All results are weighted using Iterative Proportional Fitting, or 'Raking'. The results are  weighted by age, gender, and grouped social grade to locally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</si>
  <si>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</si>
  <si>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</si>
  <si>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</si>
  <si>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</si>
  <si>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</si>
  <si>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</si>
  <si>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</si>
  <si>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</si>
  <si>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</si>
  <si>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</si>
  <si>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</si>
  <si>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</si>
  <si>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</si>
  <si>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</si>
  <si>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</si>
  <si>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</si>
  <si>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</si>
  <si>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</si>
  <si>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</si>
  <si>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</si>
  <si>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</si>
  <si>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Conservative</t>
  </si>
  <si>
    <t>Labour</t>
  </si>
  <si>
    <t>Liberal Democrat</t>
  </si>
  <si>
    <t>The Brexit Party</t>
  </si>
  <si>
    <t>I did not vote</t>
  </si>
  <si>
    <t>Liberal Democrats</t>
  </si>
  <si>
    <t>GCSE or equivalent (Scottish National/O Level)</t>
  </si>
  <si>
    <t>A Level or equivalent (GCE/Higher/Advanced Higher)</t>
  </si>
  <si>
    <t>University Undergraduate Degree (BA/BSc)</t>
  </si>
  <si>
    <t>University Postgraduate Degree (MA/MSc/MPhil)</t>
  </si>
  <si>
    <t>Doctorate (PhD/DPHil)</t>
  </si>
  <si>
    <t>Less than £20,000</t>
  </si>
  <si>
    <t>£20,000 - £39,999</t>
  </si>
  <si>
    <t>£40,000 - £59,999</t>
  </si>
  <si>
    <t>£60,000 or more</t>
  </si>
  <si>
    <t>Yes</t>
  </si>
  <si>
    <t>No</t>
  </si>
  <si>
    <t>Positive</t>
  </si>
  <si>
    <t>Neutral</t>
  </si>
  <si>
    <t>Negative</t>
  </si>
  <si>
    <t>Labour party candidate</t>
  </si>
  <si>
    <t>Conservative party candidate</t>
  </si>
  <si>
    <t>Liberal Democrat candidate</t>
  </si>
  <si>
    <t>Gender</t>
  </si>
  <si>
    <t>Age Group</t>
  </si>
  <si>
    <t>Social Grade</t>
  </si>
  <si>
    <t>2019</t>
  </si>
  <si>
    <t>Voting Intention</t>
  </si>
  <si>
    <t>Education</t>
  </si>
  <si>
    <t>Grouped Income</t>
  </si>
  <si>
    <t>Universal Credit Recipient</t>
  </si>
  <si>
    <t>Children?</t>
  </si>
  <si>
    <t>View of Current Mayor</t>
  </si>
  <si>
    <t>Mayoral Voting Intention</t>
  </si>
  <si>
    <t>Government budget cuts in staffing and education</t>
  </si>
  <si>
    <t>Children’s mental health in schools and bullying</t>
  </si>
  <si>
    <t>Attracting quality teaching staff into the profession</t>
  </si>
  <si>
    <t>Children catching up on learning after the pandemic</t>
  </si>
  <si>
    <t>Classroom size and capacity</t>
  </si>
  <si>
    <t>Children being absent from school</t>
  </si>
  <si>
    <t>Access to free school meals in schools</t>
  </si>
  <si>
    <t>The impacts of social media and developments in technology e.g. AI</t>
  </si>
  <si>
    <t>Inequality between private, grammar, and state schools</t>
  </si>
  <si>
    <t>Obesity and poor health</t>
  </si>
  <si>
    <t>The treatment of children with Special Educational Needs</t>
  </si>
  <si>
    <t>Quality of maths and science teaching</t>
  </si>
  <si>
    <t>Teacher’s salaries</t>
  </si>
  <si>
    <t>Availability of school infrastructure such as laboratories and libraries</t>
  </si>
  <si>
    <t>The quality of teaching of sex education</t>
  </si>
  <si>
    <t>Extracurricular opportunities</t>
  </si>
  <si>
    <t>Don’t Know</t>
  </si>
  <si>
    <t>None of the above</t>
  </si>
  <si>
    <t>Thinking about schools in the UK, which of the following do you think are the most important issues affecting schools at this time? Please select up to three.</t>
  </si>
  <si>
    <t>BASE: All Respondents</t>
  </si>
  <si>
    <t>Fieldwork:  8th Mar - 17th Mar 2024</t>
  </si>
  <si>
    <t>Data weighted by age, gender, and grouped social grade to locally representative proportions</t>
  </si>
  <si>
    <t xml:space="preserve"> It is important for children to be well fed in order to do well in school</t>
  </si>
  <si>
    <t xml:space="preserve"> It is primarily the responsibility of parents, not schools, to ensure that children are provided with healthy food during the school day</t>
  </si>
  <si>
    <t xml:space="preserve"> Healthy and nutritious food is often too expensive to buy for a family</t>
  </si>
  <si>
    <t>Strongly agree</t>
  </si>
  <si>
    <t>Somewhat agree</t>
  </si>
  <si>
    <t>Somewhat disagree</t>
  </si>
  <si>
    <t>Strongly disagree</t>
  </si>
  <si>
    <t>Don’t know</t>
  </si>
  <si>
    <t>Total Agree:</t>
  </si>
  <si>
    <t>Total Disagree:</t>
  </si>
  <si>
    <t>Net:</t>
  </si>
  <si>
    <t>Grid Summary: To what extent do you agree or disagree with the following?</t>
  </si>
  <si>
    <t>To what extent do you agree or disagree with the following?: It is important for children to be well fed in order to do well in school</t>
  </si>
  <si>
    <t>To what extent do you agree or disagree with the following?: Healthy and nutritious food is often too expensive to buy for a family</t>
  </si>
  <si>
    <t>To what extent do you agree or disagree with the following?: It is primarily the responsibility of parents, not schools, to ensure that children are provided with healthy food during the school day</t>
  </si>
  <si>
    <t>It is too expensive to buy nutritious food</t>
  </si>
  <si>
    <t>There is too much advertising of unhealthy food</t>
  </si>
  <si>
    <t>Children do not want to eat nutritious food</t>
  </si>
  <si>
    <t>It is difficult to buy food without unhealthy ingredients these days</t>
  </si>
  <si>
    <t>Parents do not have enough information on how to prepare nutritious food</t>
  </si>
  <si>
    <t>Their school does not serve nutritious food options</t>
  </si>
  <si>
    <t>There is not enough time in the day to prepare nutritious food on a regular basis</t>
  </si>
  <si>
    <t>N/A - there are no barriers to my child having a more nutritious diet</t>
  </si>
  <si>
    <t>I don’t believe that some food is more or less nutritious</t>
  </si>
  <si>
    <t>Other (Please specify)</t>
  </si>
  <si>
    <t>What, if anything, would you say are the barriers to children in the UK having a more nutritious diet? Please select all that apply.</t>
  </si>
  <si>
    <t>Every day, on average</t>
  </si>
  <si>
    <t>Several times a week, on average</t>
  </si>
  <si>
    <t>Once a week, on average</t>
  </si>
  <si>
    <t>Several times a month, on average</t>
  </si>
  <si>
    <t>Monthly, on average</t>
  </si>
  <si>
    <t>Less often or never</t>
  </si>
  <si>
    <t>0</t>
  </si>
  <si>
    <t>*</t>
  </si>
  <si>
    <t xml:space="preserve"> You said you have children in school. How often in the last year, if at all, did your children skip eating breakfast before going to school?</t>
  </si>
  <si>
    <t>BASE: Child in school</t>
  </si>
  <si>
    <t xml:space="preserve"> You said you have children in school. How often in the last year, if at all, do your children skip eating lunch at school?</t>
  </si>
  <si>
    <t xml:space="preserve"> Financial support for those who are unable to work</t>
  </si>
  <si>
    <t xml:space="preserve"> Lunches for children at school whose parents are struggling financially</t>
  </si>
  <si>
    <t xml:space="preserve"> Healthcare i.e. through the NHS</t>
  </si>
  <si>
    <t xml:space="preserve"> Housing for people who are struggling to afford rent</t>
  </si>
  <si>
    <t>Should be provided by the Government with money raised through taxes</t>
  </si>
  <si>
    <t>Should not be provided by the Government</t>
  </si>
  <si>
    <t>Grid Summary: Thinking about the things that the Government can provide with money raised through taxes, which of the following  do you think the Government should and should not provide?</t>
  </si>
  <si>
    <t>Thinking about the things that the Government can provide with money raised through taxes, which of the following  do you think the Government should and should not provide?: Financial support for those who are unable to work</t>
  </si>
  <si>
    <t>Thinking about the things that the Government can provide with money raised through taxes, which of the following  do you think the Government should and should not provide?: Lunches for children at school whose parents are struggling financially</t>
  </si>
  <si>
    <t>Thinking about the things that the Government can provide with money raised through taxes, which of the following  do you think the Government should and should not provide?: Healthcare i.e. through the NHS</t>
  </si>
  <si>
    <t>Thinking about the things that the Government can provide with money raised through taxes, which of the following  do you think the Government should and should not provide?: Housing for people who are struggling to afford rent</t>
  </si>
  <si>
    <t>Strongly support</t>
  </si>
  <si>
    <t>Somewhat support</t>
  </si>
  <si>
    <t>Neither support nor oppose</t>
  </si>
  <si>
    <t>Somewhat oppose</t>
  </si>
  <si>
    <t>Strongly oppose</t>
  </si>
  <si>
    <t>Total Support:</t>
  </si>
  <si>
    <t>Total Oppose:</t>
  </si>
  <si>
    <t xml:space="preserve"> Currently in England, some children, from low income families, are entitled to free school meals during the school day, meaning their parents do not need to pay for school lunches. In addition, all children in Reception, Year 1 and Year 2 receive free school meals, not on a means tested basis. There are currently over 2 million children eligible for free school meals. Do you support or oppose Free School Meal provision in England?</t>
  </si>
  <si>
    <t>Every child should receive free school meals regardless of their income</t>
  </si>
  <si>
    <t>Only children from poorer backgrounds should receive free school meals</t>
  </si>
  <si>
    <t>No children should receive free school meals</t>
  </si>
  <si>
    <t xml:space="preserve"> Which of the following comes closest to your view?</t>
  </si>
  <si>
    <t>Reducing child hunger</t>
  </si>
  <si>
    <t>Helps parents with the cost of living</t>
  </si>
  <si>
    <t>Improving children’s nutrition and health</t>
  </si>
  <si>
    <t>Improving how children perform at school. For instance, better literacy and numeracy levels</t>
  </si>
  <si>
    <t>Improving children’s mental health and wellbeing</t>
  </si>
  <si>
    <t>Reducing inequalities in health between low income and high income children and adults</t>
  </si>
  <si>
    <t>Improving children’s attendance at school</t>
  </si>
  <si>
    <t>Alleviating child poverty</t>
  </si>
  <si>
    <t>Reducing childhood obesity and other weight related illnesses</t>
  </si>
  <si>
    <t>N/A - there are no benefits to providing free school meals to children</t>
  </si>
  <si>
    <t>Other (Please Specify)</t>
  </si>
  <si>
    <t>What do you think the benefits of providing free school meals to children are, if any? Select any which apply</t>
  </si>
  <si>
    <t>Parents can exploit the system to get free meals when they could afford to provide them</t>
  </si>
  <si>
    <t>Children might be embarrassed to receive free school meals</t>
  </si>
  <si>
    <t>The food provided is low quality</t>
  </si>
  <si>
    <t>N/A - here are no negatives to providing free school meals to children</t>
  </si>
  <si>
    <t>The money needed could be better put towards other things like the NHS and welfare</t>
  </si>
  <si>
    <t>It is not the Government’s job to feed children, it is their parents</t>
  </si>
  <si>
    <t>The food provided is unhealthy</t>
  </si>
  <si>
    <t>It would be better if the money went directly to parents to provide the meals</t>
  </si>
  <si>
    <t>The scheme is unnecessary</t>
  </si>
  <si>
    <t>What do you think are the main negatives of providing free school meals to children are, if any? Select any which apply</t>
  </si>
  <si>
    <t>Increase funding for after-school activities or youth centres</t>
  </si>
  <si>
    <t>Providing free breakfast clubs for all children in primary and secondary schools</t>
  </si>
  <si>
    <t>Doing more to support mental health in schools</t>
  </si>
  <si>
    <t>Reducing class sizes by hiring more teachers</t>
  </si>
  <si>
    <t>Increasing the number of children who receive free school meals</t>
  </si>
  <si>
    <t>Banning junk food advertising to children</t>
  </si>
  <si>
    <t>Improve air quality near schools</t>
  </si>
  <si>
    <t>None of the above would be important</t>
  </si>
  <si>
    <t>Imagine a political party was deciding what to prioritise in order to improve children’s wellbeing across England ahead of a general election. Which of the following areas do you think should be prioritised? Select up to three of the following.</t>
  </si>
  <si>
    <t>Increasing the number of apprenticeships available for young people in your area</t>
  </si>
  <si>
    <t>Encourage young people to pursue specific courses aged 16-18 to fill local skills gaps</t>
  </si>
  <si>
    <t>Campaigning to receive more funding for schools in the local area from the UK government</t>
  </si>
  <si>
    <t>Improving access to skills training for adults (aged 19 and over) in your area</t>
  </si>
  <si>
    <t>Increasing the number of training places for college teachers in your area</t>
  </si>
  <si>
    <t>And now imagine a mayoral candidate for the West Midlands was deciding what to prioritise in education ahead of the next mayoral election in your area. Which of the following areas do you think should be prioritised?  Select up to three of the following.</t>
  </si>
  <si>
    <t>I would support extending free school meals to MORE children, and I believe the Government could afford it</t>
  </si>
  <si>
    <t>I would support extending free school meals to MORE children, but I don’t think the Government could afford it</t>
  </si>
  <si>
    <t>I would oppose extending free school meals to MORE children</t>
  </si>
  <si>
    <t>I would support providing free school meals to ALL children in school, and I believe the Government could afford it</t>
  </si>
  <si>
    <t>I would support providing free school meals to ALL children in school, but I don’t think the Government could afford it</t>
  </si>
  <si>
    <t>I would oppose providing free school meals to ALL children in school</t>
  </si>
  <si>
    <t>This is too low, the threshold to receive free school meals should be higher than this</t>
  </si>
  <si>
    <t>This is about right</t>
  </si>
  <si>
    <t>This is too high, the threshold to receive free school meals should be lower than this</t>
  </si>
  <si>
    <t xml:space="preserve"> To be eligible for free school meals a child’s household’s income must be below £7400 per year, after tax but before any Universal Credit payments. They may also be eligible if their family receives some other benefits. Which of the following comes closest to your view?</t>
  </si>
  <si>
    <t>Given the health benefits of providing free school meals, it is a good use of local taxpayer money to expand Free School Meal provision</t>
  </si>
  <si>
    <t>There are better uses for local taxpayer money than expanding Free School Meal provision</t>
  </si>
  <si>
    <t>BASE: Question randomly assigned to respondents</t>
  </si>
  <si>
    <t>Given the number of children growing up in hardship, it is a good use of local taxpayer money to expand Free School Meal provision</t>
  </si>
  <si>
    <t>Given the the benefits having a good meal have for children’s education, it is a good use of local taxpayer money to expand Free School Meal provision</t>
  </si>
  <si>
    <t xml:space="preserve"> Imagine your local Metro Mayor, Andy Street, proposed extending free school meals to more children in your area at the next local election. To what extent would you support or oppose this?</t>
  </si>
  <si>
    <t>Much more likely</t>
  </si>
  <si>
    <t>Somewhat more likely</t>
  </si>
  <si>
    <t>Make no difference to how I would vote</t>
  </si>
  <si>
    <t>Somewhat less likely</t>
  </si>
  <si>
    <t>Much less likely</t>
  </si>
  <si>
    <t xml:space="preserve"> And would this make you more or less likely to vote for Andy Street in your next Metro Mayor election?</t>
  </si>
  <si>
    <t xml:space="preserve"> And to what extent would you support or oppose your local Metro Mayor asking the Labour party to make implementing this policy across all of England a general election pledge?</t>
  </si>
  <si>
    <t xml:space="preserve"> And to what extent would you support or oppose your local Metro Mayor asking the Conservative party to make implementing this policy across all of England a general election pledge?</t>
  </si>
  <si>
    <t>Very fair</t>
  </si>
  <si>
    <t>Somewhat fair</t>
  </si>
  <si>
    <t>Not very fair</t>
  </si>
  <si>
    <t>Not fair at all</t>
  </si>
  <si>
    <t xml:space="preserve"> At the moment, all children in the UK in reception, year 1, and year 2 receive free school meals. After this, children only receive free school meals if their household income is below the £7400 threshold, or if their family receives certain benefits. The Mayor of London introduced a policy to ensure all children in primary schools in London receive free school meals, regardless of their household income, which is continuing for another year. This policy is funded using money raised by Business Rates in London. Currently, this policy only extends to children attending schools in London. Do you think this is fair or unfair?</t>
  </si>
  <si>
    <t xml:space="preserve"> And in principle, to what extent do you support or oppose this policy?</t>
  </si>
  <si>
    <t xml:space="preserve"> To what extent would you support or oppose the Metro Mayor for your area expanding free school meal provision in your area?</t>
  </si>
  <si>
    <t xml:space="preserve"> And to what extent would this make you more or less likely to vote for Andy Street in your next Metro Mayor election?</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</si>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</sst>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0.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15" workbookViewId="0">
      <selection activeCell="F17" sqref="F17:M17"/>
    </sheetView>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501</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41"/>
  <sheetViews>
    <sheetView showGridLines="0" workbookViewId="0">
      <selection activeCell="F16" sqref="F16"/>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"Thinking about schools in the UK, which of the following do you think are the most important issues affecting schools at this time? Please select up to three.")</f>
        <v>Thinking about schools in the UK, which of the following do you think are the most important issues affecting schools at this time? Please select up to three.</v>
      </c>
      <c r="E9" s="14" t="str">
        <f>HYPERLINK("#'Full Results'!A11", "11")</f>
        <v>11</v>
      </c>
      <c r="F9" t="s">
        <v>84</v>
      </c>
    </row>
    <row r="10" spans="3:6" x14ac:dyDescent="0.35">
      <c r="C10">
        <v>2</v>
      </c>
      <c r="D10" s="8" t="str">
        <f>HYPERLINK("#'Table 2'!A1", "Grid Summary: To what extent do you agree or disagree with the following?")</f>
        <v>Grid Summary: To what extent do you agree or disagree with the following?</v>
      </c>
      <c r="E10" s="7"/>
      <c r="F10" t="s">
        <v>84</v>
      </c>
    </row>
    <row r="11" spans="3:6" x14ac:dyDescent="0.35">
      <c r="C11">
        <v>3</v>
      </c>
      <c r="D11" s="8" t="str">
        <f>HYPERLINK("#'Table 3'!A1", "To what extent do you agree or disagree with the following?: It is important for children to be well fed in order to do well in school")</f>
        <v>To what extent do you agree or disagree with the following?: It is important for children to be well fed in order to do well in school</v>
      </c>
      <c r="E11" s="14" t="str">
        <f>HYPERLINK("#'Full Results'!A32", "32")</f>
        <v>32</v>
      </c>
      <c r="F11" t="s">
        <v>84</v>
      </c>
    </row>
    <row r="12" spans="3:6" x14ac:dyDescent="0.35">
      <c r="C12">
        <v>4</v>
      </c>
      <c r="D12" s="8" t="str">
        <f>HYPERLINK("#'Table 4'!A1", "To what extent do you agree or disagree with the following?: Healthy and nutritious food is often too expensive to buy for a family")</f>
        <v>To what extent do you agree or disagree with the following?: Healthy and nutritious food is often too expensive to buy for a family</v>
      </c>
      <c r="E12" s="14" t="str">
        <f>HYPERLINK("#'Full Results'!A43", "43")</f>
        <v>43</v>
      </c>
      <c r="F12" t="s">
        <v>84</v>
      </c>
    </row>
    <row r="13" spans="3:6" x14ac:dyDescent="0.35">
      <c r="C13">
        <v>5</v>
      </c>
      <c r="D13" s="8" t="str">
        <f>HYPERLINK("#'Table 5'!A1", "To what extent do you agree or disagree with the following?: It is primarily the responsibility of parents, not schools, to ensure that children are provided with healthy food during the school day")</f>
        <v>To what extent do you agree or disagree with the following?: It is primarily the responsibility of parents, not schools, to ensure that children are provided with healthy food during the school day</v>
      </c>
      <c r="E13" s="14" t="str">
        <f>HYPERLINK("#'Full Results'!A54", "54")</f>
        <v>54</v>
      </c>
      <c r="F13" t="s">
        <v>84</v>
      </c>
    </row>
    <row r="14" spans="3:6" x14ac:dyDescent="0.35">
      <c r="C14">
        <v>6</v>
      </c>
      <c r="D14" s="8" t="str">
        <f>HYPERLINK("#'Table 6'!A1", "What, if anything, would you say are the barriers to children in the UK having a more nutritious diet? Please select all that apply.")</f>
        <v>What, if anything, would you say are the barriers to children in the UK having a more nutritious diet? Please select all that apply.</v>
      </c>
      <c r="E14" s="14" t="str">
        <f>HYPERLINK("#'Full Results'!A65", "65")</f>
        <v>65</v>
      </c>
      <c r="F14" t="s">
        <v>84</v>
      </c>
    </row>
    <row r="15" spans="3:6" x14ac:dyDescent="0.35">
      <c r="C15">
        <v>7</v>
      </c>
      <c r="D15" s="8" t="str">
        <f>HYPERLINK("#'Table 7'!A1", " You said you have children in school. How often in the last year, if at all, did your children skip eating breakfast before going to school?")</f>
        <v xml:space="preserve"> You said you have children in school. How often in the last year, if at all, did your children skip eating breakfast before going to school?</v>
      </c>
      <c r="E15" s="14" t="str">
        <f>HYPERLINK("#'Full Results'!A79", "79")</f>
        <v>79</v>
      </c>
      <c r="F15" t="s">
        <v>122</v>
      </c>
    </row>
    <row r="16" spans="3:6" x14ac:dyDescent="0.35">
      <c r="C16">
        <v>8</v>
      </c>
      <c r="D16" s="8" t="str">
        <f>HYPERLINK("#'Table 8'!A1", " You said you have children in school. How often in the last year, if at all, do your children skip eating lunch at school?")</f>
        <v xml:space="preserve"> You said you have children in school. How often in the last year, if at all, do your children skip eating lunch at school?</v>
      </c>
      <c r="E16" s="14" t="str">
        <f>HYPERLINK("#'Full Results'!A89", "89")</f>
        <v>89</v>
      </c>
      <c r="F16" t="s">
        <v>122</v>
      </c>
    </row>
    <row r="17" spans="3:6" x14ac:dyDescent="0.35">
      <c r="C17">
        <v>9</v>
      </c>
      <c r="D17" s="8" t="str">
        <f>HYPERLINK("#'Table 9'!A1", "Grid Summary: Thinking about the things that the Government can provide with money raised through taxes, which of the following  do you think the Government should and should not provide?")</f>
        <v>Grid Summary: Thinking about the things that the Government can provide with money raised through taxes, which of the following  do you think the Government should and should not provide?</v>
      </c>
      <c r="E17" s="7"/>
      <c r="F17" t="s">
        <v>84</v>
      </c>
    </row>
    <row r="18" spans="3:6" x14ac:dyDescent="0.35">
      <c r="C18">
        <v>10</v>
      </c>
      <c r="D18" s="8" t="str">
        <f>HYPERLINK("#'Table 10'!A1", "Thinking about the things that the Government can provide with money raised through taxes, which of the following  do you think the Government should and should not provide?: Financial support for those who are unable to work")</f>
        <v>Thinking about the things that the Government can provide with money raised through taxes, which of the following  do you think the Government should and should not provide?: Financial support for those who are unable to work</v>
      </c>
      <c r="E18" s="14" t="str">
        <f>HYPERLINK("#'Full Results'!A99", "99")</f>
        <v>99</v>
      </c>
      <c r="F18" t="s">
        <v>84</v>
      </c>
    </row>
    <row r="19" spans="3:6" x14ac:dyDescent="0.35">
      <c r="C19">
        <v>11</v>
      </c>
      <c r="D19" s="8" t="str">
        <f>HYPERLINK("#'Table 11'!A1", "Thinking about the things that the Government can provide with money raised through taxes, which of the following  do you think the Government should and should not provide?: Lunches for children at school whose parents are struggling financially")</f>
        <v>Thinking about the things that the Government can provide with money raised through taxes, which of the following  do you think the Government should and should not provide?: Lunches for children at school whose parents are struggling financially</v>
      </c>
      <c r="E19" s="14" t="str">
        <f>HYPERLINK("#'Full Results'!A105", "105")</f>
        <v>105</v>
      </c>
      <c r="F19" t="s">
        <v>84</v>
      </c>
    </row>
    <row r="20" spans="3:6" x14ac:dyDescent="0.35">
      <c r="C20">
        <v>12</v>
      </c>
      <c r="D20" s="8" t="str">
        <f>HYPERLINK("#'Table 12'!A1", "Thinking about the things that the Government can provide with money raised through taxes, which of the following  do you think the Government should and should not provide?: Healthcare i.e. through the NHS")</f>
        <v>Thinking about the things that the Government can provide with money raised through taxes, which of the following  do you think the Government should and should not provide?: Healthcare i.e. through the NHS</v>
      </c>
      <c r="E20" s="14" t="str">
        <f>HYPERLINK("#'Full Results'!A111", "111")</f>
        <v>111</v>
      </c>
      <c r="F20" t="s">
        <v>84</v>
      </c>
    </row>
    <row r="21" spans="3:6" x14ac:dyDescent="0.35">
      <c r="C21">
        <v>13</v>
      </c>
      <c r="D21" s="8" t="str">
        <f>HYPERLINK("#'Table 13'!A1", "Thinking about the things that the Government can provide with money raised through taxes, which of the following  do you think the Government should and should not provide?: Housing for people who are struggling to afford rent")</f>
        <v>Thinking about the things that the Government can provide with money raised through taxes, which of the following  do you think the Government should and should not provide?: Housing for people who are struggling to afford rent</v>
      </c>
      <c r="E21" s="14" t="str">
        <f>HYPERLINK("#'Full Results'!A117", "117")</f>
        <v>117</v>
      </c>
      <c r="F21" t="s">
        <v>84</v>
      </c>
    </row>
    <row r="22" spans="3:6" x14ac:dyDescent="0.35">
      <c r="C22">
        <v>14</v>
      </c>
      <c r="D22" s="8" t="str">
        <f>HYPERLINK("#'Table 14'!A1", " Currently in England, some children, from low income families, are entitled to free school meals during the school day, meaning their parents do not need to pay for school lunches. In addition, all children in Reception, Year 1 and Year 2 receiv...")</f>
        <v xml:space="preserve"> Currently in England, some children, from low income families, are entitled to free school meals during the school day, meaning their parents do not need to pay for school lunches. In addition, all children in Reception, Year 1 and Year 2 receiv...</v>
      </c>
      <c r="E22" s="14" t="str">
        <f>HYPERLINK("#'Full Results'!A123", "123")</f>
        <v>123</v>
      </c>
      <c r="F22" t="s">
        <v>84</v>
      </c>
    </row>
    <row r="23" spans="3:6" x14ac:dyDescent="0.35">
      <c r="C23">
        <v>15</v>
      </c>
      <c r="D23" s="8" t="str">
        <f>HYPERLINK("#'Table 15'!A1", " Which of the following comes closest to your view?")</f>
        <v xml:space="preserve"> Which of the following comes closest to your view?</v>
      </c>
      <c r="E23" s="14" t="str">
        <f>HYPERLINK("#'Full Results'!A135", "135")</f>
        <v>135</v>
      </c>
      <c r="F23" t="s">
        <v>84</v>
      </c>
    </row>
    <row r="24" spans="3:6" x14ac:dyDescent="0.35">
      <c r="C24">
        <v>16</v>
      </c>
      <c r="D24" s="8" t="str">
        <f>HYPERLINK("#'Table 16'!A1", "What do you think the benefits of providing free school meals to children are, if any? Select any which apply")</f>
        <v>What do you think the benefits of providing free school meals to children are, if any? Select any which apply</v>
      </c>
      <c r="E24" s="14" t="str">
        <f>HYPERLINK("#'Full Results'!A142", "142")</f>
        <v>142</v>
      </c>
      <c r="F24" t="s">
        <v>84</v>
      </c>
    </row>
    <row r="25" spans="3:6" x14ac:dyDescent="0.35">
      <c r="C25">
        <v>17</v>
      </c>
      <c r="D25" s="8" t="str">
        <f>HYPERLINK("#'Table 17'!A1", "What do you think are the main negatives of providing free school meals to children are, if any? Select any which apply")</f>
        <v>What do you think are the main negatives of providing free school meals to children are, if any? Select any which apply</v>
      </c>
      <c r="E25" s="14" t="str">
        <f>HYPERLINK("#'Full Results'!A157", "157")</f>
        <v>157</v>
      </c>
      <c r="F25" t="s">
        <v>84</v>
      </c>
    </row>
    <row r="26" spans="3:6" x14ac:dyDescent="0.35">
      <c r="C26">
        <v>18</v>
      </c>
      <c r="D26" s="8" t="str">
        <f>HYPERLINK("#'Table 18'!A1", "Imagine a political party was deciding what to prioritise in order to improve children’s wellbeing across England ahead of a general election. Which of the following areas do you think should be prioritised? Select up to three of the following.")</f>
        <v>Imagine a political party was deciding what to prioritise in order to improve children’s wellbeing across England ahead of a general election. Which of the following areas do you think should be prioritised? Select up to three of the following.</v>
      </c>
      <c r="E26" s="14" t="str">
        <f>HYPERLINK("#'Full Results'!A171", "171")</f>
        <v>171</v>
      </c>
      <c r="F26" t="s">
        <v>84</v>
      </c>
    </row>
    <row r="27" spans="3:6" x14ac:dyDescent="0.35">
      <c r="C27">
        <v>19</v>
      </c>
      <c r="D27" s="8" t="str">
        <f>HYPERLINK("#'Table 19'!A1", "And now imagine a mayoral candidate for the West Midlands was deciding what to prioritise in education ahead of the next mayoral election in your area. Which of the following areas do you think should be prioritised?  Select up to three of the fo...")</f>
        <v>And now imagine a mayoral candidate for the West Midlands was deciding what to prioritise in education ahead of the next mayoral election in your area. Which of the following areas do you think should be prioritised?  Select up to three of the fo...</v>
      </c>
      <c r="E27" s="14" t="str">
        <f>HYPERLINK("#'Full Results'!A183", "183")</f>
        <v>183</v>
      </c>
      <c r="F27" t="s">
        <v>84</v>
      </c>
    </row>
    <row r="28" spans="3:6" x14ac:dyDescent="0.35">
      <c r="C28">
        <v>20</v>
      </c>
      <c r="D28" s="8" t="str">
        <f>HYPERLINK("#'Table 20'!A1", " Which of the following comes closest to your view?")</f>
        <v xml:space="preserve"> Which of the following comes closest to your view?</v>
      </c>
      <c r="E28" s="14" t="str">
        <f>HYPERLINK("#'Full Results'!A195", "195")</f>
        <v>195</v>
      </c>
      <c r="F28" t="s">
        <v>84</v>
      </c>
    </row>
    <row r="29" spans="3:6" x14ac:dyDescent="0.35">
      <c r="C29">
        <v>21</v>
      </c>
      <c r="D29" s="8" t="str">
        <f>HYPERLINK("#'Table 21'!A1", " Which of the following comes closest to your view?")</f>
        <v xml:space="preserve"> Which of the following comes closest to your view?</v>
      </c>
      <c r="E29" s="14" t="str">
        <f>HYPERLINK("#'Full Results'!A202", "202")</f>
        <v>202</v>
      </c>
      <c r="F29" t="s">
        <v>84</v>
      </c>
    </row>
    <row r="30" spans="3:6" x14ac:dyDescent="0.35">
      <c r="C30">
        <v>22</v>
      </c>
      <c r="D30" s="8" t="str">
        <f>HYPERLINK("#'Table 22'!A1", " To be eligible for free school meals a child’s household’s income must be below £7400 per year, after tax but before any Universal Credit payments. They may also be eligible if their family receives some other benefits. Which of the following co...")</f>
        <v xml:space="preserve"> To be eligible for free school meals a child’s household’s income must be below £7400 per year, after tax but before any Universal Credit payments. They may also be eligible if their family receives some other benefits. Which of the following co...</v>
      </c>
      <c r="E30" s="14" t="str">
        <f>HYPERLINK("#'Full Results'!A209", "209")</f>
        <v>209</v>
      </c>
      <c r="F30" t="s">
        <v>84</v>
      </c>
    </row>
    <row r="31" spans="3:6" x14ac:dyDescent="0.35">
      <c r="C31">
        <v>23</v>
      </c>
      <c r="D31" s="8" t="str">
        <f>HYPERLINK("#'Table 23'!A1", " Which of the following comes closest to your view?")</f>
        <v xml:space="preserve"> Which of the following comes closest to your view?</v>
      </c>
      <c r="E31" s="14" t="str">
        <f>HYPERLINK("#'Full Results'!A216", "216")</f>
        <v>216</v>
      </c>
      <c r="F31" t="s">
        <v>196</v>
      </c>
    </row>
    <row r="32" spans="3:6" x14ac:dyDescent="0.35">
      <c r="C32">
        <v>24</v>
      </c>
      <c r="D32" s="8" t="str">
        <f>HYPERLINK("#'Table 24'!A1", " Which of the following comes closest to your view?")</f>
        <v xml:space="preserve"> Which of the following comes closest to your view?</v>
      </c>
      <c r="E32" s="14" t="str">
        <f>HYPERLINK("#'Full Results'!A222", "222")</f>
        <v>222</v>
      </c>
      <c r="F32" t="s">
        <v>196</v>
      </c>
    </row>
    <row r="33" spans="3:6" x14ac:dyDescent="0.35">
      <c r="C33">
        <v>25</v>
      </c>
      <c r="D33" s="8" t="str">
        <f>HYPERLINK("#'Table 25'!A1", " Which of the following comes closest to your view?")</f>
        <v xml:space="preserve"> Which of the following comes closest to your view?</v>
      </c>
      <c r="E33" s="14" t="str">
        <f>HYPERLINK("#'Full Results'!A228", "228")</f>
        <v>228</v>
      </c>
      <c r="F33" t="s">
        <v>196</v>
      </c>
    </row>
    <row r="34" spans="3:6" x14ac:dyDescent="0.35">
      <c r="C34">
        <v>26</v>
      </c>
      <c r="D34" s="8" t="str">
        <f>HYPERLINK("#'Table 26'!A1", " Imagine your local Metro Mayor, Andy Street, proposed extending free school meals to more children in your area at the next local election. To what extent would you support or oppose this?")</f>
        <v xml:space="preserve"> Imagine your local Metro Mayor, Andy Street, proposed extending free school meals to more children in your area at the next local election. To what extent would you support or oppose this?</v>
      </c>
      <c r="E34" s="14" t="str">
        <f>HYPERLINK("#'Full Results'!A234", "234")</f>
        <v>234</v>
      </c>
      <c r="F34" t="s">
        <v>84</v>
      </c>
    </row>
    <row r="35" spans="3:6" x14ac:dyDescent="0.35">
      <c r="C35">
        <v>27</v>
      </c>
      <c r="D35" s="8" t="str">
        <f>HYPERLINK("#'Table 27'!A1", " And would this make you more or less likely to vote for Andy Street in your next Metro Mayor election?")</f>
        <v xml:space="preserve"> And would this make you more or less likely to vote for Andy Street in your next Metro Mayor election?</v>
      </c>
      <c r="E35" s="14" t="str">
        <f>HYPERLINK("#'Full Results'!A246", "246")</f>
        <v>246</v>
      </c>
      <c r="F35" t="s">
        <v>84</v>
      </c>
    </row>
    <row r="36" spans="3:6" x14ac:dyDescent="0.35">
      <c r="C36">
        <v>28</v>
      </c>
      <c r="D36" s="8" t="str">
        <f>HYPERLINK("#'Table 28'!A1", " And to what extent would you support or oppose your local Metro Mayor asking the Labour party to make implementing this policy across all of England a general election pledge?")</f>
        <v xml:space="preserve"> And to what extent would you support or oppose your local Metro Mayor asking the Labour party to make implementing this policy across all of England a general election pledge?</v>
      </c>
      <c r="E36" s="14" t="str">
        <f>HYPERLINK("#'Full Results'!A255", "255")</f>
        <v>255</v>
      </c>
      <c r="F36" t="s">
        <v>196</v>
      </c>
    </row>
    <row r="37" spans="3:6" x14ac:dyDescent="0.35">
      <c r="C37">
        <v>29</v>
      </c>
      <c r="D37" s="8" t="str">
        <f>HYPERLINK("#'Table 29'!A1", " And to what extent would you support or oppose your local Metro Mayor asking the Conservative party to make implementing this policy across all of England a general election pledge?")</f>
        <v xml:space="preserve"> And to what extent would you support or oppose your local Metro Mayor asking the Conservative party to make implementing this policy across all of England a general election pledge?</v>
      </c>
      <c r="E37" s="14" t="str">
        <f>HYPERLINK("#'Full Results'!A267", "267")</f>
        <v>267</v>
      </c>
      <c r="F37" t="s">
        <v>196</v>
      </c>
    </row>
    <row r="38" spans="3:6" x14ac:dyDescent="0.35">
      <c r="C38">
        <v>30</v>
      </c>
      <c r="D38" s="8" t="str">
        <f>HYPERLINK("#'Table 30'!A1", " At the moment, all children in the UK in reception, year 1, and year 2 receive free school meals. After this, children only receive free school meals if their household income is below the £7400 threshold, or if their family receives certain ben...")</f>
        <v xml:space="preserve"> At the moment, all children in the UK in reception, year 1, and year 2 receive free school meals. After this, children only receive free school meals if their household income is below the £7400 threshold, or if their family receives certain ben...</v>
      </c>
      <c r="E38" s="14" t="str">
        <f>HYPERLINK("#'Full Results'!A279", "279")</f>
        <v>279</v>
      </c>
      <c r="F38" t="s">
        <v>84</v>
      </c>
    </row>
    <row r="39" spans="3:6" x14ac:dyDescent="0.35">
      <c r="C39">
        <v>31</v>
      </c>
      <c r="D39" s="8" t="str">
        <f>HYPERLINK("#'Table 31'!A1", " And in principle, to what extent do you support or oppose this policy?")</f>
        <v xml:space="preserve"> And in principle, to what extent do you support or oppose this policy?</v>
      </c>
      <c r="E39" s="14" t="str">
        <f>HYPERLINK("#'Full Results'!A287", "287")</f>
        <v>287</v>
      </c>
      <c r="F39" t="s">
        <v>84</v>
      </c>
    </row>
    <row r="40" spans="3:6" x14ac:dyDescent="0.35">
      <c r="C40">
        <v>32</v>
      </c>
      <c r="D40" s="8" t="str">
        <f>HYPERLINK("#'Table 32'!A1", " To what extent would you support or oppose the Metro Mayor for your area expanding free school meal provision in your area?")</f>
        <v xml:space="preserve"> To what extent would you support or oppose the Metro Mayor for your area expanding free school meal provision in your area?</v>
      </c>
      <c r="E40" s="14" t="str">
        <f>HYPERLINK("#'Full Results'!A299", "299")</f>
        <v>299</v>
      </c>
      <c r="F40" t="s">
        <v>84</v>
      </c>
    </row>
    <row r="41" spans="3:6" x14ac:dyDescent="0.35">
      <c r="C41">
        <v>33</v>
      </c>
      <c r="D41" s="8" t="str">
        <f>HYPERLINK("#'Table 33'!A1", " And to what extent would this make you more or less likely to vote for Andy Street in your next Metro Mayor election?")</f>
        <v xml:space="preserve"> And to what extent would this make you more or less likely to vote for Andy Street in your next Metro Mayor election?</v>
      </c>
      <c r="E41" s="14" t="str">
        <f>HYPERLINK("#'Full Results'!A311", "311")</f>
        <v>311</v>
      </c>
      <c r="F41" t="s">
        <v>84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Z320"/>
  <sheetViews>
    <sheetView showGridLines="0" topLeftCell="A28" workbookViewId="0">
      <selection activeCell="C34" sqref="C34:C35"/>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25"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3"/>
      <c r="C5" s="13"/>
      <c r="D5" s="28" t="s">
        <v>54</v>
      </c>
      <c r="E5" s="28"/>
      <c r="F5" s="13"/>
      <c r="G5" s="28" t="s">
        <v>55</v>
      </c>
      <c r="H5" s="28"/>
      <c r="I5" s="28"/>
      <c r="J5" s="28"/>
      <c r="K5" s="28"/>
      <c r="L5" s="28"/>
      <c r="M5" s="13"/>
      <c r="N5" s="28" t="s">
        <v>56</v>
      </c>
      <c r="O5" s="28"/>
      <c r="P5" s="28"/>
      <c r="Q5" s="28"/>
      <c r="R5" s="13"/>
      <c r="S5" s="28" t="s">
        <v>57</v>
      </c>
      <c r="T5" s="28"/>
      <c r="U5" s="28"/>
      <c r="V5" s="28"/>
      <c r="W5" s="28"/>
      <c r="X5" s="13"/>
      <c r="Y5" s="28" t="s">
        <v>58</v>
      </c>
      <c r="Z5" s="28"/>
      <c r="AA5" s="28"/>
      <c r="AB5" s="13"/>
      <c r="AC5" s="28" t="s">
        <v>59</v>
      </c>
      <c r="AD5" s="28"/>
      <c r="AE5" s="28"/>
      <c r="AF5" s="28"/>
      <c r="AG5" s="28"/>
      <c r="AH5" s="13"/>
      <c r="AI5" s="28" t="s">
        <v>60</v>
      </c>
      <c r="AJ5" s="28"/>
      <c r="AK5" s="28"/>
      <c r="AL5" s="28"/>
      <c r="AM5" s="13"/>
      <c r="AN5" s="28" t="s">
        <v>61</v>
      </c>
      <c r="AO5" s="28"/>
      <c r="AP5" s="13"/>
      <c r="AQ5" s="28" t="s">
        <v>62</v>
      </c>
      <c r="AR5" s="28"/>
      <c r="AS5" s="13"/>
      <c r="AT5" s="28" t="s">
        <v>63</v>
      </c>
      <c r="AU5" s="28"/>
      <c r="AV5" s="28"/>
      <c r="AW5" s="13"/>
      <c r="AX5" s="28" t="s">
        <v>64</v>
      </c>
      <c r="AY5" s="28"/>
      <c r="AZ5" s="28"/>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2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2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11" spans="2:52" x14ac:dyDescent="0.35">
      <c r="B11" s="6" t="s">
        <v>83</v>
      </c>
    </row>
    <row r="12" spans="2:52" x14ac:dyDescent="0.35">
      <c r="B12" s="24" t="s">
        <v>84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row>
    <row r="13" spans="2:52" x14ac:dyDescent="0.35">
      <c r="B13" t="s">
        <v>65</v>
      </c>
      <c r="C13" s="17">
        <v>0.32565037746465703</v>
      </c>
      <c r="D13" s="17">
        <v>0.33679840276227802</v>
      </c>
      <c r="E13" s="17">
        <v>0.31434790880164398</v>
      </c>
      <c r="F13" s="17"/>
      <c r="G13" s="17">
        <v>0.14303026325929399</v>
      </c>
      <c r="H13" s="17">
        <v>0.38005417888123599</v>
      </c>
      <c r="I13" s="17">
        <v>0.39104336500426901</v>
      </c>
      <c r="J13" s="17">
        <v>0.28755703034517499</v>
      </c>
      <c r="K13" s="17">
        <v>0.38871159996892601</v>
      </c>
      <c r="L13" s="17">
        <v>0.32162786324567699</v>
      </c>
      <c r="M13" s="17"/>
      <c r="N13" s="17">
        <v>0.37461471634511001</v>
      </c>
      <c r="O13" s="17">
        <v>0.36415159698391802</v>
      </c>
      <c r="P13" s="17">
        <v>0.298967298328495</v>
      </c>
      <c r="Q13" s="17">
        <v>0.28594075534517699</v>
      </c>
      <c r="R13" s="17"/>
      <c r="S13" s="17">
        <v>0.301649558799994</v>
      </c>
      <c r="T13" s="17">
        <v>0.35419324691522802</v>
      </c>
      <c r="U13" s="17">
        <v>0.37130310471993999</v>
      </c>
      <c r="V13" s="17">
        <v>0.31321620735965899</v>
      </c>
      <c r="W13" s="17">
        <v>0.37373144737752301</v>
      </c>
      <c r="X13" s="17"/>
      <c r="Y13" s="17">
        <v>0.209242072495821</v>
      </c>
      <c r="Z13" s="17">
        <v>0.38081669101721299</v>
      </c>
      <c r="AA13" s="17">
        <v>0.36211290016196701</v>
      </c>
      <c r="AB13" s="17"/>
      <c r="AC13" s="17">
        <v>0.319605804902799</v>
      </c>
      <c r="AD13" s="17">
        <v>0.26891794596039498</v>
      </c>
      <c r="AE13" s="17">
        <v>0.36455458678844199</v>
      </c>
      <c r="AF13" s="17">
        <v>0.36995787355370002</v>
      </c>
      <c r="AG13" s="17">
        <v>0.16810408614785999</v>
      </c>
      <c r="AH13" s="17"/>
      <c r="AI13" s="17">
        <v>0.266143507047989</v>
      </c>
      <c r="AJ13" s="17">
        <v>0.29817585343328201</v>
      </c>
      <c r="AK13" s="17">
        <v>0.409136181163479</v>
      </c>
      <c r="AL13" s="17">
        <v>0.45580955015107399</v>
      </c>
      <c r="AM13" s="17"/>
      <c r="AN13" s="17">
        <v>0.319982767819109</v>
      </c>
      <c r="AO13" s="17">
        <v>0.33763266248040302</v>
      </c>
      <c r="AP13" s="17"/>
      <c r="AQ13" s="17">
        <v>0.32292088807563502</v>
      </c>
      <c r="AR13" s="17">
        <v>0.33108279011059699</v>
      </c>
      <c r="AS13" s="17"/>
      <c r="AT13" s="17">
        <v>0.33838628310433799</v>
      </c>
      <c r="AU13" s="17">
        <v>0.32685682604703098</v>
      </c>
      <c r="AV13" s="17">
        <v>0.31866726644607202</v>
      </c>
      <c r="AW13" s="17"/>
      <c r="AX13" s="17">
        <v>0.34422585209019801</v>
      </c>
      <c r="AY13" s="17">
        <v>0.257081057631806</v>
      </c>
      <c r="AZ13" s="17">
        <v>0.30300875575609298</v>
      </c>
    </row>
    <row r="14" spans="2:52" x14ac:dyDescent="0.35">
      <c r="B14" t="s">
        <v>66</v>
      </c>
      <c r="C14" s="17">
        <v>0.317108884641712</v>
      </c>
      <c r="D14" s="17">
        <v>0.25609786135234902</v>
      </c>
      <c r="E14" s="17">
        <v>0.38036992382933899</v>
      </c>
      <c r="F14" s="17"/>
      <c r="G14" s="17">
        <v>0.38696444720206902</v>
      </c>
      <c r="H14" s="17">
        <v>0.302030549944515</v>
      </c>
      <c r="I14" s="17">
        <v>0.32737186782307198</v>
      </c>
      <c r="J14" s="17">
        <v>0.38398203502521</v>
      </c>
      <c r="K14" s="17">
        <v>0.28975064625964603</v>
      </c>
      <c r="L14" s="17">
        <v>0.243838370659652</v>
      </c>
      <c r="M14" s="17"/>
      <c r="N14" s="17">
        <v>0.34082805498131002</v>
      </c>
      <c r="O14" s="17">
        <v>0.364163334012155</v>
      </c>
      <c r="P14" s="17">
        <v>0.31253386425937502</v>
      </c>
      <c r="Q14" s="17">
        <v>0.26868519286571002</v>
      </c>
      <c r="R14" s="17"/>
      <c r="S14" s="17">
        <v>0.359988838241936</v>
      </c>
      <c r="T14" s="17">
        <v>0.27725745756081699</v>
      </c>
      <c r="U14" s="17">
        <v>0.18068235552297601</v>
      </c>
      <c r="V14" s="17">
        <v>0.27776677494695701</v>
      </c>
      <c r="W14" s="17">
        <v>0.359881136149308</v>
      </c>
      <c r="X14" s="17"/>
      <c r="Y14" s="17">
        <v>0.33322925249270302</v>
      </c>
      <c r="Z14" s="17">
        <v>0.30284799554737901</v>
      </c>
      <c r="AA14" s="17">
        <v>0.20956635080740399</v>
      </c>
      <c r="AB14" s="17"/>
      <c r="AC14" s="17">
        <v>0.331476855315743</v>
      </c>
      <c r="AD14" s="17">
        <v>0.401707438861994</v>
      </c>
      <c r="AE14" s="17">
        <v>0.24454401778772999</v>
      </c>
      <c r="AF14" s="17">
        <v>0.27860249245991198</v>
      </c>
      <c r="AG14" s="17">
        <v>0.35556667464556901</v>
      </c>
      <c r="AH14" s="17"/>
      <c r="AI14" s="17">
        <v>0.286328750179485</v>
      </c>
      <c r="AJ14" s="17">
        <v>0.323860018656904</v>
      </c>
      <c r="AK14" s="17">
        <v>0.341752421602322</v>
      </c>
      <c r="AL14" s="17">
        <v>0.34769796291197602</v>
      </c>
      <c r="AM14" s="17"/>
      <c r="AN14" s="17">
        <v>0.29784262718499399</v>
      </c>
      <c r="AO14" s="17">
        <v>0.312998068146292</v>
      </c>
      <c r="AP14" s="17"/>
      <c r="AQ14" s="17">
        <v>0.32410058463135799</v>
      </c>
      <c r="AR14" s="17">
        <v>0.30832947249704701</v>
      </c>
      <c r="AS14" s="17"/>
      <c r="AT14" s="17">
        <v>0.29768930218659001</v>
      </c>
      <c r="AU14" s="17">
        <v>0.34426318505311598</v>
      </c>
      <c r="AV14" s="17">
        <v>0.325264687876335</v>
      </c>
      <c r="AW14" s="17"/>
      <c r="AX14" s="17">
        <v>0.27983102997842701</v>
      </c>
      <c r="AY14" s="17">
        <v>0.33878587985900999</v>
      </c>
      <c r="AZ14" s="17">
        <v>0.24930010147094001</v>
      </c>
    </row>
    <row r="15" spans="2:52" x14ac:dyDescent="0.35">
      <c r="B15" t="s">
        <v>67</v>
      </c>
      <c r="C15" s="17">
        <v>0.23510803642175401</v>
      </c>
      <c r="D15" s="17">
        <v>0.226938469747759</v>
      </c>
      <c r="E15" s="17">
        <v>0.24512513654223</v>
      </c>
      <c r="F15" s="17"/>
      <c r="G15" s="17">
        <v>0.20151243338909999</v>
      </c>
      <c r="H15" s="17">
        <v>0.178664971738413</v>
      </c>
      <c r="I15" s="17">
        <v>0.20777513231204001</v>
      </c>
      <c r="J15" s="17">
        <v>0.32111525879289798</v>
      </c>
      <c r="K15" s="17">
        <v>0.25796534067566901</v>
      </c>
      <c r="L15" s="17">
        <v>0.246341782206972</v>
      </c>
      <c r="M15" s="17"/>
      <c r="N15" s="17">
        <v>0.25230180851767098</v>
      </c>
      <c r="O15" s="17">
        <v>0.31373277672823602</v>
      </c>
      <c r="P15" s="17">
        <v>0.18603316685431501</v>
      </c>
      <c r="Q15" s="17">
        <v>0.19058446659317099</v>
      </c>
      <c r="R15" s="17"/>
      <c r="S15" s="17">
        <v>0.26486066683714399</v>
      </c>
      <c r="T15" s="17">
        <v>0.22546926012722501</v>
      </c>
      <c r="U15" s="17">
        <v>0.19529900987976101</v>
      </c>
      <c r="V15" s="17">
        <v>0</v>
      </c>
      <c r="W15" s="17">
        <v>0.28778141633579601</v>
      </c>
      <c r="X15" s="17"/>
      <c r="Y15" s="17">
        <v>0.28275713003347103</v>
      </c>
      <c r="Z15" s="17">
        <v>0.200832858329904</v>
      </c>
      <c r="AA15" s="17">
        <v>0.27531495001710998</v>
      </c>
      <c r="AB15" s="17"/>
      <c r="AC15" s="17">
        <v>0.25320390892995898</v>
      </c>
      <c r="AD15" s="17">
        <v>0.19919573787067901</v>
      </c>
      <c r="AE15" s="17">
        <v>0.21892200242684901</v>
      </c>
      <c r="AF15" s="17">
        <v>0.25425695353752498</v>
      </c>
      <c r="AG15" s="17">
        <v>0.59892278419557898</v>
      </c>
      <c r="AH15" s="17"/>
      <c r="AI15" s="17">
        <v>0.13653448838330001</v>
      </c>
      <c r="AJ15" s="17">
        <v>0.30825713030132901</v>
      </c>
      <c r="AK15" s="17">
        <v>0.227379470360564</v>
      </c>
      <c r="AL15" s="17">
        <v>0.25440729704125897</v>
      </c>
      <c r="AM15" s="17"/>
      <c r="AN15" s="17">
        <v>0.158948087756701</v>
      </c>
      <c r="AO15" s="17">
        <v>0.2574315433612</v>
      </c>
      <c r="AP15" s="17"/>
      <c r="AQ15" s="17">
        <v>0.25207299851985399</v>
      </c>
      <c r="AR15" s="17">
        <v>0.22128804426475801</v>
      </c>
      <c r="AS15" s="17"/>
      <c r="AT15" s="17">
        <v>0.27928584054724198</v>
      </c>
      <c r="AU15" s="17">
        <v>0.227979271096173</v>
      </c>
      <c r="AV15" s="17">
        <v>0.14452073637843199</v>
      </c>
      <c r="AW15" s="17"/>
      <c r="AX15" s="17">
        <v>0.204142346400914</v>
      </c>
      <c r="AY15" s="17">
        <v>0.290340811768313</v>
      </c>
      <c r="AZ15" s="17">
        <v>0.15904342354325801</v>
      </c>
    </row>
    <row r="16" spans="2:52" x14ac:dyDescent="0.35">
      <c r="B16" t="s">
        <v>68</v>
      </c>
      <c r="C16" s="17">
        <v>0.19947303789158499</v>
      </c>
      <c r="D16" s="17">
        <v>0.15118387037154299</v>
      </c>
      <c r="E16" s="17">
        <v>0.243925397163547</v>
      </c>
      <c r="F16" s="17"/>
      <c r="G16" s="17">
        <v>0.26815669341451398</v>
      </c>
      <c r="H16" s="17">
        <v>0.124257244284518</v>
      </c>
      <c r="I16" s="17">
        <v>0.132965841069658</v>
      </c>
      <c r="J16" s="17">
        <v>0.197491606335993</v>
      </c>
      <c r="K16" s="17">
        <v>0.16586236213288</v>
      </c>
      <c r="L16" s="17">
        <v>0.30654862295464602</v>
      </c>
      <c r="M16" s="17"/>
      <c r="N16" s="17">
        <v>0.14930072390156299</v>
      </c>
      <c r="O16" s="17">
        <v>0.16436760517620899</v>
      </c>
      <c r="P16" s="17">
        <v>0.17472706855296499</v>
      </c>
      <c r="Q16" s="17">
        <v>0.27306318812159303</v>
      </c>
      <c r="R16" s="17"/>
      <c r="S16" s="17">
        <v>0.28058483480987001</v>
      </c>
      <c r="T16" s="17">
        <v>0.168262480325961</v>
      </c>
      <c r="U16" s="17">
        <v>0.11673734150017299</v>
      </c>
      <c r="V16" s="17">
        <v>0.409017017693384</v>
      </c>
      <c r="W16" s="17">
        <v>0.10762976842962001</v>
      </c>
      <c r="X16" s="17"/>
      <c r="Y16" s="17">
        <v>0.22091566473030499</v>
      </c>
      <c r="Z16" s="17">
        <v>0.14450270530518899</v>
      </c>
      <c r="AA16" s="17">
        <v>0.13615404183127</v>
      </c>
      <c r="AB16" s="17"/>
      <c r="AC16" s="17">
        <v>0.222127579014535</v>
      </c>
      <c r="AD16" s="17">
        <v>0.319994020074156</v>
      </c>
      <c r="AE16" s="17">
        <v>0.17038154152172799</v>
      </c>
      <c r="AF16" s="17">
        <v>6.6999370597363703E-2</v>
      </c>
      <c r="AG16" s="17">
        <v>0.35758989723689899</v>
      </c>
      <c r="AH16" s="17"/>
      <c r="AI16" s="17">
        <v>0.179087858436979</v>
      </c>
      <c r="AJ16" s="17">
        <v>0.21316991268465499</v>
      </c>
      <c r="AK16" s="17">
        <v>0.24965758734146901</v>
      </c>
      <c r="AL16" s="17">
        <v>0.14526424691527601</v>
      </c>
      <c r="AM16" s="17"/>
      <c r="AN16" s="17">
        <v>0.131683241691886</v>
      </c>
      <c r="AO16" s="17">
        <v>0.20604101596500901</v>
      </c>
      <c r="AP16" s="17"/>
      <c r="AQ16" s="17">
        <v>0.20643339373563299</v>
      </c>
      <c r="AR16" s="17">
        <v>0.18788875830553201</v>
      </c>
      <c r="AS16" s="17"/>
      <c r="AT16" s="17">
        <v>0.20805604046808199</v>
      </c>
      <c r="AU16" s="17">
        <v>0.18985204131040501</v>
      </c>
      <c r="AV16" s="17">
        <v>0.23130678377111699</v>
      </c>
      <c r="AW16" s="17"/>
      <c r="AX16" s="17">
        <v>0.106591174680938</v>
      </c>
      <c r="AY16" s="17">
        <v>0.23427780084691899</v>
      </c>
      <c r="AZ16" s="17">
        <v>0.10054817650560301</v>
      </c>
    </row>
    <row r="17" spans="2:52" x14ac:dyDescent="0.35">
      <c r="B17" t="s">
        <v>69</v>
      </c>
      <c r="C17" s="17">
        <v>0.18020165722339401</v>
      </c>
      <c r="D17" s="17">
        <v>0.184202725507115</v>
      </c>
      <c r="E17" s="17">
        <v>0.177666314176186</v>
      </c>
      <c r="F17" s="17"/>
      <c r="G17" s="17">
        <v>6.4530560032129897E-2</v>
      </c>
      <c r="H17" s="17">
        <v>0.13238118504851601</v>
      </c>
      <c r="I17" s="17">
        <v>0.20336445551746099</v>
      </c>
      <c r="J17" s="17">
        <v>0.20138021848228299</v>
      </c>
      <c r="K17" s="17">
        <v>0.217998442103608</v>
      </c>
      <c r="L17" s="17">
        <v>0.233169152358328</v>
      </c>
      <c r="M17" s="17"/>
      <c r="N17" s="17">
        <v>0.23142834749243299</v>
      </c>
      <c r="O17" s="17">
        <v>0.18804200179319</v>
      </c>
      <c r="P17" s="17">
        <v>0.180000381018869</v>
      </c>
      <c r="Q17" s="17">
        <v>0.148191103550571</v>
      </c>
      <c r="R17" s="17"/>
      <c r="S17" s="17">
        <v>0.25014256810644098</v>
      </c>
      <c r="T17" s="17">
        <v>0.14233570810958299</v>
      </c>
      <c r="U17" s="17">
        <v>5.5393655395855397E-2</v>
      </c>
      <c r="V17" s="17">
        <v>0.31321620735965899</v>
      </c>
      <c r="W17" s="17">
        <v>0.127014417871114</v>
      </c>
      <c r="X17" s="17"/>
      <c r="Y17" s="17">
        <v>0.21520116306450299</v>
      </c>
      <c r="Z17" s="17">
        <v>0.150913169153535</v>
      </c>
      <c r="AA17" s="17">
        <v>0.14650446489996799</v>
      </c>
      <c r="AB17" s="17"/>
      <c r="AC17" s="17">
        <v>0.17862363008698701</v>
      </c>
      <c r="AD17" s="17">
        <v>0.176217678374535</v>
      </c>
      <c r="AE17" s="17">
        <v>0.17698628004352099</v>
      </c>
      <c r="AF17" s="17">
        <v>0.160457527118364</v>
      </c>
      <c r="AG17" s="17">
        <v>9.4831399187439297E-2</v>
      </c>
      <c r="AH17" s="17"/>
      <c r="AI17" s="17">
        <v>0.15327407563748399</v>
      </c>
      <c r="AJ17" s="17">
        <v>0.226181680056352</v>
      </c>
      <c r="AK17" s="17">
        <v>0.100617145710971</v>
      </c>
      <c r="AL17" s="17">
        <v>0.254615857303783</v>
      </c>
      <c r="AM17" s="17"/>
      <c r="AN17" s="17">
        <v>0.22429317173631699</v>
      </c>
      <c r="AO17" s="17">
        <v>0.17357081084661899</v>
      </c>
      <c r="AP17" s="17"/>
      <c r="AQ17" s="17">
        <v>0.18307158605065199</v>
      </c>
      <c r="AR17" s="17">
        <v>0.17867130098193801</v>
      </c>
      <c r="AS17" s="17"/>
      <c r="AT17" s="17">
        <v>0.205633610332772</v>
      </c>
      <c r="AU17" s="17">
        <v>0.14834979973277199</v>
      </c>
      <c r="AV17" s="17">
        <v>0.25615095616001499</v>
      </c>
      <c r="AW17" s="17"/>
      <c r="AX17" s="17">
        <v>0.17723092533946699</v>
      </c>
      <c r="AY17" s="17">
        <v>0.19872152869159601</v>
      </c>
      <c r="AZ17" s="17">
        <v>5.0720438179235203E-2</v>
      </c>
    </row>
    <row r="18" spans="2:52" x14ac:dyDescent="0.35">
      <c r="B18" t="s">
        <v>70</v>
      </c>
      <c r="C18" s="17">
        <v>0.17708116137933699</v>
      </c>
      <c r="D18" s="17">
        <v>0.18211470187927301</v>
      </c>
      <c r="E18" s="17">
        <v>0.173493295739481</v>
      </c>
      <c r="F18" s="17"/>
      <c r="G18" s="17">
        <v>8.2778493012356805E-2</v>
      </c>
      <c r="H18" s="17">
        <v>7.2154544386733299E-2</v>
      </c>
      <c r="I18" s="17">
        <v>0.14016793106182501</v>
      </c>
      <c r="J18" s="17">
        <v>0.23488319956954701</v>
      </c>
      <c r="K18" s="17">
        <v>0.183575632307766</v>
      </c>
      <c r="L18" s="17">
        <v>0.31308197779977398</v>
      </c>
      <c r="M18" s="17"/>
      <c r="N18" s="17">
        <v>0.134267677499776</v>
      </c>
      <c r="O18" s="17">
        <v>0.153891433947656</v>
      </c>
      <c r="P18" s="17">
        <v>0.24119854101656299</v>
      </c>
      <c r="Q18" s="17">
        <v>0.17925756016574801</v>
      </c>
      <c r="R18" s="17"/>
      <c r="S18" s="17">
        <v>0.249786011652183</v>
      </c>
      <c r="T18" s="17">
        <v>0.14964050688053601</v>
      </c>
      <c r="U18" s="17">
        <v>0.11314260594838101</v>
      </c>
      <c r="V18" s="17">
        <v>0.31451189160356802</v>
      </c>
      <c r="W18" s="17">
        <v>0.15743072701670499</v>
      </c>
      <c r="X18" s="17"/>
      <c r="Y18" s="17">
        <v>0.21048226248361901</v>
      </c>
      <c r="Z18" s="17">
        <v>0.16139684364198001</v>
      </c>
      <c r="AA18" s="17">
        <v>7.19595612376005E-2</v>
      </c>
      <c r="AB18" s="17"/>
      <c r="AC18" s="17">
        <v>0.25147610948240101</v>
      </c>
      <c r="AD18" s="17">
        <v>0.21740928482326599</v>
      </c>
      <c r="AE18" s="17">
        <v>0.13446008981419899</v>
      </c>
      <c r="AF18" s="17">
        <v>0.17285698866650101</v>
      </c>
      <c r="AG18" s="17">
        <v>0</v>
      </c>
      <c r="AH18" s="17"/>
      <c r="AI18" s="17">
        <v>0.18019416377052</v>
      </c>
      <c r="AJ18" s="17">
        <v>0.20908023470505199</v>
      </c>
      <c r="AK18" s="17">
        <v>0.125847488223476</v>
      </c>
      <c r="AL18" s="17">
        <v>0.18037791344120499</v>
      </c>
      <c r="AM18" s="17"/>
      <c r="AN18" s="17">
        <v>0.16861630390152699</v>
      </c>
      <c r="AO18" s="17">
        <v>0.183022659659623</v>
      </c>
      <c r="AP18" s="17"/>
      <c r="AQ18" s="17">
        <v>0.16958858564530799</v>
      </c>
      <c r="AR18" s="17">
        <v>0.18880988765961301</v>
      </c>
      <c r="AS18" s="17"/>
      <c r="AT18" s="17">
        <v>0.201367753391031</v>
      </c>
      <c r="AU18" s="17">
        <v>0.16870950336326301</v>
      </c>
      <c r="AV18" s="17">
        <v>0.23058527813464999</v>
      </c>
      <c r="AW18" s="17"/>
      <c r="AX18" s="17">
        <v>0.13795397681164101</v>
      </c>
      <c r="AY18" s="17">
        <v>0.255546237382062</v>
      </c>
      <c r="AZ18" s="17">
        <v>0.12288917539326399</v>
      </c>
    </row>
    <row r="19" spans="2:52" x14ac:dyDescent="0.35">
      <c r="B19" t="s">
        <v>71</v>
      </c>
      <c r="C19" s="17">
        <v>0.174900102096194</v>
      </c>
      <c r="D19" s="17">
        <v>0.14150504577940201</v>
      </c>
      <c r="E19" s="17">
        <v>0.20953738087836599</v>
      </c>
      <c r="F19" s="17"/>
      <c r="G19" s="17">
        <v>0.26084302760852901</v>
      </c>
      <c r="H19" s="17">
        <v>0.11600831826539799</v>
      </c>
      <c r="I19" s="17">
        <v>0.23627510501294399</v>
      </c>
      <c r="J19" s="17">
        <v>0.178244549255864</v>
      </c>
      <c r="K19" s="17">
        <v>0.19504875153728099</v>
      </c>
      <c r="L19" s="17">
        <v>0.103247813874302</v>
      </c>
      <c r="M19" s="17"/>
      <c r="N19" s="17">
        <v>0.149773805726197</v>
      </c>
      <c r="O19" s="17">
        <v>0.14815473002292801</v>
      </c>
      <c r="P19" s="17">
        <v>0.14273160300944501</v>
      </c>
      <c r="Q19" s="17">
        <v>0.232911191643416</v>
      </c>
      <c r="R19" s="17"/>
      <c r="S19" s="17">
        <v>0.14559854952994999</v>
      </c>
      <c r="T19" s="17">
        <v>0.238256211651178</v>
      </c>
      <c r="U19" s="17">
        <v>0.138976311812158</v>
      </c>
      <c r="V19" s="17">
        <v>0</v>
      </c>
      <c r="W19" s="17">
        <v>0.12834977389798599</v>
      </c>
      <c r="X19" s="17"/>
      <c r="Y19" s="17">
        <v>0.16759141688698401</v>
      </c>
      <c r="Z19" s="17">
        <v>0.252482693887013</v>
      </c>
      <c r="AA19" s="17">
        <v>2.6649578862376701E-2</v>
      </c>
      <c r="AB19" s="17"/>
      <c r="AC19" s="17">
        <v>0.20509390923797799</v>
      </c>
      <c r="AD19" s="17">
        <v>0.206060859182466</v>
      </c>
      <c r="AE19" s="17">
        <v>0.115826423164679</v>
      </c>
      <c r="AF19" s="17">
        <v>0.16860249887202999</v>
      </c>
      <c r="AG19" s="17">
        <v>6.4058261902257399E-2</v>
      </c>
      <c r="AH19" s="17"/>
      <c r="AI19" s="17">
        <v>0.21054966303431399</v>
      </c>
      <c r="AJ19" s="17">
        <v>0.15446022940547799</v>
      </c>
      <c r="AK19" s="17">
        <v>0.17817865467630201</v>
      </c>
      <c r="AL19" s="17">
        <v>0.111224073717532</v>
      </c>
      <c r="AM19" s="17"/>
      <c r="AN19" s="17">
        <v>0.239246881941791</v>
      </c>
      <c r="AO19" s="17">
        <v>0.152692101762856</v>
      </c>
      <c r="AP19" s="17"/>
      <c r="AQ19" s="17">
        <v>0.14775863767063599</v>
      </c>
      <c r="AR19" s="17">
        <v>0.19996609608398799</v>
      </c>
      <c r="AS19" s="17"/>
      <c r="AT19" s="17">
        <v>0.12706865694664399</v>
      </c>
      <c r="AU19" s="17">
        <v>0.22329388271477399</v>
      </c>
      <c r="AV19" s="17">
        <v>0.19628611895569201</v>
      </c>
      <c r="AW19" s="17"/>
      <c r="AX19" s="17">
        <v>0.29614003854079002</v>
      </c>
      <c r="AY19" s="17">
        <v>0.109577790306933</v>
      </c>
      <c r="AZ19" s="17">
        <v>0.24723124058986301</v>
      </c>
    </row>
    <row r="20" spans="2:52" x14ac:dyDescent="0.35">
      <c r="B20" t="s">
        <v>72</v>
      </c>
      <c r="C20" s="17">
        <v>0.15897287553724701</v>
      </c>
      <c r="D20" s="17">
        <v>0.19118021545687899</v>
      </c>
      <c r="E20" s="17">
        <v>0.12017098455290701</v>
      </c>
      <c r="F20" s="17"/>
      <c r="G20" s="17">
        <v>0.21811530857501199</v>
      </c>
      <c r="H20" s="17">
        <v>0.22732797547261699</v>
      </c>
      <c r="I20" s="17">
        <v>0.15887784893274101</v>
      </c>
      <c r="J20" s="17">
        <v>0.146925828296184</v>
      </c>
      <c r="K20" s="17">
        <v>0.107365398143111</v>
      </c>
      <c r="L20" s="17">
        <v>0.10623330236694301</v>
      </c>
      <c r="M20" s="17"/>
      <c r="N20" s="17">
        <v>0.22915954929214399</v>
      </c>
      <c r="O20" s="17">
        <v>0.168351296272056</v>
      </c>
      <c r="P20" s="17">
        <v>0.209003051046804</v>
      </c>
      <c r="Q20" s="17">
        <v>8.3454175031463407E-2</v>
      </c>
      <c r="R20" s="17"/>
      <c r="S20" s="17">
        <v>0.14360994910056801</v>
      </c>
      <c r="T20" s="17">
        <v>0.165469467289379</v>
      </c>
      <c r="U20" s="17">
        <v>0.25416772314590302</v>
      </c>
      <c r="V20" s="17">
        <v>0</v>
      </c>
      <c r="W20" s="17">
        <v>0.174004126927402</v>
      </c>
      <c r="X20" s="17"/>
      <c r="Y20" s="17">
        <v>0.19097909324288501</v>
      </c>
      <c r="Z20" s="17">
        <v>0.184253244138427</v>
      </c>
      <c r="AA20" s="17">
        <v>0.24306288761073999</v>
      </c>
      <c r="AB20" s="17"/>
      <c r="AC20" s="17">
        <v>0.125716143464708</v>
      </c>
      <c r="AD20" s="17">
        <v>0.118896707632184</v>
      </c>
      <c r="AE20" s="17">
        <v>0.196598263013057</v>
      </c>
      <c r="AF20" s="17">
        <v>0.311622346726876</v>
      </c>
      <c r="AG20" s="17">
        <v>8.0056042319811893E-2</v>
      </c>
      <c r="AH20" s="17"/>
      <c r="AI20" s="17">
        <v>0.119316584346949</v>
      </c>
      <c r="AJ20" s="17">
        <v>0.20622973788180499</v>
      </c>
      <c r="AK20" s="17">
        <v>0.148910537356197</v>
      </c>
      <c r="AL20" s="17">
        <v>0.16730166115315001</v>
      </c>
      <c r="AM20" s="17"/>
      <c r="AN20" s="17">
        <v>0.112751304432327</v>
      </c>
      <c r="AO20" s="17">
        <v>0.174263808153584</v>
      </c>
      <c r="AP20" s="17"/>
      <c r="AQ20" s="17">
        <v>0.18251700029368501</v>
      </c>
      <c r="AR20" s="17">
        <v>0.138112743389468</v>
      </c>
      <c r="AS20" s="17"/>
      <c r="AT20" s="17">
        <v>0.169973424398803</v>
      </c>
      <c r="AU20" s="17">
        <v>0.15375789399642101</v>
      </c>
      <c r="AV20" s="17">
        <v>0.232330802264824</v>
      </c>
      <c r="AW20" s="17"/>
      <c r="AX20" s="17">
        <v>0.19464376547211401</v>
      </c>
      <c r="AY20" s="17">
        <v>0.15797476516723899</v>
      </c>
      <c r="AZ20" s="17">
        <v>0.24430383531510599</v>
      </c>
    </row>
    <row r="21" spans="2:52" x14ac:dyDescent="0.35">
      <c r="B21" t="s">
        <v>73</v>
      </c>
      <c r="C21" s="17">
        <v>0.15383706659545099</v>
      </c>
      <c r="D21" s="17">
        <v>0.123547954955175</v>
      </c>
      <c r="E21" s="17">
        <v>0.185214369890497</v>
      </c>
      <c r="F21" s="17"/>
      <c r="G21" s="17">
        <v>0.105130166269053</v>
      </c>
      <c r="H21" s="17">
        <v>0.17672893594741501</v>
      </c>
      <c r="I21" s="17">
        <v>0.13131000699647399</v>
      </c>
      <c r="J21" s="17">
        <v>0.159341122526479</v>
      </c>
      <c r="K21" s="17">
        <v>0.26252465733463698</v>
      </c>
      <c r="L21" s="17">
        <v>0.10149247740271899</v>
      </c>
      <c r="M21" s="17"/>
      <c r="N21" s="17">
        <v>0.173420413622417</v>
      </c>
      <c r="O21" s="17">
        <v>0.142988200023725</v>
      </c>
      <c r="P21" s="17">
        <v>0.176891240704735</v>
      </c>
      <c r="Q21" s="17">
        <v>0.13933856295937599</v>
      </c>
      <c r="R21" s="17"/>
      <c r="S21" s="17">
        <v>8.5947943231140203E-2</v>
      </c>
      <c r="T21" s="17">
        <v>0.21090133374254799</v>
      </c>
      <c r="U21" s="17">
        <v>0.23618852936683901</v>
      </c>
      <c r="V21" s="17">
        <v>0.14954592398241101</v>
      </c>
      <c r="W21" s="17">
        <v>0.16712076711196899</v>
      </c>
      <c r="X21" s="17"/>
      <c r="Y21" s="17">
        <v>8.5696520893868602E-2</v>
      </c>
      <c r="Z21" s="17">
        <v>0.17290441797105299</v>
      </c>
      <c r="AA21" s="17">
        <v>0.31392053821325</v>
      </c>
      <c r="AB21" s="17"/>
      <c r="AC21" s="17">
        <v>9.7349572977008997E-2</v>
      </c>
      <c r="AD21" s="17">
        <v>0.106004920036036</v>
      </c>
      <c r="AE21" s="17">
        <v>0.16061779947883301</v>
      </c>
      <c r="AF21" s="17">
        <v>0.30161729577735302</v>
      </c>
      <c r="AG21" s="17">
        <v>0.18215194805732199</v>
      </c>
      <c r="AH21" s="17"/>
      <c r="AI21" s="17">
        <v>0.16800829086206501</v>
      </c>
      <c r="AJ21" s="17">
        <v>0.10154434683279</v>
      </c>
      <c r="AK21" s="17">
        <v>0.188178867198738</v>
      </c>
      <c r="AL21" s="17">
        <v>0.18407417620053501</v>
      </c>
      <c r="AM21" s="17"/>
      <c r="AN21" s="17">
        <v>0.13667421683015499</v>
      </c>
      <c r="AO21" s="17">
        <v>0.158098648025886</v>
      </c>
      <c r="AP21" s="17"/>
      <c r="AQ21" s="17">
        <v>0.16968640312018701</v>
      </c>
      <c r="AR21" s="17">
        <v>0.14198950137977601</v>
      </c>
      <c r="AS21" s="17"/>
      <c r="AT21" s="17">
        <v>0.158954929891719</v>
      </c>
      <c r="AU21" s="17">
        <v>0.136977409799696</v>
      </c>
      <c r="AV21" s="17">
        <v>0.23383926230449201</v>
      </c>
      <c r="AW21" s="17"/>
      <c r="AX21" s="17">
        <v>0.18446139854414301</v>
      </c>
      <c r="AY21" s="17">
        <v>9.8292701978310096E-2</v>
      </c>
      <c r="AZ21" s="17">
        <v>0.28570565557873301</v>
      </c>
    </row>
    <row r="22" spans="2:52" x14ac:dyDescent="0.35">
      <c r="B22" t="s">
        <v>74</v>
      </c>
      <c r="C22" s="17">
        <v>0.14246752382140099</v>
      </c>
      <c r="D22" s="17">
        <v>0.15297479452843199</v>
      </c>
      <c r="E22" s="17">
        <v>0.133154592150764</v>
      </c>
      <c r="F22" s="17"/>
      <c r="G22" s="17">
        <v>9.06433735275122E-2</v>
      </c>
      <c r="H22" s="17">
        <v>0.19430586831312799</v>
      </c>
      <c r="I22" s="17">
        <v>0.12987948280105399</v>
      </c>
      <c r="J22" s="17">
        <v>8.9429749375413606E-2</v>
      </c>
      <c r="K22" s="17">
        <v>0.114136911430312</v>
      </c>
      <c r="L22" s="17">
        <v>0.20197614960898799</v>
      </c>
      <c r="M22" s="17"/>
      <c r="N22" s="17">
        <v>0.12871022546163</v>
      </c>
      <c r="O22" s="17">
        <v>0.140932663616091</v>
      </c>
      <c r="P22" s="17">
        <v>0.141722072492004</v>
      </c>
      <c r="Q22" s="17">
        <v>0.152236466820691</v>
      </c>
      <c r="R22" s="17"/>
      <c r="S22" s="17">
        <v>0.19134023772919501</v>
      </c>
      <c r="T22" s="17">
        <v>0.12605034232674101</v>
      </c>
      <c r="U22" s="17">
        <v>0.15748408639068201</v>
      </c>
      <c r="V22" s="17">
        <v>0.44273274256811501</v>
      </c>
      <c r="W22" s="17">
        <v>8.7446362561359903E-2</v>
      </c>
      <c r="X22" s="17"/>
      <c r="Y22" s="17">
        <v>0.22721507608237301</v>
      </c>
      <c r="Z22" s="17">
        <v>0.111865466782658</v>
      </c>
      <c r="AA22" s="17">
        <v>0.11315475919990001</v>
      </c>
      <c r="AB22" s="17"/>
      <c r="AC22" s="17">
        <v>0.15234076191541299</v>
      </c>
      <c r="AD22" s="17">
        <v>0.13185958962292399</v>
      </c>
      <c r="AE22" s="17">
        <v>0.142016649577829</v>
      </c>
      <c r="AF22" s="17">
        <v>0.15616384331879199</v>
      </c>
      <c r="AG22" s="17">
        <v>0</v>
      </c>
      <c r="AH22" s="17"/>
      <c r="AI22" s="17">
        <v>0.12906726353394299</v>
      </c>
      <c r="AJ22" s="17">
        <v>0.156081172719437</v>
      </c>
      <c r="AK22" s="17">
        <v>0.13059661713586301</v>
      </c>
      <c r="AL22" s="17">
        <v>0.10926883231984399</v>
      </c>
      <c r="AM22" s="17"/>
      <c r="AN22" s="17">
        <v>0.151614970114716</v>
      </c>
      <c r="AO22" s="17">
        <v>0.14054051763383699</v>
      </c>
      <c r="AP22" s="17"/>
      <c r="AQ22" s="17">
        <v>0.12791701994527499</v>
      </c>
      <c r="AR22" s="17">
        <v>0.15874906757989399</v>
      </c>
      <c r="AS22" s="17"/>
      <c r="AT22" s="17">
        <v>0.151611789384197</v>
      </c>
      <c r="AU22" s="17">
        <v>0.172257378881605</v>
      </c>
      <c r="AV22" s="17">
        <v>0.11263085614481</v>
      </c>
      <c r="AW22" s="17"/>
      <c r="AX22" s="17">
        <v>0.12461996463831899</v>
      </c>
      <c r="AY22" s="17">
        <v>0.21816889455320401</v>
      </c>
      <c r="AZ22" s="17">
        <v>7.2245884596298507E-2</v>
      </c>
    </row>
    <row r="23" spans="2:52" x14ac:dyDescent="0.35">
      <c r="B23" t="s">
        <v>75</v>
      </c>
      <c r="C23" s="17">
        <v>0.138003128467239</v>
      </c>
      <c r="D23" s="17">
        <v>9.3021650229074104E-2</v>
      </c>
      <c r="E23" s="17">
        <v>0.18387461662198701</v>
      </c>
      <c r="F23" s="17"/>
      <c r="G23" s="17">
        <v>0.17265462633679801</v>
      </c>
      <c r="H23" s="17">
        <v>0.131094986719926</v>
      </c>
      <c r="I23" s="17">
        <v>0.192936794753819</v>
      </c>
      <c r="J23" s="17">
        <v>5.7588464611033403E-2</v>
      </c>
      <c r="K23" s="17">
        <v>5.27888374510046E-2</v>
      </c>
      <c r="L23" s="17">
        <v>0.199611929794409</v>
      </c>
      <c r="M23" s="17"/>
      <c r="N23" s="17">
        <v>9.7156786402053802E-2</v>
      </c>
      <c r="O23" s="17">
        <v>0.19760457189564701</v>
      </c>
      <c r="P23" s="17">
        <v>0.10591001818149</v>
      </c>
      <c r="Q23" s="17">
        <v>0.12848315295576401</v>
      </c>
      <c r="R23" s="17"/>
      <c r="S23" s="17">
        <v>8.3012023055966E-2</v>
      </c>
      <c r="T23" s="17">
        <v>0.16209510953939399</v>
      </c>
      <c r="U23" s="17">
        <v>0.15647555733326601</v>
      </c>
      <c r="V23" s="17">
        <v>0.13073973894331101</v>
      </c>
      <c r="W23" s="17">
        <v>0.17701053008161499</v>
      </c>
      <c r="X23" s="17"/>
      <c r="Y23" s="17">
        <v>0.15308863023036801</v>
      </c>
      <c r="Z23" s="17">
        <v>0.153479379155915</v>
      </c>
      <c r="AA23" s="17">
        <v>3.2098050801340899E-2</v>
      </c>
      <c r="AB23" s="17"/>
      <c r="AC23" s="17">
        <v>0.115022999134166</v>
      </c>
      <c r="AD23" s="17">
        <v>0.11960053650857499</v>
      </c>
      <c r="AE23" s="17">
        <v>0.154671243640744</v>
      </c>
      <c r="AF23" s="17">
        <v>8.6381993955302994E-2</v>
      </c>
      <c r="AG23" s="17">
        <v>0.111272377801716</v>
      </c>
      <c r="AH23" s="17"/>
      <c r="AI23" s="17">
        <v>0.15391320388200799</v>
      </c>
      <c r="AJ23" s="17">
        <v>0.16950792457799799</v>
      </c>
      <c r="AK23" s="17">
        <v>8.8087933251238607E-2</v>
      </c>
      <c r="AL23" s="17">
        <v>0.10790360095550899</v>
      </c>
      <c r="AM23" s="17"/>
      <c r="AN23" s="17">
        <v>0.22625551962961701</v>
      </c>
      <c r="AO23" s="17">
        <v>0.11825726326116801</v>
      </c>
      <c r="AP23" s="17"/>
      <c r="AQ23" s="17">
        <v>0.14327220553617201</v>
      </c>
      <c r="AR23" s="17">
        <v>0.12782669857405199</v>
      </c>
      <c r="AS23" s="17"/>
      <c r="AT23" s="17">
        <v>0.109743518658341</v>
      </c>
      <c r="AU23" s="17">
        <v>0.188339763310862</v>
      </c>
      <c r="AV23" s="17">
        <v>7.5175522328660704E-2</v>
      </c>
      <c r="AW23" s="17"/>
      <c r="AX23" s="17">
        <v>0.149388712121064</v>
      </c>
      <c r="AY23" s="17">
        <v>0.10184450754193899</v>
      </c>
      <c r="AZ23" s="17">
        <v>0.172990286700206</v>
      </c>
    </row>
    <row r="24" spans="2:52" x14ac:dyDescent="0.35">
      <c r="B24" t="s">
        <v>76</v>
      </c>
      <c r="C24" s="17">
        <v>0.118547365740375</v>
      </c>
      <c r="D24" s="17">
        <v>0.156336188563893</v>
      </c>
      <c r="E24" s="17">
        <v>8.1892898563591401E-2</v>
      </c>
      <c r="F24" s="17"/>
      <c r="G24" s="17">
        <v>0.15783208795199599</v>
      </c>
      <c r="H24" s="17">
        <v>0.149435290679614</v>
      </c>
      <c r="I24" s="17">
        <v>7.4242719427842496E-2</v>
      </c>
      <c r="J24" s="17">
        <v>8.9245277273132306E-2</v>
      </c>
      <c r="K24" s="17">
        <v>0.115566457605143</v>
      </c>
      <c r="L24" s="17">
        <v>0.129279720482425</v>
      </c>
      <c r="M24" s="17"/>
      <c r="N24" s="17">
        <v>0.105853775352562</v>
      </c>
      <c r="O24" s="17">
        <v>9.2810186894234106E-2</v>
      </c>
      <c r="P24" s="17">
        <v>0.164770842313886</v>
      </c>
      <c r="Q24" s="17">
        <v>0.118571412926778</v>
      </c>
      <c r="R24" s="17"/>
      <c r="S24" s="17">
        <v>0.14449224031006</v>
      </c>
      <c r="T24" s="17">
        <v>0.116511595769054</v>
      </c>
      <c r="U24" s="17">
        <v>7.6285188545350602E-2</v>
      </c>
      <c r="V24" s="17">
        <v>0</v>
      </c>
      <c r="W24" s="17">
        <v>9.6088333092880202E-2</v>
      </c>
      <c r="X24" s="17"/>
      <c r="Y24" s="17">
        <v>0.13210568334148201</v>
      </c>
      <c r="Z24" s="17">
        <v>0.102091727003447</v>
      </c>
      <c r="AA24" s="17">
        <v>0.21528387032638399</v>
      </c>
      <c r="AB24" s="17"/>
      <c r="AC24" s="17">
        <v>0.13318722637993999</v>
      </c>
      <c r="AD24" s="17">
        <v>0.168910339598249</v>
      </c>
      <c r="AE24" s="17">
        <v>0.108283943015668</v>
      </c>
      <c r="AF24" s="17">
        <v>5.3043551920247498E-2</v>
      </c>
      <c r="AG24" s="17">
        <v>0.27571308994364302</v>
      </c>
      <c r="AH24" s="17"/>
      <c r="AI24" s="17">
        <v>0.14862773585932401</v>
      </c>
      <c r="AJ24" s="17">
        <v>9.3145820961112194E-2</v>
      </c>
      <c r="AK24" s="17">
        <v>0.14357589908127899</v>
      </c>
      <c r="AL24" s="17">
        <v>6.4932266975912603E-2</v>
      </c>
      <c r="AM24" s="17"/>
      <c r="AN24" s="17">
        <v>8.9307430935731E-2</v>
      </c>
      <c r="AO24" s="17">
        <v>0.121553314435615</v>
      </c>
      <c r="AP24" s="17"/>
      <c r="AQ24" s="17">
        <v>0.13052968210025501</v>
      </c>
      <c r="AR24" s="17">
        <v>0.10439922382983299</v>
      </c>
      <c r="AS24" s="17"/>
      <c r="AT24" s="17">
        <v>0.14414379187597501</v>
      </c>
      <c r="AU24" s="17">
        <v>5.4729690959896E-2</v>
      </c>
      <c r="AV24" s="17">
        <v>0.13620327384046799</v>
      </c>
      <c r="AW24" s="17"/>
      <c r="AX24" s="17">
        <v>0.11652361360522701</v>
      </c>
      <c r="AY24" s="17">
        <v>0.137941625600601</v>
      </c>
      <c r="AZ24" s="17">
        <v>0.13587499380954399</v>
      </c>
    </row>
    <row r="25" spans="2:52" x14ac:dyDescent="0.35">
      <c r="B25" t="s">
        <v>77</v>
      </c>
      <c r="C25" s="17">
        <v>0.10924645057455901</v>
      </c>
      <c r="D25" s="17">
        <v>0.111880653111726</v>
      </c>
      <c r="E25" s="17">
        <v>9.9475477272995397E-2</v>
      </c>
      <c r="F25" s="17"/>
      <c r="G25" s="17">
        <v>0.233292795267345</v>
      </c>
      <c r="H25" s="17">
        <v>0.144313907386169</v>
      </c>
      <c r="I25" s="17">
        <v>0.15046909427240601</v>
      </c>
      <c r="J25" s="17">
        <v>4.8183985064327001E-2</v>
      </c>
      <c r="K25" s="17">
        <v>3.6120890445188E-2</v>
      </c>
      <c r="L25" s="17">
        <v>6.3860822152750907E-2</v>
      </c>
      <c r="M25" s="17"/>
      <c r="N25" s="17">
        <v>0.109185927603439</v>
      </c>
      <c r="O25" s="17">
        <v>0.13925074688061001</v>
      </c>
      <c r="P25" s="17">
        <v>0.10253614519094</v>
      </c>
      <c r="Q25" s="17">
        <v>8.2004417881903796E-2</v>
      </c>
      <c r="R25" s="17"/>
      <c r="S25" s="17">
        <v>4.60548736393223E-2</v>
      </c>
      <c r="T25" s="17">
        <v>0.13647495157466399</v>
      </c>
      <c r="U25" s="17">
        <v>0.30657968692042598</v>
      </c>
      <c r="V25" s="17">
        <v>0</v>
      </c>
      <c r="W25" s="17">
        <v>0.13612696276141401</v>
      </c>
      <c r="X25" s="17"/>
      <c r="Y25" s="17">
        <v>6.4472381822107405E-2</v>
      </c>
      <c r="Z25" s="17">
        <v>0.136294401917293</v>
      </c>
      <c r="AA25" s="17">
        <v>0.21102399538091701</v>
      </c>
      <c r="AB25" s="17"/>
      <c r="AC25" s="17">
        <v>7.81061387523629E-2</v>
      </c>
      <c r="AD25" s="17">
        <v>0.151016295139347</v>
      </c>
      <c r="AE25" s="17">
        <v>0.124021821358514</v>
      </c>
      <c r="AF25" s="17">
        <v>0.15437202180394299</v>
      </c>
      <c r="AG25" s="17">
        <v>0</v>
      </c>
      <c r="AH25" s="17"/>
      <c r="AI25" s="17">
        <v>7.3539685705803604E-2</v>
      </c>
      <c r="AJ25" s="17">
        <v>9.0934866980871804E-2</v>
      </c>
      <c r="AK25" s="17">
        <v>0.124887445746749</v>
      </c>
      <c r="AL25" s="17">
        <v>0.19330663127786599</v>
      </c>
      <c r="AM25" s="17"/>
      <c r="AN25" s="17">
        <v>6.8188924807263795E-2</v>
      </c>
      <c r="AO25" s="17">
        <v>0.113904475989711</v>
      </c>
      <c r="AP25" s="17"/>
      <c r="AQ25" s="17">
        <v>0.10897421322145399</v>
      </c>
      <c r="AR25" s="17">
        <v>0.112194675841835</v>
      </c>
      <c r="AS25" s="17"/>
      <c r="AT25" s="17">
        <v>7.6054696109206302E-2</v>
      </c>
      <c r="AU25" s="17">
        <v>0.144606983929427</v>
      </c>
      <c r="AV25" s="17">
        <v>7.4456431451711394E-2</v>
      </c>
      <c r="AW25" s="17"/>
      <c r="AX25" s="17">
        <v>0.16139554920014401</v>
      </c>
      <c r="AY25" s="17">
        <v>4.0532526186882703E-2</v>
      </c>
      <c r="AZ25" s="17">
        <v>0.16475993764947899</v>
      </c>
    </row>
    <row r="26" spans="2:52" x14ac:dyDescent="0.35">
      <c r="B26" t="s">
        <v>78</v>
      </c>
      <c r="C26" s="17">
        <v>7.6074378806431406E-2</v>
      </c>
      <c r="D26" s="17">
        <v>8.4433038449108294E-2</v>
      </c>
      <c r="E26" s="17">
        <v>6.8366765700242804E-2</v>
      </c>
      <c r="F26" s="17"/>
      <c r="G26" s="17">
        <v>5.2745802264101103E-2</v>
      </c>
      <c r="H26" s="17">
        <v>0.13110499267620301</v>
      </c>
      <c r="I26" s="17">
        <v>7.8470442695251205E-2</v>
      </c>
      <c r="J26" s="17">
        <v>7.9568315038700904E-2</v>
      </c>
      <c r="K26" s="17">
        <v>6.7042646149137505E-2</v>
      </c>
      <c r="L26" s="17">
        <v>4.2928715286272602E-2</v>
      </c>
      <c r="M26" s="17"/>
      <c r="N26" s="17">
        <v>9.0643196631955303E-2</v>
      </c>
      <c r="O26" s="17">
        <v>8.6410880214821698E-2</v>
      </c>
      <c r="P26" s="17">
        <v>7.6909396054984799E-2</v>
      </c>
      <c r="Q26" s="17">
        <v>5.9472905063898303E-2</v>
      </c>
      <c r="R26" s="17"/>
      <c r="S26" s="17">
        <v>4.3390096745198503E-2</v>
      </c>
      <c r="T26" s="17">
        <v>8.0063040119330298E-2</v>
      </c>
      <c r="U26" s="17">
        <v>8.4221113745860193E-2</v>
      </c>
      <c r="V26" s="17">
        <v>0.33202239239875803</v>
      </c>
      <c r="W26" s="17">
        <v>0.12923207803903</v>
      </c>
      <c r="X26" s="17"/>
      <c r="Y26" s="17">
        <v>5.2576595923609602E-2</v>
      </c>
      <c r="Z26" s="17">
        <v>8.9477372826467103E-2</v>
      </c>
      <c r="AA26" s="17">
        <v>9.4203581513828794E-2</v>
      </c>
      <c r="AB26" s="17"/>
      <c r="AC26" s="17">
        <v>5.10147251995242E-2</v>
      </c>
      <c r="AD26" s="17">
        <v>5.5355117268114498E-2</v>
      </c>
      <c r="AE26" s="17">
        <v>0.10374600068102</v>
      </c>
      <c r="AF26" s="17">
        <v>8.5927152741838098E-2</v>
      </c>
      <c r="AG26" s="17">
        <v>6.4058261902257399E-2</v>
      </c>
      <c r="AH26" s="17"/>
      <c r="AI26" s="17">
        <v>8.3612146297386905E-2</v>
      </c>
      <c r="AJ26" s="17">
        <v>7.5387153746423505E-2</v>
      </c>
      <c r="AK26" s="17">
        <v>5.9209912581497701E-2</v>
      </c>
      <c r="AL26" s="17">
        <v>0.105423796140488</v>
      </c>
      <c r="AM26" s="17"/>
      <c r="AN26" s="17">
        <v>0.121107268044454</v>
      </c>
      <c r="AO26" s="17">
        <v>6.7879696364520806E-2</v>
      </c>
      <c r="AP26" s="17"/>
      <c r="AQ26" s="17">
        <v>8.6777961966892303E-2</v>
      </c>
      <c r="AR26" s="17">
        <v>6.7390953426927899E-2</v>
      </c>
      <c r="AS26" s="17"/>
      <c r="AT26" s="17">
        <v>9.4867110805037805E-2</v>
      </c>
      <c r="AU26" s="17">
        <v>5.96398339061937E-2</v>
      </c>
      <c r="AV26" s="17">
        <v>4.4906585936619198E-2</v>
      </c>
      <c r="AW26" s="17"/>
      <c r="AX26" s="17">
        <v>6.3425638230482695E-2</v>
      </c>
      <c r="AY26" s="17">
        <v>5.8807608639810501E-2</v>
      </c>
      <c r="AZ26" s="17">
        <v>0.14935230229544599</v>
      </c>
    </row>
    <row r="27" spans="2:52" x14ac:dyDescent="0.35">
      <c r="B27" t="s">
        <v>79</v>
      </c>
      <c r="C27" s="17">
        <v>6.3362388526001096E-2</v>
      </c>
      <c r="D27" s="17">
        <v>8.8219630704243907E-2</v>
      </c>
      <c r="E27" s="17">
        <v>3.9133994285715901E-2</v>
      </c>
      <c r="F27" s="17"/>
      <c r="G27" s="17">
        <v>8.4953707819213298E-2</v>
      </c>
      <c r="H27" s="17">
        <v>8.5343799798695996E-2</v>
      </c>
      <c r="I27" s="17">
        <v>9.0196264436180507E-2</v>
      </c>
      <c r="J27" s="17">
        <v>5.2344588675120901E-2</v>
      </c>
      <c r="K27" s="17">
        <v>1.54027769738504E-2</v>
      </c>
      <c r="L27" s="17">
        <v>4.9710792138100403E-2</v>
      </c>
      <c r="M27" s="17"/>
      <c r="N27" s="17">
        <v>7.3238313022541704E-2</v>
      </c>
      <c r="O27" s="17">
        <v>7.7738241265629393E-2</v>
      </c>
      <c r="P27" s="17">
        <v>5.89405667807942E-2</v>
      </c>
      <c r="Q27" s="17">
        <v>4.89532922642162E-2</v>
      </c>
      <c r="R27" s="17"/>
      <c r="S27" s="17">
        <v>5.8680653430931103E-2</v>
      </c>
      <c r="T27" s="17">
        <v>9.9919240565462003E-2</v>
      </c>
      <c r="U27" s="17">
        <v>0</v>
      </c>
      <c r="V27" s="17">
        <v>0.128220850964546</v>
      </c>
      <c r="W27" s="17">
        <v>2.90830311684654E-2</v>
      </c>
      <c r="X27" s="17"/>
      <c r="Y27" s="17">
        <v>0.104245498971049</v>
      </c>
      <c r="Z27" s="17">
        <v>7.3543192825656703E-2</v>
      </c>
      <c r="AA27" s="17">
        <v>6.5184049693451707E-2</v>
      </c>
      <c r="AB27" s="17"/>
      <c r="AC27" s="17">
        <v>4.5874681646800697E-2</v>
      </c>
      <c r="AD27" s="17">
        <v>5.4717411165314998E-2</v>
      </c>
      <c r="AE27" s="17">
        <v>5.2830568693753598E-2</v>
      </c>
      <c r="AF27" s="17">
        <v>0.14143516666558401</v>
      </c>
      <c r="AG27" s="17">
        <v>0</v>
      </c>
      <c r="AH27" s="17"/>
      <c r="AI27" s="17">
        <v>6.2137830593499498E-2</v>
      </c>
      <c r="AJ27" s="17">
        <v>7.1239780236641501E-2</v>
      </c>
      <c r="AK27" s="17">
        <v>3.2056306197554799E-2</v>
      </c>
      <c r="AL27" s="17">
        <v>0.102473383977389</v>
      </c>
      <c r="AM27" s="17"/>
      <c r="AN27" s="17">
        <v>4.5417497937254803E-2</v>
      </c>
      <c r="AO27" s="17">
        <v>6.5414250189966702E-2</v>
      </c>
      <c r="AP27" s="17"/>
      <c r="AQ27" s="17">
        <v>6.6326623515666899E-2</v>
      </c>
      <c r="AR27" s="17">
        <v>6.1995130724407203E-2</v>
      </c>
      <c r="AS27" s="17"/>
      <c r="AT27" s="17">
        <v>8.2453008618567206E-2</v>
      </c>
      <c r="AU27" s="17">
        <v>4.55687039452356E-2</v>
      </c>
      <c r="AV27" s="17">
        <v>0.11082975157731299</v>
      </c>
      <c r="AW27" s="17"/>
      <c r="AX27" s="17">
        <v>8.5604201700841195E-2</v>
      </c>
      <c r="AY27" s="17">
        <v>7.6335923307207301E-2</v>
      </c>
      <c r="AZ27" s="17">
        <v>9.4304608385914299E-2</v>
      </c>
    </row>
    <row r="28" spans="2:52" x14ac:dyDescent="0.35">
      <c r="B28" t="s">
        <v>80</v>
      </c>
      <c r="C28" s="17">
        <v>6.2467174878134697E-2</v>
      </c>
      <c r="D28" s="17">
        <v>6.6725061492202406E-2</v>
      </c>
      <c r="E28" s="17">
        <v>5.87312757364334E-2</v>
      </c>
      <c r="F28" s="17"/>
      <c r="G28" s="17">
        <v>9.2465247628292002E-2</v>
      </c>
      <c r="H28" s="17">
        <v>7.6360149319582002E-2</v>
      </c>
      <c r="I28" s="17">
        <v>8.3633730022139294E-2</v>
      </c>
      <c r="J28" s="17">
        <v>8.4872054651037601E-2</v>
      </c>
      <c r="K28" s="17">
        <v>4.33246767147673E-2</v>
      </c>
      <c r="L28" s="17">
        <v>8.4814581525226203E-3</v>
      </c>
      <c r="M28" s="17"/>
      <c r="N28" s="17">
        <v>8.8389338445437005E-2</v>
      </c>
      <c r="O28" s="17">
        <v>3.9663054402555797E-2</v>
      </c>
      <c r="P28" s="17">
        <v>4.4323418931710802E-2</v>
      </c>
      <c r="Q28" s="17">
        <v>8.10496885172967E-2</v>
      </c>
      <c r="R28" s="17"/>
      <c r="S28" s="17">
        <v>7.6242958470079905E-2</v>
      </c>
      <c r="T28" s="17">
        <v>2.5254666772007599E-2</v>
      </c>
      <c r="U28" s="17">
        <v>7.5323288487326001E-2</v>
      </c>
      <c r="V28" s="17">
        <v>0</v>
      </c>
      <c r="W28" s="17">
        <v>9.5078102839428302E-2</v>
      </c>
      <c r="X28" s="17"/>
      <c r="Y28" s="17">
        <v>0.14160720977980201</v>
      </c>
      <c r="Z28" s="17">
        <v>3.0804179288636099E-2</v>
      </c>
      <c r="AA28" s="17">
        <v>0.14342316936958499</v>
      </c>
      <c r="AB28" s="17"/>
      <c r="AC28" s="17">
        <v>2.1899173410165802E-2</v>
      </c>
      <c r="AD28" s="17">
        <v>4.3817594551156303E-2</v>
      </c>
      <c r="AE28" s="17">
        <v>9.7349328324877499E-2</v>
      </c>
      <c r="AF28" s="17">
        <v>8.6202736335066296E-2</v>
      </c>
      <c r="AG28" s="17">
        <v>0.55324694486073001</v>
      </c>
      <c r="AH28" s="17"/>
      <c r="AI28" s="17">
        <v>3.8318073268799699E-2</v>
      </c>
      <c r="AJ28" s="17">
        <v>7.4871921698605196E-2</v>
      </c>
      <c r="AK28" s="17">
        <v>7.6146469823972496E-2</v>
      </c>
      <c r="AL28" s="17">
        <v>8.0914373056376707E-2</v>
      </c>
      <c r="AM28" s="17"/>
      <c r="AN28" s="17">
        <v>6.40686787095152E-2</v>
      </c>
      <c r="AO28" s="17">
        <v>6.2035518870166097E-2</v>
      </c>
      <c r="AP28" s="17"/>
      <c r="AQ28" s="17">
        <v>8.8145904978595299E-2</v>
      </c>
      <c r="AR28" s="17">
        <v>3.8690252438754798E-2</v>
      </c>
      <c r="AS28" s="17"/>
      <c r="AT28" s="17">
        <v>7.8526148777499E-2</v>
      </c>
      <c r="AU28" s="17">
        <v>5.7011250700110601E-2</v>
      </c>
      <c r="AV28" s="17">
        <v>3.1538437378641301E-2</v>
      </c>
      <c r="AW28" s="17"/>
      <c r="AX28" s="17">
        <v>4.1106003121580602E-2</v>
      </c>
      <c r="AY28" s="17">
        <v>7.0457040075912206E-2</v>
      </c>
      <c r="AZ28" s="17">
        <v>0.163634677808699</v>
      </c>
    </row>
    <row r="29" spans="2:52" x14ac:dyDescent="0.35">
      <c r="B29" t="s">
        <v>81</v>
      </c>
      <c r="C29" s="17">
        <v>4.88489236055894E-2</v>
      </c>
      <c r="D29" s="17">
        <v>5.3858356395469702E-2</v>
      </c>
      <c r="E29" s="17">
        <v>4.4255809717782799E-2</v>
      </c>
      <c r="F29" s="17"/>
      <c r="G29" s="17">
        <v>1.4915853356354499E-2</v>
      </c>
      <c r="H29" s="17">
        <v>2.6930001619512402E-2</v>
      </c>
      <c r="I29" s="17">
        <v>1.2991186711025801E-2</v>
      </c>
      <c r="J29" s="17">
        <v>8.2062421462940793E-2</v>
      </c>
      <c r="K29" s="17">
        <v>0.104018000907084</v>
      </c>
      <c r="L29" s="17">
        <v>5.5306939741739801E-2</v>
      </c>
      <c r="M29" s="17"/>
      <c r="N29" s="17">
        <v>2.0307043463445099E-2</v>
      </c>
      <c r="O29" s="17">
        <v>8.5061962216163908E-3</v>
      </c>
      <c r="P29" s="17">
        <v>4.2610810849838698E-2</v>
      </c>
      <c r="Q29" s="17">
        <v>0.103064083794011</v>
      </c>
      <c r="R29" s="17"/>
      <c r="S29" s="17">
        <v>3.54518561149385E-2</v>
      </c>
      <c r="T29" s="17">
        <v>3.1107480572802101E-2</v>
      </c>
      <c r="U29" s="17">
        <v>4.7600340326437701E-2</v>
      </c>
      <c r="V29" s="17">
        <v>0</v>
      </c>
      <c r="W29" s="17">
        <v>7.0134097825945999E-2</v>
      </c>
      <c r="X29" s="17"/>
      <c r="Y29" s="17">
        <v>4.9129663777194299E-3</v>
      </c>
      <c r="Z29" s="17">
        <v>4.1037509468580501E-2</v>
      </c>
      <c r="AA29" s="17">
        <v>3.8948500624877501E-2</v>
      </c>
      <c r="AB29" s="17"/>
      <c r="AC29" s="17">
        <v>8.9547074341097405E-2</v>
      </c>
      <c r="AD29" s="17">
        <v>2.1078908914983499E-2</v>
      </c>
      <c r="AE29" s="17">
        <v>3.18742964936529E-2</v>
      </c>
      <c r="AF29" s="17">
        <v>0</v>
      </c>
      <c r="AG29" s="17">
        <v>0</v>
      </c>
      <c r="AH29" s="17"/>
      <c r="AI29" s="17">
        <v>0.104558102428279</v>
      </c>
      <c r="AJ29" s="17">
        <v>7.2408607304176803E-3</v>
      </c>
      <c r="AK29" s="17">
        <v>3.8158306075682102E-2</v>
      </c>
      <c r="AL29" s="17">
        <v>5.88014442876261E-3</v>
      </c>
      <c r="AM29" s="17"/>
      <c r="AN29" s="17">
        <v>5.1028534247578097E-2</v>
      </c>
      <c r="AO29" s="17">
        <v>5.04052586071813E-2</v>
      </c>
      <c r="AP29" s="17"/>
      <c r="AQ29" s="17">
        <v>2.9607953500624801E-2</v>
      </c>
      <c r="AR29" s="17">
        <v>6.9011380065289299E-2</v>
      </c>
      <c r="AS29" s="17"/>
      <c r="AT29" s="17">
        <v>1.72608263695548E-2</v>
      </c>
      <c r="AU29" s="17">
        <v>3.4935986568653002E-2</v>
      </c>
      <c r="AV29" s="17">
        <v>2.2386020965285799E-2</v>
      </c>
      <c r="AW29" s="17"/>
      <c r="AX29" s="17">
        <v>2.7549931270927999E-2</v>
      </c>
      <c r="AY29" s="17">
        <v>5.4559821240640398E-2</v>
      </c>
      <c r="AZ29" s="17">
        <v>0</v>
      </c>
    </row>
    <row r="30" spans="2:52" x14ac:dyDescent="0.35">
      <c r="B30" t="s">
        <v>82</v>
      </c>
      <c r="C30" s="17">
        <v>1.37035381739778E-2</v>
      </c>
      <c r="D30" s="17">
        <v>2.4264269733097001E-2</v>
      </c>
      <c r="E30" s="17">
        <v>3.30389702334364E-3</v>
      </c>
      <c r="F30" s="17"/>
      <c r="G30" s="17">
        <v>0</v>
      </c>
      <c r="H30" s="17">
        <v>8.9815084099379803E-3</v>
      </c>
      <c r="I30" s="17">
        <v>3.5251865883845199E-2</v>
      </c>
      <c r="J30" s="17">
        <v>2.23797011906335E-2</v>
      </c>
      <c r="K30" s="17">
        <v>1.54027769738504E-2</v>
      </c>
      <c r="L30" s="17">
        <v>0</v>
      </c>
      <c r="M30" s="17"/>
      <c r="N30" s="17">
        <v>0</v>
      </c>
      <c r="O30" s="17">
        <v>1.8326382913680401E-2</v>
      </c>
      <c r="P30" s="17">
        <v>1.06091608681009E-2</v>
      </c>
      <c r="Q30" s="17">
        <v>1.8799408688328498E-2</v>
      </c>
      <c r="R30" s="17"/>
      <c r="S30" s="17">
        <v>6.6388692737386302E-3</v>
      </c>
      <c r="T30" s="17">
        <v>2.0518047308708199E-2</v>
      </c>
      <c r="U30" s="17">
        <v>6.0271264996899901E-2</v>
      </c>
      <c r="V30" s="17">
        <v>0</v>
      </c>
      <c r="W30" s="17">
        <v>1.18384655895037E-2</v>
      </c>
      <c r="X30" s="17"/>
      <c r="Y30" s="17">
        <v>0</v>
      </c>
      <c r="Z30" s="17">
        <v>2.1523416939883602E-2</v>
      </c>
      <c r="AA30" s="17">
        <v>0</v>
      </c>
      <c r="AB30" s="17"/>
      <c r="AC30" s="17">
        <v>2.2220331634997498E-2</v>
      </c>
      <c r="AD30" s="17">
        <v>1.38057771448653E-2</v>
      </c>
      <c r="AE30" s="17">
        <v>7.0624541294016597E-3</v>
      </c>
      <c r="AF30" s="17">
        <v>0</v>
      </c>
      <c r="AG30" s="17">
        <v>0</v>
      </c>
      <c r="AH30" s="17"/>
      <c r="AI30" s="17">
        <v>2.3548945451146899E-2</v>
      </c>
      <c r="AJ30" s="17">
        <v>8.5420376283686997E-3</v>
      </c>
      <c r="AK30" s="17">
        <v>2.2619371028661201E-2</v>
      </c>
      <c r="AL30" s="17">
        <v>0</v>
      </c>
      <c r="AM30" s="17"/>
      <c r="AN30" s="17">
        <v>1.84195990978234E-2</v>
      </c>
      <c r="AO30" s="17">
        <v>1.3093397863853599E-2</v>
      </c>
      <c r="AP30" s="17"/>
      <c r="AQ30" s="17">
        <v>7.3791522913787301E-3</v>
      </c>
      <c r="AR30" s="17">
        <v>2.02730948253203E-2</v>
      </c>
      <c r="AS30" s="17"/>
      <c r="AT30" s="17">
        <v>1.36559805360917E-2</v>
      </c>
      <c r="AU30" s="17">
        <v>8.8949413108735508E-3</v>
      </c>
      <c r="AV30" s="17">
        <v>1.5101553256526099E-2</v>
      </c>
      <c r="AW30" s="17"/>
      <c r="AX30" s="17">
        <v>2.0339281025826699E-2</v>
      </c>
      <c r="AY30" s="17">
        <v>9.0009435727641997E-3</v>
      </c>
      <c r="AZ30" s="17">
        <v>0</v>
      </c>
    </row>
    <row r="31" spans="2:52" x14ac:dyDescent="0.35">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row>
    <row r="32" spans="2:52" x14ac:dyDescent="0.35">
      <c r="B32" s="6" t="s">
        <v>99</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row>
    <row r="33" spans="2:52" x14ac:dyDescent="0.35">
      <c r="B33" s="24" t="s">
        <v>84</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row>
    <row r="34" spans="2:52" x14ac:dyDescent="0.35">
      <c r="B34" t="s">
        <v>90</v>
      </c>
      <c r="C34" s="17">
        <v>0.65547743539240999</v>
      </c>
      <c r="D34" s="17">
        <v>0.63831905694498503</v>
      </c>
      <c r="E34" s="17">
        <v>0.67499171663644297</v>
      </c>
      <c r="F34" s="17"/>
      <c r="G34" s="17">
        <v>0.61854441287763995</v>
      </c>
      <c r="H34" s="17">
        <v>0.63180829045391396</v>
      </c>
      <c r="I34" s="17">
        <v>0.66256738507064705</v>
      </c>
      <c r="J34" s="17">
        <v>0.723362871379714</v>
      </c>
      <c r="K34" s="17">
        <v>0.74351197904120403</v>
      </c>
      <c r="L34" s="17">
        <v>0.57732869259341202</v>
      </c>
      <c r="M34" s="17"/>
      <c r="N34" s="17">
        <v>0.660051516874399</v>
      </c>
      <c r="O34" s="17">
        <v>0.65842902571172102</v>
      </c>
      <c r="P34" s="17">
        <v>0.64394820721233303</v>
      </c>
      <c r="Q34" s="17">
        <v>0.65586379715320298</v>
      </c>
      <c r="R34" s="17"/>
      <c r="S34" s="17">
        <v>0.71497604727972297</v>
      </c>
      <c r="T34" s="17">
        <v>0.59199583160570901</v>
      </c>
      <c r="U34" s="17">
        <v>0.74132538549262805</v>
      </c>
      <c r="V34" s="17">
        <v>0.46276213134207</v>
      </c>
      <c r="W34" s="17">
        <v>0.76355963091053602</v>
      </c>
      <c r="X34" s="17"/>
      <c r="Y34" s="17">
        <v>0.69861089382147901</v>
      </c>
      <c r="Z34" s="17">
        <v>0.64960904322817703</v>
      </c>
      <c r="AA34" s="17">
        <v>0.78764372408393302</v>
      </c>
      <c r="AB34" s="17"/>
      <c r="AC34" s="17">
        <v>0.66945156897400104</v>
      </c>
      <c r="AD34" s="17">
        <v>0.59635395061975605</v>
      </c>
      <c r="AE34" s="17">
        <v>0.66013812993044696</v>
      </c>
      <c r="AF34" s="17">
        <v>0.78830127185249799</v>
      </c>
      <c r="AG34" s="17">
        <v>0.86266905113732195</v>
      </c>
      <c r="AH34" s="17"/>
      <c r="AI34" s="17">
        <v>0.665614747073068</v>
      </c>
      <c r="AJ34" s="17">
        <v>0.59760680206762296</v>
      </c>
      <c r="AK34" s="17">
        <v>0.715317829094958</v>
      </c>
      <c r="AL34" s="17">
        <v>0.73639239669909695</v>
      </c>
      <c r="AM34" s="17"/>
      <c r="AN34" s="17">
        <v>0.64890660367728903</v>
      </c>
      <c r="AO34" s="17">
        <v>0.65960374256880105</v>
      </c>
      <c r="AP34" s="17"/>
      <c r="AQ34" s="17">
        <v>0.70528613814430896</v>
      </c>
      <c r="AR34" s="17">
        <v>0.60729548750699003</v>
      </c>
      <c r="AS34" s="17"/>
      <c r="AT34" s="17">
        <v>0.68853134245462899</v>
      </c>
      <c r="AU34" s="17">
        <v>0.60368805062283004</v>
      </c>
      <c r="AV34" s="17">
        <v>0.56364140345329605</v>
      </c>
      <c r="AW34" s="17"/>
      <c r="AX34" s="17">
        <v>0.63914780836444396</v>
      </c>
      <c r="AY34" s="17">
        <v>0.69333327111307497</v>
      </c>
      <c r="AZ34" s="17">
        <v>0.74025485070886898</v>
      </c>
    </row>
    <row r="35" spans="2:52" x14ac:dyDescent="0.35">
      <c r="B35" t="s">
        <v>91</v>
      </c>
      <c r="C35" s="17">
        <v>0.29629533416336101</v>
      </c>
      <c r="D35" s="17">
        <v>0.29437602536193802</v>
      </c>
      <c r="E35" s="17">
        <v>0.29537933842619801</v>
      </c>
      <c r="F35" s="17"/>
      <c r="G35" s="17">
        <v>0.32545204919503601</v>
      </c>
      <c r="H35" s="17">
        <v>0.32759081841784599</v>
      </c>
      <c r="I35" s="17">
        <v>0.28000552010539398</v>
      </c>
      <c r="J35" s="17">
        <v>0.26149314937634899</v>
      </c>
      <c r="K35" s="17">
        <v>0.22556833401260701</v>
      </c>
      <c r="L35" s="17">
        <v>0.34180059117133699</v>
      </c>
      <c r="M35" s="17"/>
      <c r="N35" s="17">
        <v>0.32302228298213898</v>
      </c>
      <c r="O35" s="17">
        <v>0.316224245425478</v>
      </c>
      <c r="P35" s="17">
        <v>0.293670617481259</v>
      </c>
      <c r="Q35" s="17">
        <v>0.26861631253381701</v>
      </c>
      <c r="R35" s="17"/>
      <c r="S35" s="17">
        <v>0.244428266747166</v>
      </c>
      <c r="T35" s="17">
        <v>0.35718394831863398</v>
      </c>
      <c r="U35" s="17">
        <v>0.229193507899182</v>
      </c>
      <c r="V35" s="17">
        <v>0.128220850964546</v>
      </c>
      <c r="W35" s="17">
        <v>0.21855972382671399</v>
      </c>
      <c r="X35" s="17"/>
      <c r="Y35" s="17">
        <v>0.24588097172658899</v>
      </c>
      <c r="Z35" s="17">
        <v>0.30261474768775098</v>
      </c>
      <c r="AA35" s="17">
        <v>0.21235627591606701</v>
      </c>
      <c r="AB35" s="17"/>
      <c r="AC35" s="17">
        <v>0.28894182369036497</v>
      </c>
      <c r="AD35" s="17">
        <v>0.349438546944218</v>
      </c>
      <c r="AE35" s="17">
        <v>0.27513941564091798</v>
      </c>
      <c r="AF35" s="17">
        <v>0.194922528153467</v>
      </c>
      <c r="AG35" s="17">
        <v>0.13733094886267799</v>
      </c>
      <c r="AH35" s="17"/>
      <c r="AI35" s="17">
        <v>0.270946625975443</v>
      </c>
      <c r="AJ35" s="17">
        <v>0.34515360207526102</v>
      </c>
      <c r="AK35" s="17">
        <v>0.25543997072542801</v>
      </c>
      <c r="AL35" s="17">
        <v>0.24421555144368301</v>
      </c>
      <c r="AM35" s="17"/>
      <c r="AN35" s="17">
        <v>0.28437878530858701</v>
      </c>
      <c r="AO35" s="17">
        <v>0.29616041966301598</v>
      </c>
      <c r="AP35" s="17"/>
      <c r="AQ35" s="17">
        <v>0.26252447689271702</v>
      </c>
      <c r="AR35" s="17">
        <v>0.33242773708214002</v>
      </c>
      <c r="AS35" s="17"/>
      <c r="AT35" s="17">
        <v>0.27360546946757103</v>
      </c>
      <c r="AU35" s="17">
        <v>0.33139634079737301</v>
      </c>
      <c r="AV35" s="17">
        <v>0.40073858718115102</v>
      </c>
      <c r="AW35" s="17"/>
      <c r="AX35" s="17">
        <v>0.34013708955801603</v>
      </c>
      <c r="AY35" s="17">
        <v>0.27084050189970799</v>
      </c>
      <c r="AZ35" s="17">
        <v>0.24775711519717</v>
      </c>
    </row>
    <row r="36" spans="2:52" x14ac:dyDescent="0.35">
      <c r="B36" t="s">
        <v>92</v>
      </c>
      <c r="C36" s="17">
        <v>3.6938852808903799E-2</v>
      </c>
      <c r="D36" s="17">
        <v>5.7360478990686699E-2</v>
      </c>
      <c r="E36" s="17">
        <v>1.6912526666211899E-2</v>
      </c>
      <c r="F36" s="17"/>
      <c r="G36" s="17">
        <v>1.4050475281633701E-2</v>
      </c>
      <c r="H36" s="17">
        <v>4.0600891128239801E-2</v>
      </c>
      <c r="I36" s="17">
        <v>3.8078692164390797E-2</v>
      </c>
      <c r="J36" s="17">
        <v>0</v>
      </c>
      <c r="K36" s="17">
        <v>3.09196869461883E-2</v>
      </c>
      <c r="L36" s="17">
        <v>8.0870716235250995E-2</v>
      </c>
      <c r="M36" s="17"/>
      <c r="N36" s="17">
        <v>1.07420958498226E-2</v>
      </c>
      <c r="O36" s="17">
        <v>1.35237027400996E-2</v>
      </c>
      <c r="P36" s="17">
        <v>4.1664826510643502E-2</v>
      </c>
      <c r="Q36" s="17">
        <v>6.8056983668626198E-2</v>
      </c>
      <c r="R36" s="17"/>
      <c r="S36" s="17">
        <v>3.4873364455490399E-2</v>
      </c>
      <c r="T36" s="17">
        <v>4.4841540260145002E-2</v>
      </c>
      <c r="U36" s="17">
        <v>2.9481106608189998E-2</v>
      </c>
      <c r="V36" s="17">
        <v>0.409017017693384</v>
      </c>
      <c r="W36" s="17">
        <v>7.5309288716629598E-3</v>
      </c>
      <c r="X36" s="17"/>
      <c r="Y36" s="17">
        <v>5.5508134451932499E-2</v>
      </c>
      <c r="Z36" s="17">
        <v>3.7762130669376399E-2</v>
      </c>
      <c r="AA36" s="17">
        <v>0</v>
      </c>
      <c r="AB36" s="17"/>
      <c r="AC36" s="17">
        <v>4.16066073356334E-2</v>
      </c>
      <c r="AD36" s="17">
        <v>4.3288776596746598E-2</v>
      </c>
      <c r="AE36" s="17">
        <v>5.63453879469464E-2</v>
      </c>
      <c r="AF36" s="17">
        <v>0</v>
      </c>
      <c r="AG36" s="17">
        <v>0</v>
      </c>
      <c r="AH36" s="17"/>
      <c r="AI36" s="17">
        <v>4.4309117260045203E-2</v>
      </c>
      <c r="AJ36" s="17">
        <v>5.0457634740153301E-2</v>
      </c>
      <c r="AK36" s="17">
        <v>2.0866414796859301E-2</v>
      </c>
      <c r="AL36" s="17">
        <v>5.5375559939154703E-3</v>
      </c>
      <c r="AM36" s="17"/>
      <c r="AN36" s="17">
        <v>3.4392855434779802E-2</v>
      </c>
      <c r="AO36" s="17">
        <v>3.9185310100244099E-2</v>
      </c>
      <c r="AP36" s="17"/>
      <c r="AQ36" s="17">
        <v>2.5258732906426901E-2</v>
      </c>
      <c r="AR36" s="17">
        <v>4.9357072383417001E-2</v>
      </c>
      <c r="AS36" s="17"/>
      <c r="AT36" s="17">
        <v>3.3306395308692997E-2</v>
      </c>
      <c r="AU36" s="17">
        <v>4.9279612484214898E-2</v>
      </c>
      <c r="AV36" s="17">
        <v>0</v>
      </c>
      <c r="AW36" s="17"/>
      <c r="AX36" s="17">
        <v>2.0715102077539599E-2</v>
      </c>
      <c r="AY36" s="17">
        <v>3.58262269872167E-2</v>
      </c>
      <c r="AZ36" s="17">
        <v>1.19880340939615E-2</v>
      </c>
    </row>
    <row r="37" spans="2:52" x14ac:dyDescent="0.35">
      <c r="B37" t="s">
        <v>93</v>
      </c>
      <c r="C37" s="17">
        <v>6.9052778901132301E-3</v>
      </c>
      <c r="D37" s="17">
        <v>6.0499048479369499E-3</v>
      </c>
      <c r="E37" s="17">
        <v>7.8119363062337998E-3</v>
      </c>
      <c r="F37" s="17"/>
      <c r="G37" s="17">
        <v>2.7037209289335801E-2</v>
      </c>
      <c r="H37" s="17">
        <v>0</v>
      </c>
      <c r="I37" s="17">
        <v>1.93484026595683E-2</v>
      </c>
      <c r="J37" s="17">
        <v>0</v>
      </c>
      <c r="K37" s="17">
        <v>0</v>
      </c>
      <c r="L37" s="17">
        <v>0</v>
      </c>
      <c r="M37" s="17"/>
      <c r="N37" s="17">
        <v>6.1841042936396796E-3</v>
      </c>
      <c r="O37" s="17">
        <v>1.18230261227014E-2</v>
      </c>
      <c r="P37" s="17">
        <v>0</v>
      </c>
      <c r="Q37" s="17">
        <v>7.4629066443536304E-3</v>
      </c>
      <c r="R37" s="17"/>
      <c r="S37" s="17">
        <v>0</v>
      </c>
      <c r="T37" s="17">
        <v>5.9786798155116797E-3</v>
      </c>
      <c r="U37" s="17">
        <v>0</v>
      </c>
      <c r="V37" s="17">
        <v>0</v>
      </c>
      <c r="W37" s="17">
        <v>1.03497163910876E-2</v>
      </c>
      <c r="X37" s="17"/>
      <c r="Y37" s="17">
        <v>0</v>
      </c>
      <c r="Z37" s="17">
        <v>5.0347888835650997E-3</v>
      </c>
      <c r="AA37" s="17">
        <v>0</v>
      </c>
      <c r="AB37" s="17"/>
      <c r="AC37" s="17">
        <v>0</v>
      </c>
      <c r="AD37" s="17">
        <v>0</v>
      </c>
      <c r="AE37" s="17">
        <v>8.3770664816890592E-3</v>
      </c>
      <c r="AF37" s="17">
        <v>0</v>
      </c>
      <c r="AG37" s="17">
        <v>0</v>
      </c>
      <c r="AH37" s="17"/>
      <c r="AI37" s="17">
        <v>1.0541924671846999E-2</v>
      </c>
      <c r="AJ37" s="17">
        <v>6.7819611169631496E-3</v>
      </c>
      <c r="AK37" s="17">
        <v>8.3757853827547395E-3</v>
      </c>
      <c r="AL37" s="17">
        <v>0</v>
      </c>
      <c r="AM37" s="17"/>
      <c r="AN37" s="17">
        <v>2.2472085273308001E-2</v>
      </c>
      <c r="AO37" s="17">
        <v>1.8719635016281599E-3</v>
      </c>
      <c r="AP37" s="17"/>
      <c r="AQ37" s="17">
        <v>6.9306520565472996E-3</v>
      </c>
      <c r="AR37" s="17">
        <v>2.1090416695853302E-3</v>
      </c>
      <c r="AS37" s="17"/>
      <c r="AT37" s="17">
        <v>4.5567927691065298E-3</v>
      </c>
      <c r="AU37" s="17">
        <v>1.00768256766809E-2</v>
      </c>
      <c r="AV37" s="17">
        <v>1.32024536531598E-2</v>
      </c>
      <c r="AW37" s="17"/>
      <c r="AX37" s="17">
        <v>0</v>
      </c>
      <c r="AY37" s="17">
        <v>0</v>
      </c>
      <c r="AZ37" s="17">
        <v>0</v>
      </c>
    </row>
    <row r="38" spans="2:52" x14ac:dyDescent="0.35">
      <c r="B38" t="s">
        <v>94</v>
      </c>
      <c r="C38" s="17">
        <v>4.3830997452116299E-3</v>
      </c>
      <c r="D38" s="17">
        <v>3.8945338544527702E-3</v>
      </c>
      <c r="E38" s="17">
        <v>4.9044819649138403E-3</v>
      </c>
      <c r="F38" s="17"/>
      <c r="G38" s="17">
        <v>1.4915853356354499E-2</v>
      </c>
      <c r="H38" s="17">
        <v>0</v>
      </c>
      <c r="I38" s="17">
        <v>0</v>
      </c>
      <c r="J38" s="17">
        <v>1.51439792439374E-2</v>
      </c>
      <c r="K38" s="17">
        <v>0</v>
      </c>
      <c r="L38" s="17">
        <v>0</v>
      </c>
      <c r="M38" s="17"/>
      <c r="N38" s="17">
        <v>0</v>
      </c>
      <c r="O38" s="17">
        <v>0</v>
      </c>
      <c r="P38" s="17">
        <v>2.0716348795764401E-2</v>
      </c>
      <c r="Q38" s="17">
        <v>0</v>
      </c>
      <c r="R38" s="17"/>
      <c r="S38" s="17">
        <v>5.7223215176206103E-3</v>
      </c>
      <c r="T38" s="17">
        <v>0</v>
      </c>
      <c r="U38" s="17">
        <v>0</v>
      </c>
      <c r="V38" s="17">
        <v>0</v>
      </c>
      <c r="W38" s="17">
        <v>0</v>
      </c>
      <c r="X38" s="17"/>
      <c r="Y38" s="17">
        <v>0</v>
      </c>
      <c r="Z38" s="17">
        <v>4.9792895311299703E-3</v>
      </c>
      <c r="AA38" s="17">
        <v>0</v>
      </c>
      <c r="AB38" s="17"/>
      <c r="AC38" s="17">
        <v>0</v>
      </c>
      <c r="AD38" s="17">
        <v>1.09187258392796E-2</v>
      </c>
      <c r="AE38" s="17">
        <v>0</v>
      </c>
      <c r="AF38" s="17">
        <v>1.6776199994035498E-2</v>
      </c>
      <c r="AG38" s="17">
        <v>0</v>
      </c>
      <c r="AH38" s="17"/>
      <c r="AI38" s="17">
        <v>8.5875850195971694E-3</v>
      </c>
      <c r="AJ38" s="17">
        <v>0</v>
      </c>
      <c r="AK38" s="17">
        <v>0</v>
      </c>
      <c r="AL38" s="17">
        <v>1.38544958633053E-2</v>
      </c>
      <c r="AM38" s="17"/>
      <c r="AN38" s="17">
        <v>9.8496703060368292E-3</v>
      </c>
      <c r="AO38" s="17">
        <v>3.1785641663111099E-3</v>
      </c>
      <c r="AP38" s="17"/>
      <c r="AQ38" s="17">
        <v>0</v>
      </c>
      <c r="AR38" s="17">
        <v>8.8106613578679306E-3</v>
      </c>
      <c r="AS38" s="17"/>
      <c r="AT38" s="17">
        <v>0</v>
      </c>
      <c r="AU38" s="17">
        <v>5.5591704189013698E-3</v>
      </c>
      <c r="AV38" s="17">
        <v>2.2417555712393698E-2</v>
      </c>
      <c r="AW38" s="17"/>
      <c r="AX38" s="17">
        <v>0</v>
      </c>
      <c r="AY38" s="17">
        <v>0</v>
      </c>
      <c r="AZ38" s="17">
        <v>0</v>
      </c>
    </row>
    <row r="39" spans="2:52" x14ac:dyDescent="0.35">
      <c r="B39" t="s">
        <v>95</v>
      </c>
      <c r="C39" s="17">
        <v>0.95177276955577095</v>
      </c>
      <c r="D39" s="17">
        <v>0.93269508230692399</v>
      </c>
      <c r="E39" s="17">
        <v>0.97037105506263999</v>
      </c>
      <c r="F39" s="17"/>
      <c r="G39" s="17">
        <v>0.94399646207267596</v>
      </c>
      <c r="H39" s="17">
        <v>0.95939910887176005</v>
      </c>
      <c r="I39" s="17">
        <v>0.94257290517604098</v>
      </c>
      <c r="J39" s="17">
        <v>0.98485602075606204</v>
      </c>
      <c r="K39" s="17">
        <v>0.96908031305381204</v>
      </c>
      <c r="L39" s="17">
        <v>0.91912928376474901</v>
      </c>
      <c r="M39" s="17"/>
      <c r="N39" s="17">
        <v>0.98307379985653798</v>
      </c>
      <c r="O39" s="17">
        <v>0.97465327113719902</v>
      </c>
      <c r="P39" s="17">
        <v>0.93761882469359203</v>
      </c>
      <c r="Q39" s="17">
        <v>0.92448010968701999</v>
      </c>
      <c r="R39" s="17"/>
      <c r="S39" s="17">
        <v>0.95940431402688897</v>
      </c>
      <c r="T39" s="17">
        <v>0.94917977992434299</v>
      </c>
      <c r="U39" s="17">
        <v>0.97051889339180997</v>
      </c>
      <c r="V39" s="17">
        <v>0.59098298230661594</v>
      </c>
      <c r="W39" s="17">
        <v>0.98211935473724898</v>
      </c>
      <c r="X39" s="17"/>
      <c r="Y39" s="17">
        <v>0.94449186554806797</v>
      </c>
      <c r="Z39" s="17">
        <v>0.95222379091592901</v>
      </c>
      <c r="AA39" s="17">
        <v>1</v>
      </c>
      <c r="AB39" s="17"/>
      <c r="AC39" s="17">
        <v>0.95839339266436696</v>
      </c>
      <c r="AD39" s="17">
        <v>0.94579249756397399</v>
      </c>
      <c r="AE39" s="17">
        <v>0.935277545571365</v>
      </c>
      <c r="AF39" s="17">
        <v>0.98322380000596499</v>
      </c>
      <c r="AG39" s="17">
        <v>1</v>
      </c>
      <c r="AH39" s="17"/>
      <c r="AI39" s="17">
        <v>0.93656137304851095</v>
      </c>
      <c r="AJ39" s="17">
        <v>0.94276040414288398</v>
      </c>
      <c r="AK39" s="17">
        <v>0.97075779982038601</v>
      </c>
      <c r="AL39" s="17">
        <v>0.98060794814277896</v>
      </c>
      <c r="AM39" s="17"/>
      <c r="AN39" s="17">
        <v>0.93328538898587499</v>
      </c>
      <c r="AO39" s="17">
        <v>0.95576416223181704</v>
      </c>
      <c r="AP39" s="17"/>
      <c r="AQ39" s="17">
        <v>0.96781061503702603</v>
      </c>
      <c r="AR39" s="17">
        <v>0.93972322458913005</v>
      </c>
      <c r="AS39" s="17"/>
      <c r="AT39" s="17">
        <v>0.96213681192220002</v>
      </c>
      <c r="AU39" s="17">
        <v>0.93508439142020305</v>
      </c>
      <c r="AV39" s="17">
        <v>0.96437999063444702</v>
      </c>
      <c r="AW39" s="17"/>
      <c r="AX39" s="17">
        <v>0.97928489792245998</v>
      </c>
      <c r="AY39" s="17">
        <v>0.96417377301278295</v>
      </c>
      <c r="AZ39" s="17">
        <v>0.98801196590603901</v>
      </c>
    </row>
    <row r="40" spans="2:52" x14ac:dyDescent="0.35">
      <c r="B40" t="s">
        <v>96</v>
      </c>
      <c r="C40" s="17">
        <v>4.3844130699016999E-2</v>
      </c>
      <c r="D40" s="17">
        <v>6.3410383838623602E-2</v>
      </c>
      <c r="E40" s="17">
        <v>2.4724462972445699E-2</v>
      </c>
      <c r="F40" s="17"/>
      <c r="G40" s="17">
        <v>4.10876845709695E-2</v>
      </c>
      <c r="H40" s="17">
        <v>4.0600891128239801E-2</v>
      </c>
      <c r="I40" s="17">
        <v>5.7427094823959197E-2</v>
      </c>
      <c r="J40" s="17">
        <v>0</v>
      </c>
      <c r="K40" s="17">
        <v>3.09196869461883E-2</v>
      </c>
      <c r="L40" s="17">
        <v>8.0870716235250995E-2</v>
      </c>
      <c r="M40" s="17"/>
      <c r="N40" s="17">
        <v>1.69262001434623E-2</v>
      </c>
      <c r="O40" s="17">
        <v>2.5346728862801E-2</v>
      </c>
      <c r="P40" s="17">
        <v>4.1664826510643502E-2</v>
      </c>
      <c r="Q40" s="17">
        <v>7.5519890312979898E-2</v>
      </c>
      <c r="R40" s="17"/>
      <c r="S40" s="17">
        <v>3.4873364455490399E-2</v>
      </c>
      <c r="T40" s="17">
        <v>5.0820220075656702E-2</v>
      </c>
      <c r="U40" s="17">
        <v>2.9481106608189998E-2</v>
      </c>
      <c r="V40" s="17">
        <v>0.409017017693384</v>
      </c>
      <c r="W40" s="17">
        <v>1.7880645262750499E-2</v>
      </c>
      <c r="X40" s="17"/>
      <c r="Y40" s="17">
        <v>5.5508134451932499E-2</v>
      </c>
      <c r="Z40" s="17">
        <v>4.2796919552941501E-2</v>
      </c>
      <c r="AA40" s="17">
        <v>0</v>
      </c>
      <c r="AB40" s="17"/>
      <c r="AC40" s="17">
        <v>4.16066073356334E-2</v>
      </c>
      <c r="AD40" s="17">
        <v>4.3288776596746598E-2</v>
      </c>
      <c r="AE40" s="17">
        <v>6.4722454428635501E-2</v>
      </c>
      <c r="AF40" s="17">
        <v>0</v>
      </c>
      <c r="AG40" s="17">
        <v>0</v>
      </c>
      <c r="AH40" s="17"/>
      <c r="AI40" s="17">
        <v>5.4851041931892199E-2</v>
      </c>
      <c r="AJ40" s="17">
        <v>5.7239595857116403E-2</v>
      </c>
      <c r="AK40" s="17">
        <v>2.9242200179614E-2</v>
      </c>
      <c r="AL40" s="17">
        <v>5.5375559939154703E-3</v>
      </c>
      <c r="AM40" s="17"/>
      <c r="AN40" s="17">
        <v>5.6864940708087702E-2</v>
      </c>
      <c r="AO40" s="17">
        <v>4.10572736018723E-2</v>
      </c>
      <c r="AP40" s="17"/>
      <c r="AQ40" s="17">
        <v>3.2189384962974202E-2</v>
      </c>
      <c r="AR40" s="17">
        <v>5.1466114053002297E-2</v>
      </c>
      <c r="AS40" s="17"/>
      <c r="AT40" s="17">
        <v>3.7863188077799599E-2</v>
      </c>
      <c r="AU40" s="17">
        <v>5.9356438160895801E-2</v>
      </c>
      <c r="AV40" s="17">
        <v>1.32024536531598E-2</v>
      </c>
      <c r="AW40" s="17"/>
      <c r="AX40" s="17">
        <v>2.0715102077539599E-2</v>
      </c>
      <c r="AY40" s="17">
        <v>3.58262269872167E-2</v>
      </c>
      <c r="AZ40" s="17">
        <v>1.19880340939615E-2</v>
      </c>
    </row>
    <row r="41" spans="2:52" x14ac:dyDescent="0.35">
      <c r="B41" t="s">
        <v>97</v>
      </c>
      <c r="C41" s="17">
        <v>0.90792863885675401</v>
      </c>
      <c r="D41" s="17">
        <v>0.86928469846830003</v>
      </c>
      <c r="E41" s="17">
        <v>0.94564659209019497</v>
      </c>
      <c r="F41" s="17"/>
      <c r="G41" s="17">
        <v>0.90290877750170695</v>
      </c>
      <c r="H41" s="17">
        <v>0.91879821774352</v>
      </c>
      <c r="I41" s="17">
        <v>0.88514581035208195</v>
      </c>
      <c r="J41" s="17">
        <v>0.98485602075606204</v>
      </c>
      <c r="K41" s="17">
        <v>0.93816062610762296</v>
      </c>
      <c r="L41" s="17">
        <v>0.83825856752949801</v>
      </c>
      <c r="M41" s="17"/>
      <c r="N41" s="17">
        <v>0.96614759971307596</v>
      </c>
      <c r="O41" s="17">
        <v>0.94930654227439804</v>
      </c>
      <c r="P41" s="17">
        <v>0.89595399818294796</v>
      </c>
      <c r="Q41" s="17">
        <v>0.84896021937403998</v>
      </c>
      <c r="R41" s="17"/>
      <c r="S41" s="17">
        <v>0.92453094957139903</v>
      </c>
      <c r="T41" s="17">
        <v>0.89835955984868698</v>
      </c>
      <c r="U41" s="17">
        <v>0.94103778678362004</v>
      </c>
      <c r="V41" s="17">
        <v>0.181965964613231</v>
      </c>
      <c r="W41" s="17">
        <v>0.96423870947449897</v>
      </c>
      <c r="X41" s="17"/>
      <c r="Y41" s="17">
        <v>0.88898373109613504</v>
      </c>
      <c r="Z41" s="17">
        <v>0.90942687136298705</v>
      </c>
      <c r="AA41" s="17">
        <v>1</v>
      </c>
      <c r="AB41" s="17"/>
      <c r="AC41" s="17">
        <v>0.91678678532873303</v>
      </c>
      <c r="AD41" s="17">
        <v>0.90250372096722697</v>
      </c>
      <c r="AE41" s="17">
        <v>0.870555091142729</v>
      </c>
      <c r="AF41" s="17">
        <v>0.98322380000596499</v>
      </c>
      <c r="AG41" s="17">
        <v>1</v>
      </c>
      <c r="AH41" s="17"/>
      <c r="AI41" s="17">
        <v>0.88171033111661901</v>
      </c>
      <c r="AJ41" s="17">
        <v>0.88552080828576696</v>
      </c>
      <c r="AK41" s="17">
        <v>0.94151559964077203</v>
      </c>
      <c r="AL41" s="17">
        <v>0.97507039214886404</v>
      </c>
      <c r="AM41" s="17"/>
      <c r="AN41" s="17">
        <v>0.87642044827778798</v>
      </c>
      <c r="AO41" s="17">
        <v>0.91470688862994398</v>
      </c>
      <c r="AP41" s="17"/>
      <c r="AQ41" s="17">
        <v>0.93562123007405196</v>
      </c>
      <c r="AR41" s="17">
        <v>0.88825711053612799</v>
      </c>
      <c r="AS41" s="17"/>
      <c r="AT41" s="17">
        <v>0.92427362384440104</v>
      </c>
      <c r="AU41" s="17">
        <v>0.87572795325930697</v>
      </c>
      <c r="AV41" s="17">
        <v>0.95117753698128704</v>
      </c>
      <c r="AW41" s="17"/>
      <c r="AX41" s="17">
        <v>0.95856979584492097</v>
      </c>
      <c r="AY41" s="17">
        <v>0.92834754602556702</v>
      </c>
      <c r="AZ41" s="17">
        <v>0.97602393181207703</v>
      </c>
    </row>
    <row r="42" spans="2:52"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row>
    <row r="43" spans="2:52" x14ac:dyDescent="0.35">
      <c r="B43" s="6" t="s">
        <v>100</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row>
    <row r="44" spans="2:52" x14ac:dyDescent="0.35">
      <c r="B44" s="24" t="s">
        <v>84</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row>
    <row r="45" spans="2:52" x14ac:dyDescent="0.35">
      <c r="B45" t="s">
        <v>90</v>
      </c>
      <c r="C45" s="17">
        <v>0.28019277667943498</v>
      </c>
      <c r="D45" s="17">
        <v>0.26831641750366397</v>
      </c>
      <c r="E45" s="17">
        <v>0.29426059983486202</v>
      </c>
      <c r="F45" s="17"/>
      <c r="G45" s="17">
        <v>0.27049480251337099</v>
      </c>
      <c r="H45" s="17">
        <v>0.32089146057593099</v>
      </c>
      <c r="I45" s="17">
        <v>0.37481179594963698</v>
      </c>
      <c r="J45" s="17">
        <v>0.33247539509977198</v>
      </c>
      <c r="K45" s="17">
        <v>0.31467379474202301</v>
      </c>
      <c r="L45" s="17">
        <v>0.101861087448891</v>
      </c>
      <c r="M45" s="17"/>
      <c r="N45" s="17">
        <v>0.25339368073085999</v>
      </c>
      <c r="O45" s="17">
        <v>0.27409288490225198</v>
      </c>
      <c r="P45" s="17">
        <v>0.23562297583015401</v>
      </c>
      <c r="Q45" s="17">
        <v>0.32965277206274601</v>
      </c>
      <c r="R45" s="17"/>
      <c r="S45" s="17">
        <v>0.21773958162569401</v>
      </c>
      <c r="T45" s="17">
        <v>0.29478026224704201</v>
      </c>
      <c r="U45" s="17">
        <v>0.32968909028896998</v>
      </c>
      <c r="V45" s="17">
        <v>0.81752353158365298</v>
      </c>
      <c r="W45" s="17">
        <v>0.31624252069122499</v>
      </c>
      <c r="X45" s="17"/>
      <c r="Y45" s="17">
        <v>0.16271329833548101</v>
      </c>
      <c r="Z45" s="17">
        <v>0.318872722388645</v>
      </c>
      <c r="AA45" s="17">
        <v>0.46516050509389101</v>
      </c>
      <c r="AB45" s="17"/>
      <c r="AC45" s="17">
        <v>0.29465875993863899</v>
      </c>
      <c r="AD45" s="17">
        <v>0.25533921977122598</v>
      </c>
      <c r="AE45" s="17">
        <v>0.31846640936498299</v>
      </c>
      <c r="AF45" s="17">
        <v>0.35538518967927601</v>
      </c>
      <c r="AG45" s="17">
        <v>0.167376591189695</v>
      </c>
      <c r="AH45" s="17"/>
      <c r="AI45" s="17">
        <v>0.29215581583857098</v>
      </c>
      <c r="AJ45" s="17">
        <v>0.29924756729028101</v>
      </c>
      <c r="AK45" s="17">
        <v>0.24687014061114601</v>
      </c>
      <c r="AL45" s="17">
        <v>0.23069617757223501</v>
      </c>
      <c r="AM45" s="17"/>
      <c r="AN45" s="17">
        <v>0.38307999813835297</v>
      </c>
      <c r="AO45" s="17">
        <v>0.25436071235768898</v>
      </c>
      <c r="AP45" s="17"/>
      <c r="AQ45" s="17">
        <v>0.31339890233446399</v>
      </c>
      <c r="AR45" s="17">
        <v>0.249661062371348</v>
      </c>
      <c r="AS45" s="17"/>
      <c r="AT45" s="17">
        <v>0.281697276132373</v>
      </c>
      <c r="AU45" s="17">
        <v>0.25179106483412</v>
      </c>
      <c r="AV45" s="17">
        <v>0.33749841248110102</v>
      </c>
      <c r="AW45" s="17"/>
      <c r="AX45" s="17">
        <v>0.317763008784617</v>
      </c>
      <c r="AY45" s="17">
        <v>0.18110867247663701</v>
      </c>
      <c r="AZ45" s="17">
        <v>0.47443775041491099</v>
      </c>
    </row>
    <row r="46" spans="2:52" x14ac:dyDescent="0.35">
      <c r="B46" t="s">
        <v>91</v>
      </c>
      <c r="C46" s="17">
        <v>0.39822066099210102</v>
      </c>
      <c r="D46" s="17">
        <v>0.41377482761504097</v>
      </c>
      <c r="E46" s="17">
        <v>0.38311584712565899</v>
      </c>
      <c r="F46" s="17"/>
      <c r="G46" s="17">
        <v>0.47235193176300699</v>
      </c>
      <c r="H46" s="17">
        <v>0.41031205099052298</v>
      </c>
      <c r="I46" s="17">
        <v>0.43666672975460402</v>
      </c>
      <c r="J46" s="17">
        <v>0.34414850209530301</v>
      </c>
      <c r="K46" s="17">
        <v>0.28301683190516502</v>
      </c>
      <c r="L46" s="17">
        <v>0.43231416698764502</v>
      </c>
      <c r="M46" s="17"/>
      <c r="N46" s="17">
        <v>0.407701026769554</v>
      </c>
      <c r="O46" s="17">
        <v>0.44447931189786799</v>
      </c>
      <c r="P46" s="17">
        <v>0.41320795196597399</v>
      </c>
      <c r="Q46" s="17">
        <v>0.33969030339360201</v>
      </c>
      <c r="R46" s="17"/>
      <c r="S46" s="17">
        <v>0.40025117740266802</v>
      </c>
      <c r="T46" s="17">
        <v>0.41710272692514999</v>
      </c>
      <c r="U46" s="17">
        <v>0.26891762053176499</v>
      </c>
      <c r="V46" s="17">
        <v>0.18247646841634799</v>
      </c>
      <c r="W46" s="17">
        <v>0.39196986812935403</v>
      </c>
      <c r="X46" s="17"/>
      <c r="Y46" s="17">
        <v>0.45553642236094</v>
      </c>
      <c r="Z46" s="17">
        <v>0.38926433093021501</v>
      </c>
      <c r="AA46" s="17">
        <v>0.207733031170029</v>
      </c>
      <c r="AB46" s="17"/>
      <c r="AC46" s="17">
        <v>0.39470292581036098</v>
      </c>
      <c r="AD46" s="17">
        <v>0.385811664002781</v>
      </c>
      <c r="AE46" s="17">
        <v>0.40016092976357398</v>
      </c>
      <c r="AF46" s="17">
        <v>0.38534668984238202</v>
      </c>
      <c r="AG46" s="17">
        <v>0.57699631617467695</v>
      </c>
      <c r="AH46" s="17"/>
      <c r="AI46" s="17">
        <v>0.367147788473904</v>
      </c>
      <c r="AJ46" s="17">
        <v>0.408983835518968</v>
      </c>
      <c r="AK46" s="17">
        <v>0.425646069700861</v>
      </c>
      <c r="AL46" s="17">
        <v>0.39397761473077703</v>
      </c>
      <c r="AM46" s="17"/>
      <c r="AN46" s="17">
        <v>0.425537191027477</v>
      </c>
      <c r="AO46" s="17">
        <v>0.38895847267725903</v>
      </c>
      <c r="AP46" s="17"/>
      <c r="AQ46" s="17">
        <v>0.39602170706758699</v>
      </c>
      <c r="AR46" s="17">
        <v>0.39554879673404603</v>
      </c>
      <c r="AS46" s="17"/>
      <c r="AT46" s="17">
        <v>0.40684335392605803</v>
      </c>
      <c r="AU46" s="17">
        <v>0.41146655474336902</v>
      </c>
      <c r="AV46" s="17">
        <v>0.28497736510799299</v>
      </c>
      <c r="AW46" s="17"/>
      <c r="AX46" s="17">
        <v>0.41371568175571699</v>
      </c>
      <c r="AY46" s="17">
        <v>0.44263975356364699</v>
      </c>
      <c r="AZ46" s="17">
        <v>0.38197492635320901</v>
      </c>
    </row>
    <row r="47" spans="2:52" x14ac:dyDescent="0.35">
      <c r="B47" t="s">
        <v>92</v>
      </c>
      <c r="C47" s="17">
        <v>0.197881921926753</v>
      </c>
      <c r="D47" s="17">
        <v>0.18074429201591599</v>
      </c>
      <c r="E47" s="17">
        <v>0.211320707235547</v>
      </c>
      <c r="F47" s="17"/>
      <c r="G47" s="17">
        <v>0.20108065733904301</v>
      </c>
      <c r="H47" s="17">
        <v>0.20511892755559</v>
      </c>
      <c r="I47" s="17">
        <v>0.106204629021952</v>
      </c>
      <c r="J47" s="17">
        <v>0.19962939729661999</v>
      </c>
      <c r="K47" s="17">
        <v>0.188312868425039</v>
      </c>
      <c r="L47" s="17">
        <v>0.27385619810253498</v>
      </c>
      <c r="M47" s="17"/>
      <c r="N47" s="17">
        <v>0.21778524335379201</v>
      </c>
      <c r="O47" s="17">
        <v>0.14670980741106199</v>
      </c>
      <c r="P47" s="17">
        <v>0.228188942614173</v>
      </c>
      <c r="Q47" s="17">
        <v>0.214017315248094</v>
      </c>
      <c r="R47" s="17"/>
      <c r="S47" s="17">
        <v>0.23419174448374</v>
      </c>
      <c r="T47" s="17">
        <v>0.20794498095333699</v>
      </c>
      <c r="U47" s="17">
        <v>0.188522820358445</v>
      </c>
      <c r="V47" s="17">
        <v>0</v>
      </c>
      <c r="W47" s="17">
        <v>0.15067068093288599</v>
      </c>
      <c r="X47" s="17"/>
      <c r="Y47" s="17">
        <v>0.28925389769805898</v>
      </c>
      <c r="Z47" s="17">
        <v>0.17844866664134801</v>
      </c>
      <c r="AA47" s="17">
        <v>0.22359942242664901</v>
      </c>
      <c r="AB47" s="17"/>
      <c r="AC47" s="17">
        <v>0.178323295975857</v>
      </c>
      <c r="AD47" s="17">
        <v>0.19660409463654399</v>
      </c>
      <c r="AE47" s="17">
        <v>0.16085829567447801</v>
      </c>
      <c r="AF47" s="17">
        <v>0.20686918356894701</v>
      </c>
      <c r="AG47" s="17">
        <v>9.4831399187439297E-2</v>
      </c>
      <c r="AH47" s="17"/>
      <c r="AI47" s="17">
        <v>0.21139382831377301</v>
      </c>
      <c r="AJ47" s="17">
        <v>0.20107259111992501</v>
      </c>
      <c r="AK47" s="17">
        <v>0.157876956058183</v>
      </c>
      <c r="AL47" s="17">
        <v>0.26898750936639798</v>
      </c>
      <c r="AM47" s="17"/>
      <c r="AN47" s="17">
        <v>0.116595669365176</v>
      </c>
      <c r="AO47" s="17">
        <v>0.21515265987948801</v>
      </c>
      <c r="AP47" s="17"/>
      <c r="AQ47" s="17">
        <v>0.17331541239503101</v>
      </c>
      <c r="AR47" s="17">
        <v>0.22694920093538301</v>
      </c>
      <c r="AS47" s="17"/>
      <c r="AT47" s="17">
        <v>0.19378619877192799</v>
      </c>
      <c r="AU47" s="17">
        <v>0.213282305277496</v>
      </c>
      <c r="AV47" s="17">
        <v>0.25089701977423301</v>
      </c>
      <c r="AW47" s="17"/>
      <c r="AX47" s="17">
        <v>0.171985526957524</v>
      </c>
      <c r="AY47" s="17">
        <v>0.25303868421633702</v>
      </c>
      <c r="AZ47" s="17">
        <v>8.5753079588278894E-2</v>
      </c>
    </row>
    <row r="48" spans="2:52" x14ac:dyDescent="0.35">
      <c r="B48" t="s">
        <v>93</v>
      </c>
      <c r="C48" s="17">
        <v>0.10204587341515001</v>
      </c>
      <c r="D48" s="17">
        <v>0.10845027658185399</v>
      </c>
      <c r="E48" s="17">
        <v>9.6491517433742596E-2</v>
      </c>
      <c r="F48" s="17"/>
      <c r="G48" s="17">
        <v>4.1156755028224898E-2</v>
      </c>
      <c r="H48" s="17">
        <v>5.92058987211991E-2</v>
      </c>
      <c r="I48" s="17">
        <v>8.2316845273806394E-2</v>
      </c>
      <c r="J48" s="17">
        <v>0.108602726264368</v>
      </c>
      <c r="K48" s="17">
        <v>0.14547298285110299</v>
      </c>
      <c r="L48" s="17">
        <v>0.16020049346072701</v>
      </c>
      <c r="M48" s="17"/>
      <c r="N48" s="17">
        <v>9.8598612695632498E-2</v>
      </c>
      <c r="O48" s="17">
        <v>0.105637400551309</v>
      </c>
      <c r="P48" s="17">
        <v>9.1654619925832598E-2</v>
      </c>
      <c r="Q48" s="17">
        <v>0.107981364305057</v>
      </c>
      <c r="R48" s="17"/>
      <c r="S48" s="17">
        <v>0.13091945527211599</v>
      </c>
      <c r="T48" s="17">
        <v>7.2700246686573294E-2</v>
      </c>
      <c r="U48" s="17">
        <v>0.140488281295965</v>
      </c>
      <c r="V48" s="17">
        <v>0</v>
      </c>
      <c r="W48" s="17">
        <v>0.122826975518372</v>
      </c>
      <c r="X48" s="17"/>
      <c r="Y48" s="17">
        <v>9.2496381605519901E-2</v>
      </c>
      <c r="Z48" s="17">
        <v>8.6923617795178307E-2</v>
      </c>
      <c r="AA48" s="17">
        <v>7.7883024478334506E-2</v>
      </c>
      <c r="AB48" s="17"/>
      <c r="AC48" s="17">
        <v>9.0587362445953001E-2</v>
      </c>
      <c r="AD48" s="17">
        <v>0.131794579150146</v>
      </c>
      <c r="AE48" s="17">
        <v>0.11154767341552101</v>
      </c>
      <c r="AF48" s="17">
        <v>5.23989369093949E-2</v>
      </c>
      <c r="AG48" s="17">
        <v>0.160795693448189</v>
      </c>
      <c r="AH48" s="17"/>
      <c r="AI48" s="17">
        <v>0.112841829028261</v>
      </c>
      <c r="AJ48" s="17">
        <v>7.4814050314114797E-2</v>
      </c>
      <c r="AK48" s="17">
        <v>0.14120294567005801</v>
      </c>
      <c r="AL48" s="17">
        <v>8.1499888628217401E-2</v>
      </c>
      <c r="AM48" s="17"/>
      <c r="AN48" s="17">
        <v>7.4787141468994095E-2</v>
      </c>
      <c r="AO48" s="17">
        <v>0.113409587221679</v>
      </c>
      <c r="AP48" s="17"/>
      <c r="AQ48" s="17">
        <v>0.10708076921057399</v>
      </c>
      <c r="AR48" s="17">
        <v>9.4340405269543501E-2</v>
      </c>
      <c r="AS48" s="17"/>
      <c r="AT48" s="17">
        <v>9.5952358063023199E-2</v>
      </c>
      <c r="AU48" s="17">
        <v>0.113493406021827</v>
      </c>
      <c r="AV48" s="17">
        <v>6.6011006766147295E-2</v>
      </c>
      <c r="AW48" s="17"/>
      <c r="AX48" s="17">
        <v>7.0184113962444006E-2</v>
      </c>
      <c r="AY48" s="17">
        <v>0.123212889743378</v>
      </c>
      <c r="AZ48" s="17">
        <v>3.8101974369541797E-2</v>
      </c>
    </row>
    <row r="49" spans="2:52" x14ac:dyDescent="0.35">
      <c r="B49" t="s">
        <v>94</v>
      </c>
      <c r="C49" s="17">
        <v>2.16587669865617E-2</v>
      </c>
      <c r="D49" s="17">
        <v>2.8714186283525001E-2</v>
      </c>
      <c r="E49" s="17">
        <v>1.48113283701891E-2</v>
      </c>
      <c r="F49" s="17"/>
      <c r="G49" s="17">
        <v>1.4915853356354499E-2</v>
      </c>
      <c r="H49" s="17">
        <v>4.4716621567568397E-3</v>
      </c>
      <c r="I49" s="17">
        <v>0</v>
      </c>
      <c r="J49" s="17">
        <v>1.51439792439374E-2</v>
      </c>
      <c r="K49" s="17">
        <v>6.8523522076669799E-2</v>
      </c>
      <c r="L49" s="17">
        <v>3.17680540002011E-2</v>
      </c>
      <c r="M49" s="17"/>
      <c r="N49" s="17">
        <v>2.25214364501608E-2</v>
      </c>
      <c r="O49" s="17">
        <v>2.9080595237508399E-2</v>
      </c>
      <c r="P49" s="17">
        <v>3.1325509663865297E-2</v>
      </c>
      <c r="Q49" s="17">
        <v>8.6582449905017698E-3</v>
      </c>
      <c r="R49" s="17"/>
      <c r="S49" s="17">
        <v>1.6898041215781201E-2</v>
      </c>
      <c r="T49" s="17">
        <v>7.4717831878972898E-3</v>
      </c>
      <c r="U49" s="17">
        <v>7.2382187524855895E-2</v>
      </c>
      <c r="V49" s="17">
        <v>0</v>
      </c>
      <c r="W49" s="17">
        <v>1.8289954728163301E-2</v>
      </c>
      <c r="X49" s="17"/>
      <c r="Y49" s="17">
        <v>0</v>
      </c>
      <c r="Z49" s="17">
        <v>2.64906622446139E-2</v>
      </c>
      <c r="AA49" s="17">
        <v>2.5624016831096198E-2</v>
      </c>
      <c r="AB49" s="17"/>
      <c r="AC49" s="17">
        <v>4.17276558291899E-2</v>
      </c>
      <c r="AD49" s="17">
        <v>3.04504424393033E-2</v>
      </c>
      <c r="AE49" s="17">
        <v>8.9666917814439605E-3</v>
      </c>
      <c r="AF49" s="17">
        <v>0</v>
      </c>
      <c r="AG49" s="17">
        <v>0</v>
      </c>
      <c r="AH49" s="17"/>
      <c r="AI49" s="17">
        <v>1.64607383454917E-2</v>
      </c>
      <c r="AJ49" s="17">
        <v>1.5881955756710701E-2</v>
      </c>
      <c r="AK49" s="17">
        <v>2.84038879597516E-2</v>
      </c>
      <c r="AL49" s="17">
        <v>2.4838809702372001E-2</v>
      </c>
      <c r="AM49" s="17"/>
      <c r="AN49" s="17">
        <v>0</v>
      </c>
      <c r="AO49" s="17">
        <v>2.81185678638846E-2</v>
      </c>
      <c r="AP49" s="17"/>
      <c r="AQ49" s="17">
        <v>1.0183208992343901E-2</v>
      </c>
      <c r="AR49" s="17">
        <v>3.3500534689680499E-2</v>
      </c>
      <c r="AS49" s="17"/>
      <c r="AT49" s="17">
        <v>2.1720813106618601E-2</v>
      </c>
      <c r="AU49" s="17">
        <v>9.9666691231884309E-3</v>
      </c>
      <c r="AV49" s="17">
        <v>6.0616195870525302E-2</v>
      </c>
      <c r="AW49" s="17"/>
      <c r="AX49" s="17">
        <v>2.6351668539698999E-2</v>
      </c>
      <c r="AY49" s="17">
        <v>0</v>
      </c>
      <c r="AZ49" s="17">
        <v>1.97322692740588E-2</v>
      </c>
    </row>
    <row r="50" spans="2:52" x14ac:dyDescent="0.35">
      <c r="B50" t="s">
        <v>95</v>
      </c>
      <c r="C50" s="17">
        <v>0.67841343767153595</v>
      </c>
      <c r="D50" s="17">
        <v>0.682091245118705</v>
      </c>
      <c r="E50" s="17">
        <v>0.67737644696052102</v>
      </c>
      <c r="F50" s="17"/>
      <c r="G50" s="17">
        <v>0.74284673427637804</v>
      </c>
      <c r="H50" s="17">
        <v>0.73120351156645402</v>
      </c>
      <c r="I50" s="17">
        <v>0.81147852570424095</v>
      </c>
      <c r="J50" s="17">
        <v>0.67662389719507399</v>
      </c>
      <c r="K50" s="17">
        <v>0.59769062664718897</v>
      </c>
      <c r="L50" s="17">
        <v>0.53417525443653602</v>
      </c>
      <c r="M50" s="17"/>
      <c r="N50" s="17">
        <v>0.66109470750041499</v>
      </c>
      <c r="O50" s="17">
        <v>0.71857219680011997</v>
      </c>
      <c r="P50" s="17">
        <v>0.64883092779612905</v>
      </c>
      <c r="Q50" s="17">
        <v>0.66934307545634697</v>
      </c>
      <c r="R50" s="17"/>
      <c r="S50" s="17">
        <v>0.61799075902836298</v>
      </c>
      <c r="T50" s="17">
        <v>0.71188298917219295</v>
      </c>
      <c r="U50" s="17">
        <v>0.59860671082073402</v>
      </c>
      <c r="V50" s="17">
        <v>1</v>
      </c>
      <c r="W50" s="17">
        <v>0.70821238882057902</v>
      </c>
      <c r="X50" s="17"/>
      <c r="Y50" s="17">
        <v>0.61824972069642103</v>
      </c>
      <c r="Z50" s="17">
        <v>0.70813705331886001</v>
      </c>
      <c r="AA50" s="17">
        <v>0.67289353626392001</v>
      </c>
      <c r="AB50" s="17"/>
      <c r="AC50" s="17">
        <v>0.68936168574900003</v>
      </c>
      <c r="AD50" s="17">
        <v>0.64115088377400697</v>
      </c>
      <c r="AE50" s="17">
        <v>0.71862733912855703</v>
      </c>
      <c r="AF50" s="17">
        <v>0.74073187952165798</v>
      </c>
      <c r="AG50" s="17">
        <v>0.74437290736437201</v>
      </c>
      <c r="AH50" s="17"/>
      <c r="AI50" s="17">
        <v>0.65930360431247503</v>
      </c>
      <c r="AJ50" s="17">
        <v>0.70823140280924901</v>
      </c>
      <c r="AK50" s="17">
        <v>0.67251621031200703</v>
      </c>
      <c r="AL50" s="17">
        <v>0.62467379230301201</v>
      </c>
      <c r="AM50" s="17"/>
      <c r="AN50" s="17">
        <v>0.80861718916583003</v>
      </c>
      <c r="AO50" s="17">
        <v>0.643319185034948</v>
      </c>
      <c r="AP50" s="17"/>
      <c r="AQ50" s="17">
        <v>0.70942060940205098</v>
      </c>
      <c r="AR50" s="17">
        <v>0.64520985910539297</v>
      </c>
      <c r="AS50" s="17"/>
      <c r="AT50" s="17">
        <v>0.68854063005843102</v>
      </c>
      <c r="AU50" s="17">
        <v>0.66325761957748897</v>
      </c>
      <c r="AV50" s="17">
        <v>0.622475777589095</v>
      </c>
      <c r="AW50" s="17"/>
      <c r="AX50" s="17">
        <v>0.73147869054033299</v>
      </c>
      <c r="AY50" s="17">
        <v>0.62374842604028502</v>
      </c>
      <c r="AZ50" s="17">
        <v>0.85641267676812005</v>
      </c>
    </row>
    <row r="51" spans="2:52" x14ac:dyDescent="0.35">
      <c r="B51" t="s">
        <v>96</v>
      </c>
      <c r="C51" s="17">
        <v>0.299927795341902</v>
      </c>
      <c r="D51" s="17">
        <v>0.28919456859776999</v>
      </c>
      <c r="E51" s="17">
        <v>0.30781222466928898</v>
      </c>
      <c r="F51" s="17"/>
      <c r="G51" s="17">
        <v>0.24223741236726801</v>
      </c>
      <c r="H51" s="17">
        <v>0.26432482627678899</v>
      </c>
      <c r="I51" s="17">
        <v>0.188521474295759</v>
      </c>
      <c r="J51" s="17">
        <v>0.308232123560988</v>
      </c>
      <c r="K51" s="17">
        <v>0.33378585127614202</v>
      </c>
      <c r="L51" s="17">
        <v>0.43405669156326299</v>
      </c>
      <c r="M51" s="17"/>
      <c r="N51" s="17">
        <v>0.31638385604942398</v>
      </c>
      <c r="O51" s="17">
        <v>0.25234720796237098</v>
      </c>
      <c r="P51" s="17">
        <v>0.31984356254000601</v>
      </c>
      <c r="Q51" s="17">
        <v>0.32199867955315098</v>
      </c>
      <c r="R51" s="17"/>
      <c r="S51" s="17">
        <v>0.36511119975585599</v>
      </c>
      <c r="T51" s="17">
        <v>0.28064522763991001</v>
      </c>
      <c r="U51" s="17">
        <v>0.32901110165441</v>
      </c>
      <c r="V51" s="17">
        <v>0</v>
      </c>
      <c r="W51" s="17">
        <v>0.27349765645125801</v>
      </c>
      <c r="X51" s="17"/>
      <c r="Y51" s="17">
        <v>0.38175027930357902</v>
      </c>
      <c r="Z51" s="17">
        <v>0.265372284436526</v>
      </c>
      <c r="AA51" s="17">
        <v>0.30148244690498299</v>
      </c>
      <c r="AB51" s="17"/>
      <c r="AC51" s="17">
        <v>0.268910658421811</v>
      </c>
      <c r="AD51" s="17">
        <v>0.32839867378669002</v>
      </c>
      <c r="AE51" s="17">
        <v>0.27240596908999898</v>
      </c>
      <c r="AF51" s="17">
        <v>0.25926812047834202</v>
      </c>
      <c r="AG51" s="17">
        <v>0.25562709263562799</v>
      </c>
      <c r="AH51" s="17"/>
      <c r="AI51" s="17">
        <v>0.32423565734203402</v>
      </c>
      <c r="AJ51" s="17">
        <v>0.27588664143404001</v>
      </c>
      <c r="AK51" s="17">
        <v>0.299079901728242</v>
      </c>
      <c r="AL51" s="17">
        <v>0.35048739799461598</v>
      </c>
      <c r="AM51" s="17"/>
      <c r="AN51" s="17">
        <v>0.19138281083417</v>
      </c>
      <c r="AO51" s="17">
        <v>0.32856224710116699</v>
      </c>
      <c r="AP51" s="17"/>
      <c r="AQ51" s="17">
        <v>0.28039618160560498</v>
      </c>
      <c r="AR51" s="17">
        <v>0.32128960620492603</v>
      </c>
      <c r="AS51" s="17"/>
      <c r="AT51" s="17">
        <v>0.28973855683495098</v>
      </c>
      <c r="AU51" s="17">
        <v>0.32677571129932298</v>
      </c>
      <c r="AV51" s="17">
        <v>0.31690802654037997</v>
      </c>
      <c r="AW51" s="17"/>
      <c r="AX51" s="17">
        <v>0.24216964091996801</v>
      </c>
      <c r="AY51" s="17">
        <v>0.37625157395971498</v>
      </c>
      <c r="AZ51" s="17">
        <v>0.123855053957821</v>
      </c>
    </row>
    <row r="52" spans="2:52" x14ac:dyDescent="0.35">
      <c r="B52" t="s">
        <v>97</v>
      </c>
      <c r="C52" s="17">
        <v>0.378485642329633</v>
      </c>
      <c r="D52" s="17">
        <v>0.39289667652093502</v>
      </c>
      <c r="E52" s="17">
        <v>0.36956422229123198</v>
      </c>
      <c r="F52" s="17"/>
      <c r="G52" s="17">
        <v>0.500609321909111</v>
      </c>
      <c r="H52" s="17">
        <v>0.46687868528966497</v>
      </c>
      <c r="I52" s="17">
        <v>0.62295705140848201</v>
      </c>
      <c r="J52" s="17">
        <v>0.36839177363408598</v>
      </c>
      <c r="K52" s="17">
        <v>0.26390477537104701</v>
      </c>
      <c r="L52" s="17">
        <v>0.100118562873274</v>
      </c>
      <c r="M52" s="17"/>
      <c r="N52" s="17">
        <v>0.34471085145099001</v>
      </c>
      <c r="O52" s="17">
        <v>0.46622498883774899</v>
      </c>
      <c r="P52" s="17">
        <v>0.32898736525612299</v>
      </c>
      <c r="Q52" s="17">
        <v>0.34734439590319599</v>
      </c>
      <c r="R52" s="17"/>
      <c r="S52" s="17">
        <v>0.25287955927250599</v>
      </c>
      <c r="T52" s="17">
        <v>0.43123776153228199</v>
      </c>
      <c r="U52" s="17">
        <v>0.26959560916632402</v>
      </c>
      <c r="V52" s="17">
        <v>1</v>
      </c>
      <c r="W52" s="17">
        <v>0.43471473236932101</v>
      </c>
      <c r="X52" s="17"/>
      <c r="Y52" s="17">
        <v>0.23649944139284099</v>
      </c>
      <c r="Z52" s="17">
        <v>0.44276476888233302</v>
      </c>
      <c r="AA52" s="17">
        <v>0.37141108935893702</v>
      </c>
      <c r="AB52" s="17"/>
      <c r="AC52" s="17">
        <v>0.42045102732718898</v>
      </c>
      <c r="AD52" s="17">
        <v>0.31275220998731701</v>
      </c>
      <c r="AE52" s="17">
        <v>0.446221370038557</v>
      </c>
      <c r="AF52" s="17">
        <v>0.48146375904331601</v>
      </c>
      <c r="AG52" s="17">
        <v>0.48874581472874301</v>
      </c>
      <c r="AH52" s="17"/>
      <c r="AI52" s="17">
        <v>0.33506794697044101</v>
      </c>
      <c r="AJ52" s="17">
        <v>0.432344761375209</v>
      </c>
      <c r="AK52" s="17">
        <v>0.37343630858376498</v>
      </c>
      <c r="AL52" s="17">
        <v>0.27418639430839598</v>
      </c>
      <c r="AM52" s="17"/>
      <c r="AN52" s="17">
        <v>0.61723437833166095</v>
      </c>
      <c r="AO52" s="17">
        <v>0.31475693793378101</v>
      </c>
      <c r="AP52" s="17"/>
      <c r="AQ52" s="17">
        <v>0.42902442779644501</v>
      </c>
      <c r="AR52" s="17">
        <v>0.323920252900467</v>
      </c>
      <c r="AS52" s="17"/>
      <c r="AT52" s="17">
        <v>0.39880207322347999</v>
      </c>
      <c r="AU52" s="17">
        <v>0.33648190827816599</v>
      </c>
      <c r="AV52" s="17">
        <v>0.30556775104871498</v>
      </c>
      <c r="AW52" s="17"/>
      <c r="AX52" s="17">
        <v>0.48930904962036498</v>
      </c>
      <c r="AY52" s="17">
        <v>0.24749685208057001</v>
      </c>
      <c r="AZ52" s="17">
        <v>0.73255762281030001</v>
      </c>
    </row>
    <row r="53" spans="2:52" x14ac:dyDescent="0.35">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row>
    <row r="54" spans="2:52" x14ac:dyDescent="0.35">
      <c r="B54" s="6" t="s">
        <v>101</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row>
    <row r="55" spans="2:52" x14ac:dyDescent="0.35">
      <c r="B55" s="24" t="s">
        <v>84</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row>
    <row r="56" spans="2:52" x14ac:dyDescent="0.35">
      <c r="B56" t="s">
        <v>90</v>
      </c>
      <c r="C56" s="17">
        <v>0.28532064322554601</v>
      </c>
      <c r="D56" s="17">
        <v>0.29872903792556799</v>
      </c>
      <c r="E56" s="17">
        <v>0.27426721728166698</v>
      </c>
      <c r="F56" s="17"/>
      <c r="G56" s="17">
        <v>0.10102988926659701</v>
      </c>
      <c r="H56" s="17">
        <v>0.27499055310321702</v>
      </c>
      <c r="I56" s="17">
        <v>0.202292084125343</v>
      </c>
      <c r="J56" s="17">
        <v>0.26927597322506402</v>
      </c>
      <c r="K56" s="17">
        <v>0.35251457626150101</v>
      </c>
      <c r="L56" s="17">
        <v>0.44830226387375</v>
      </c>
      <c r="M56" s="17"/>
      <c r="N56" s="17">
        <v>0.29926566264954202</v>
      </c>
      <c r="O56" s="17">
        <v>0.2206120849049</v>
      </c>
      <c r="P56" s="17">
        <v>0.31176901778652999</v>
      </c>
      <c r="Q56" s="17">
        <v>0.319347907994605</v>
      </c>
      <c r="R56" s="17"/>
      <c r="S56" s="17">
        <v>0.391026348687876</v>
      </c>
      <c r="T56" s="17">
        <v>0.22997566733664701</v>
      </c>
      <c r="U56" s="17">
        <v>0.32597828800582102</v>
      </c>
      <c r="V56" s="17">
        <v>0.46405781558597903</v>
      </c>
      <c r="W56" s="17">
        <v>0.25124081157588302</v>
      </c>
      <c r="X56" s="17"/>
      <c r="Y56" s="17">
        <v>0.39891031543828098</v>
      </c>
      <c r="Z56" s="17">
        <v>0.22928536206488601</v>
      </c>
      <c r="AA56" s="17">
        <v>0.30673824569608699</v>
      </c>
      <c r="AB56" s="17"/>
      <c r="AC56" s="17">
        <v>0.342696100768623</v>
      </c>
      <c r="AD56" s="17">
        <v>0.23624100156641001</v>
      </c>
      <c r="AE56" s="17">
        <v>0.33103320162482502</v>
      </c>
      <c r="AF56" s="17">
        <v>0.173991146365709</v>
      </c>
      <c r="AG56" s="17">
        <v>8.0056042319811893E-2</v>
      </c>
      <c r="AH56" s="17"/>
      <c r="AI56" s="17">
        <v>0.319165291178585</v>
      </c>
      <c r="AJ56" s="17">
        <v>0.26706588621669602</v>
      </c>
      <c r="AK56" s="17">
        <v>0.282536994190143</v>
      </c>
      <c r="AL56" s="17">
        <v>0.24736754370581801</v>
      </c>
      <c r="AM56" s="17"/>
      <c r="AN56" s="17">
        <v>0.24461569541054401</v>
      </c>
      <c r="AO56" s="17">
        <v>0.30697184927835502</v>
      </c>
      <c r="AP56" s="17"/>
      <c r="AQ56" s="17">
        <v>0.25930915652806003</v>
      </c>
      <c r="AR56" s="17">
        <v>0.31795705385213402</v>
      </c>
      <c r="AS56" s="17"/>
      <c r="AT56" s="17">
        <v>0.35060817006552197</v>
      </c>
      <c r="AU56" s="17">
        <v>0.22735851765991999</v>
      </c>
      <c r="AV56" s="17">
        <v>0.318709685692179</v>
      </c>
      <c r="AW56" s="17"/>
      <c r="AX56" s="17">
        <v>0.228306110433589</v>
      </c>
      <c r="AY56" s="17">
        <v>0.34401703181847398</v>
      </c>
      <c r="AZ56" s="17">
        <v>0.276909766988435</v>
      </c>
    </row>
    <row r="57" spans="2:52" x14ac:dyDescent="0.35">
      <c r="B57" t="s">
        <v>91</v>
      </c>
      <c r="C57" s="17">
        <v>0.43824557542390302</v>
      </c>
      <c r="D57" s="17">
        <v>0.468244820426091</v>
      </c>
      <c r="E57" s="17">
        <v>0.403882640782803</v>
      </c>
      <c r="F57" s="17"/>
      <c r="G57" s="17">
        <v>0.45246177553064998</v>
      </c>
      <c r="H57" s="17">
        <v>0.46884614464451502</v>
      </c>
      <c r="I57" s="17">
        <v>0.472860543116365</v>
      </c>
      <c r="J57" s="17">
        <v>0.44710474201140799</v>
      </c>
      <c r="K57" s="17">
        <v>0.361675176265701</v>
      </c>
      <c r="L57" s="17">
        <v>0.41950196509066801</v>
      </c>
      <c r="M57" s="17"/>
      <c r="N57" s="17">
        <v>0.47268421225868601</v>
      </c>
      <c r="O57" s="17">
        <v>0.46337477487232498</v>
      </c>
      <c r="P57" s="17">
        <v>0.40672522525944499</v>
      </c>
      <c r="Q57" s="17">
        <v>0.41541838658346197</v>
      </c>
      <c r="R57" s="17"/>
      <c r="S57" s="17">
        <v>0.41096884152489699</v>
      </c>
      <c r="T57" s="17">
        <v>0.46259503930143803</v>
      </c>
      <c r="U57" s="17">
        <v>0.41119189937370798</v>
      </c>
      <c r="V57" s="17">
        <v>0.53594218441402097</v>
      </c>
      <c r="W57" s="17">
        <v>0.42055272938135402</v>
      </c>
      <c r="X57" s="17"/>
      <c r="Y57" s="17">
        <v>0.39023621998498798</v>
      </c>
      <c r="Z57" s="17">
        <v>0.44881946953352603</v>
      </c>
      <c r="AA57" s="17">
        <v>0.507924782633</v>
      </c>
      <c r="AB57" s="17"/>
      <c r="AC57" s="17">
        <v>0.45923679275449197</v>
      </c>
      <c r="AD57" s="17">
        <v>0.45310875807811302</v>
      </c>
      <c r="AE57" s="17">
        <v>0.42435514670205099</v>
      </c>
      <c r="AF57" s="17">
        <v>0.42191627686480199</v>
      </c>
      <c r="AG57" s="17">
        <v>0.74859802022711297</v>
      </c>
      <c r="AH57" s="17"/>
      <c r="AI57" s="17">
        <v>0.45234078997251698</v>
      </c>
      <c r="AJ57" s="17">
        <v>0.47480477117585501</v>
      </c>
      <c r="AK57" s="17">
        <v>0.42539739289112499</v>
      </c>
      <c r="AL57" s="17">
        <v>0.33608637757412502</v>
      </c>
      <c r="AM57" s="17"/>
      <c r="AN57" s="17">
        <v>0.44902816110668398</v>
      </c>
      <c r="AO57" s="17">
        <v>0.42573015265137998</v>
      </c>
      <c r="AP57" s="17"/>
      <c r="AQ57" s="17">
        <v>0.44463737330705</v>
      </c>
      <c r="AR57" s="17">
        <v>0.42778273918003201</v>
      </c>
      <c r="AS57" s="17"/>
      <c r="AT57" s="17">
        <v>0.43531708169551497</v>
      </c>
      <c r="AU57" s="17">
        <v>0.46131896663504302</v>
      </c>
      <c r="AV57" s="17">
        <v>0.42710176364895802</v>
      </c>
      <c r="AW57" s="17"/>
      <c r="AX57" s="17">
        <v>0.47435246765779898</v>
      </c>
      <c r="AY57" s="17">
        <v>0.46553518267782401</v>
      </c>
      <c r="AZ57" s="17">
        <v>0.53027790838836697</v>
      </c>
    </row>
    <row r="58" spans="2:52" x14ac:dyDescent="0.35">
      <c r="B58" t="s">
        <v>92</v>
      </c>
      <c r="C58" s="17">
        <v>0.17550215141684</v>
      </c>
      <c r="D58" s="17">
        <v>0.13714622346523</v>
      </c>
      <c r="E58" s="17">
        <v>0.215081129681998</v>
      </c>
      <c r="F58" s="17"/>
      <c r="G58" s="17">
        <v>0.32350438149841998</v>
      </c>
      <c r="H58" s="17">
        <v>0.19447539720245999</v>
      </c>
      <c r="I58" s="17">
        <v>0.18110863032871199</v>
      </c>
      <c r="J58" s="17">
        <v>0.13631445579523199</v>
      </c>
      <c r="K58" s="17">
        <v>0.14484698451884701</v>
      </c>
      <c r="L58" s="17">
        <v>0.112327194858115</v>
      </c>
      <c r="M58" s="17"/>
      <c r="N58" s="17">
        <v>0.15533577224813899</v>
      </c>
      <c r="O58" s="17">
        <v>0.20428985073283201</v>
      </c>
      <c r="P58" s="17">
        <v>0.19877092748820399</v>
      </c>
      <c r="Q58" s="17">
        <v>0.146882305451319</v>
      </c>
      <c r="R58" s="17"/>
      <c r="S58" s="17">
        <v>0.13463561058377799</v>
      </c>
      <c r="T58" s="17">
        <v>0.188197639180638</v>
      </c>
      <c r="U58" s="17">
        <v>0.13326729778858701</v>
      </c>
      <c r="V58" s="17">
        <v>0</v>
      </c>
      <c r="W58" s="17">
        <v>0.20147064810922599</v>
      </c>
      <c r="X58" s="17"/>
      <c r="Y58" s="17">
        <v>0.122901804083</v>
      </c>
      <c r="Z58" s="17">
        <v>0.18339672211883701</v>
      </c>
      <c r="AA58" s="17">
        <v>0.18533697167091301</v>
      </c>
      <c r="AB58" s="17"/>
      <c r="AC58" s="17">
        <v>0.144473814461682</v>
      </c>
      <c r="AD58" s="17">
        <v>0.18336768210976101</v>
      </c>
      <c r="AE58" s="17">
        <v>0.15722090751759901</v>
      </c>
      <c r="AF58" s="17">
        <v>0.25377319528801401</v>
      </c>
      <c r="AG58" s="17">
        <v>4.7214115899458599E-2</v>
      </c>
      <c r="AH58" s="17"/>
      <c r="AI58" s="17">
        <v>0.117966913006292</v>
      </c>
      <c r="AJ58" s="17">
        <v>0.169953359035517</v>
      </c>
      <c r="AK58" s="17">
        <v>0.185860069403189</v>
      </c>
      <c r="AL58" s="17">
        <v>0.31871051247980298</v>
      </c>
      <c r="AM58" s="17"/>
      <c r="AN58" s="17">
        <v>0.19477726112319399</v>
      </c>
      <c r="AO58" s="17">
        <v>0.171486263024966</v>
      </c>
      <c r="AP58" s="17"/>
      <c r="AQ58" s="17">
        <v>0.18132508203848599</v>
      </c>
      <c r="AR58" s="17">
        <v>0.16445090764720399</v>
      </c>
      <c r="AS58" s="17"/>
      <c r="AT58" s="17">
        <v>0.13139708658252899</v>
      </c>
      <c r="AU58" s="17">
        <v>0.22102475900106799</v>
      </c>
      <c r="AV58" s="17">
        <v>0.13593610495958</v>
      </c>
      <c r="AW58" s="17"/>
      <c r="AX58" s="17">
        <v>0.17377321862511499</v>
      </c>
      <c r="AY58" s="17">
        <v>0.11622146976627699</v>
      </c>
      <c r="AZ58" s="17">
        <v>0.192812324623198</v>
      </c>
    </row>
    <row r="59" spans="2:52" x14ac:dyDescent="0.35">
      <c r="B59" t="s">
        <v>93</v>
      </c>
      <c r="C59" s="17">
        <v>7.16500171591965E-2</v>
      </c>
      <c r="D59" s="17">
        <v>8.0237638812722403E-2</v>
      </c>
      <c r="E59" s="17">
        <v>6.3679038371442301E-2</v>
      </c>
      <c r="F59" s="17"/>
      <c r="G59" s="17">
        <v>7.6846793992581805E-2</v>
      </c>
      <c r="H59" s="17">
        <v>6.1687905049808797E-2</v>
      </c>
      <c r="I59" s="17">
        <v>0.13819309056922499</v>
      </c>
      <c r="J59" s="17">
        <v>7.4420135746636806E-2</v>
      </c>
      <c r="K59" s="17">
        <v>9.6418292721580104E-2</v>
      </c>
      <c r="L59" s="17">
        <v>0</v>
      </c>
      <c r="M59" s="17"/>
      <c r="N59" s="17">
        <v>6.2415465002256802E-2</v>
      </c>
      <c r="O59" s="17">
        <v>6.9529810193273894E-2</v>
      </c>
      <c r="P59" s="17">
        <v>4.89819377010405E-2</v>
      </c>
      <c r="Q59" s="17">
        <v>9.3254339438932701E-2</v>
      </c>
      <c r="R59" s="17"/>
      <c r="S59" s="17">
        <v>4.18721665413073E-2</v>
      </c>
      <c r="T59" s="17">
        <v>9.8611922652709197E-2</v>
      </c>
      <c r="U59" s="17">
        <v>8.1962174505445698E-2</v>
      </c>
      <c r="V59" s="17">
        <v>0</v>
      </c>
      <c r="W59" s="17">
        <v>7.8555962982460995E-2</v>
      </c>
      <c r="X59" s="17"/>
      <c r="Y59" s="17">
        <v>5.80179221328554E-2</v>
      </c>
      <c r="Z59" s="17">
        <v>0.107978776206356</v>
      </c>
      <c r="AA59" s="17">
        <v>0</v>
      </c>
      <c r="AB59" s="17"/>
      <c r="AC59" s="17">
        <v>3.5806586906052797E-2</v>
      </c>
      <c r="AD59" s="17">
        <v>7.7243150707326694E-2</v>
      </c>
      <c r="AE59" s="17">
        <v>6.1838546416600602E-2</v>
      </c>
      <c r="AF59" s="17">
        <v>0.150319381481474</v>
      </c>
      <c r="AG59" s="17">
        <v>0.124131821553617</v>
      </c>
      <c r="AH59" s="17"/>
      <c r="AI59" s="17">
        <v>7.8716431142425006E-2</v>
      </c>
      <c r="AJ59" s="17">
        <v>6.6052425419725197E-2</v>
      </c>
      <c r="AK59" s="17">
        <v>7.9762344846474695E-2</v>
      </c>
      <c r="AL59" s="17">
        <v>6.2206347925611603E-2</v>
      </c>
      <c r="AM59" s="17"/>
      <c r="AN59" s="17">
        <v>0.10764203028069801</v>
      </c>
      <c r="AO59" s="17">
        <v>6.0817219191426998E-2</v>
      </c>
      <c r="AP59" s="17"/>
      <c r="AQ59" s="17">
        <v>8.4660479299959707E-2</v>
      </c>
      <c r="AR59" s="17">
        <v>6.0584368397631302E-2</v>
      </c>
      <c r="AS59" s="17"/>
      <c r="AT59" s="17">
        <v>6.3422695719414099E-2</v>
      </c>
      <c r="AU59" s="17">
        <v>8.8075790796432199E-2</v>
      </c>
      <c r="AV59" s="17">
        <v>6.4530660062196099E-2</v>
      </c>
      <c r="AW59" s="17"/>
      <c r="AX59" s="17">
        <v>9.4072489007752794E-2</v>
      </c>
      <c r="AY59" s="17">
        <v>5.4898467514888499E-2</v>
      </c>
      <c r="AZ59" s="17">
        <v>0</v>
      </c>
    </row>
    <row r="60" spans="2:52" x14ac:dyDescent="0.35">
      <c r="B60" t="s">
        <v>94</v>
      </c>
      <c r="C60" s="17">
        <v>2.9281612774514201E-2</v>
      </c>
      <c r="D60" s="17">
        <v>1.5642279370388899E-2</v>
      </c>
      <c r="E60" s="17">
        <v>4.30899738820903E-2</v>
      </c>
      <c r="F60" s="17"/>
      <c r="G60" s="17">
        <v>4.61571597117508E-2</v>
      </c>
      <c r="H60" s="17">
        <v>0</v>
      </c>
      <c r="I60" s="17">
        <v>5.5456518603549899E-3</v>
      </c>
      <c r="J60" s="17">
        <v>7.2884693221658498E-2</v>
      </c>
      <c r="K60" s="17">
        <v>4.45449702323715E-2</v>
      </c>
      <c r="L60" s="17">
        <v>1.9868576177466801E-2</v>
      </c>
      <c r="M60" s="17"/>
      <c r="N60" s="17">
        <v>1.0298887841376499E-2</v>
      </c>
      <c r="O60" s="17">
        <v>4.2193479296669903E-2</v>
      </c>
      <c r="P60" s="17">
        <v>3.3752891764780302E-2</v>
      </c>
      <c r="Q60" s="17">
        <v>2.5097060531681301E-2</v>
      </c>
      <c r="R60" s="17"/>
      <c r="S60" s="17">
        <v>2.1497032662141799E-2</v>
      </c>
      <c r="T60" s="17">
        <v>2.0619731528567799E-2</v>
      </c>
      <c r="U60" s="17">
        <v>4.7600340326437701E-2</v>
      </c>
      <c r="V60" s="17">
        <v>0</v>
      </c>
      <c r="W60" s="17">
        <v>4.8179847951076299E-2</v>
      </c>
      <c r="X60" s="17"/>
      <c r="Y60" s="17">
        <v>2.9933738360875799E-2</v>
      </c>
      <c r="Z60" s="17">
        <v>3.05196700763939E-2</v>
      </c>
      <c r="AA60" s="17">
        <v>0</v>
      </c>
      <c r="AB60" s="17"/>
      <c r="AC60" s="17">
        <v>1.7786705109150099E-2</v>
      </c>
      <c r="AD60" s="17">
        <v>5.0039407538388703E-2</v>
      </c>
      <c r="AE60" s="17">
        <v>2.5552197738924198E-2</v>
      </c>
      <c r="AF60" s="17">
        <v>0</v>
      </c>
      <c r="AG60" s="17">
        <v>0</v>
      </c>
      <c r="AH60" s="17"/>
      <c r="AI60" s="17">
        <v>3.1810574700181997E-2</v>
      </c>
      <c r="AJ60" s="17">
        <v>2.21235581522066E-2</v>
      </c>
      <c r="AK60" s="17">
        <v>2.6443198669067899E-2</v>
      </c>
      <c r="AL60" s="17">
        <v>3.5629218314643003E-2</v>
      </c>
      <c r="AM60" s="17"/>
      <c r="AN60" s="17">
        <v>3.9368520788798196E-3</v>
      </c>
      <c r="AO60" s="17">
        <v>3.4994515853871699E-2</v>
      </c>
      <c r="AP60" s="17"/>
      <c r="AQ60" s="17">
        <v>3.00679088264445E-2</v>
      </c>
      <c r="AR60" s="17">
        <v>2.92249309229979E-2</v>
      </c>
      <c r="AS60" s="17"/>
      <c r="AT60" s="17">
        <v>1.92549659370202E-2</v>
      </c>
      <c r="AU60" s="17">
        <v>2.22196590753758E-3</v>
      </c>
      <c r="AV60" s="17">
        <v>5.3721785637086503E-2</v>
      </c>
      <c r="AW60" s="17"/>
      <c r="AX60" s="17">
        <v>2.94957142757435E-2</v>
      </c>
      <c r="AY60" s="17">
        <v>1.9327848222536199E-2</v>
      </c>
      <c r="AZ60" s="17">
        <v>0</v>
      </c>
    </row>
    <row r="61" spans="2:52" x14ac:dyDescent="0.35">
      <c r="B61" t="s">
        <v>95</v>
      </c>
      <c r="C61" s="17">
        <v>0.72356621864944903</v>
      </c>
      <c r="D61" s="17">
        <v>0.76697385835165899</v>
      </c>
      <c r="E61" s="17">
        <v>0.67814985806446904</v>
      </c>
      <c r="F61" s="17"/>
      <c r="G61" s="17">
        <v>0.55349166479724698</v>
      </c>
      <c r="H61" s="17">
        <v>0.74383669774773198</v>
      </c>
      <c r="I61" s="17">
        <v>0.67515262724170799</v>
      </c>
      <c r="J61" s="17">
        <v>0.71638071523647195</v>
      </c>
      <c r="K61" s="17">
        <v>0.71418975252720196</v>
      </c>
      <c r="L61" s="17">
        <v>0.867804228964418</v>
      </c>
      <c r="M61" s="17"/>
      <c r="N61" s="17">
        <v>0.77194987490822797</v>
      </c>
      <c r="O61" s="17">
        <v>0.68398685977722495</v>
      </c>
      <c r="P61" s="17">
        <v>0.71849424304597598</v>
      </c>
      <c r="Q61" s="17">
        <v>0.73476629457806697</v>
      </c>
      <c r="R61" s="17"/>
      <c r="S61" s="17">
        <v>0.80199519021277299</v>
      </c>
      <c r="T61" s="17">
        <v>0.69257070663808495</v>
      </c>
      <c r="U61" s="17">
        <v>0.737170187379529</v>
      </c>
      <c r="V61" s="17">
        <v>1</v>
      </c>
      <c r="W61" s="17">
        <v>0.67179354095723698</v>
      </c>
      <c r="X61" s="17"/>
      <c r="Y61" s="17">
        <v>0.78914653542326896</v>
      </c>
      <c r="Z61" s="17">
        <v>0.67810483159841195</v>
      </c>
      <c r="AA61" s="17">
        <v>0.81466302832908699</v>
      </c>
      <c r="AB61" s="17"/>
      <c r="AC61" s="17">
        <v>0.80193289352311503</v>
      </c>
      <c r="AD61" s="17">
        <v>0.68934975964452305</v>
      </c>
      <c r="AE61" s="17">
        <v>0.75538834832687596</v>
      </c>
      <c r="AF61" s="17">
        <v>0.59590742323051205</v>
      </c>
      <c r="AG61" s="17">
        <v>0.82865406254692497</v>
      </c>
      <c r="AH61" s="17"/>
      <c r="AI61" s="17">
        <v>0.77150608115110098</v>
      </c>
      <c r="AJ61" s="17">
        <v>0.74187065739255098</v>
      </c>
      <c r="AK61" s="17">
        <v>0.70793438708126799</v>
      </c>
      <c r="AL61" s="17">
        <v>0.583453921279943</v>
      </c>
      <c r="AM61" s="17"/>
      <c r="AN61" s="17">
        <v>0.69364385651722804</v>
      </c>
      <c r="AO61" s="17">
        <v>0.732702001929736</v>
      </c>
      <c r="AP61" s="17"/>
      <c r="AQ61" s="17">
        <v>0.70394652983510997</v>
      </c>
      <c r="AR61" s="17">
        <v>0.74573979303216598</v>
      </c>
      <c r="AS61" s="17"/>
      <c r="AT61" s="17">
        <v>0.785925251761037</v>
      </c>
      <c r="AU61" s="17">
        <v>0.68867748429496201</v>
      </c>
      <c r="AV61" s="17">
        <v>0.74581144934113697</v>
      </c>
      <c r="AW61" s="17"/>
      <c r="AX61" s="17">
        <v>0.70265857809138799</v>
      </c>
      <c r="AY61" s="17">
        <v>0.80955221449629799</v>
      </c>
      <c r="AZ61" s="17">
        <v>0.80718767537680203</v>
      </c>
    </row>
    <row r="62" spans="2:52" x14ac:dyDescent="0.35">
      <c r="B62" t="s">
        <v>96</v>
      </c>
      <c r="C62" s="17">
        <v>0.247152168576036</v>
      </c>
      <c r="D62" s="17">
        <v>0.21738386227795201</v>
      </c>
      <c r="E62" s="17">
        <v>0.27876016805344001</v>
      </c>
      <c r="F62" s="17"/>
      <c r="G62" s="17">
        <v>0.40035117549100202</v>
      </c>
      <c r="H62" s="17">
        <v>0.25616330225226802</v>
      </c>
      <c r="I62" s="17">
        <v>0.31930172089793701</v>
      </c>
      <c r="J62" s="17">
        <v>0.21073459154186899</v>
      </c>
      <c r="K62" s="17">
        <v>0.24126527724042701</v>
      </c>
      <c r="L62" s="17">
        <v>0.112327194858115</v>
      </c>
      <c r="M62" s="17"/>
      <c r="N62" s="17">
        <v>0.217751237250395</v>
      </c>
      <c r="O62" s="17">
        <v>0.27381966092610599</v>
      </c>
      <c r="P62" s="17">
        <v>0.247752865189244</v>
      </c>
      <c r="Q62" s="17">
        <v>0.24013664489025199</v>
      </c>
      <c r="R62" s="17"/>
      <c r="S62" s="17">
        <v>0.176507777125085</v>
      </c>
      <c r="T62" s="17">
        <v>0.28680956183334799</v>
      </c>
      <c r="U62" s="17">
        <v>0.215229472294033</v>
      </c>
      <c r="V62" s="17">
        <v>0</v>
      </c>
      <c r="W62" s="17">
        <v>0.28002661109168703</v>
      </c>
      <c r="X62" s="17"/>
      <c r="Y62" s="17">
        <v>0.180919726215855</v>
      </c>
      <c r="Z62" s="17">
        <v>0.29137549832519399</v>
      </c>
      <c r="AA62" s="17">
        <v>0.18533697167091301</v>
      </c>
      <c r="AB62" s="17"/>
      <c r="AC62" s="17">
        <v>0.18028040136773499</v>
      </c>
      <c r="AD62" s="17">
        <v>0.26061083281708802</v>
      </c>
      <c r="AE62" s="17">
        <v>0.21905945393420001</v>
      </c>
      <c r="AF62" s="17">
        <v>0.40409257676948801</v>
      </c>
      <c r="AG62" s="17">
        <v>0.171345937453075</v>
      </c>
      <c r="AH62" s="17"/>
      <c r="AI62" s="17">
        <v>0.19668334414871699</v>
      </c>
      <c r="AJ62" s="17">
        <v>0.23600578445524201</v>
      </c>
      <c r="AK62" s="17">
        <v>0.26562241424966399</v>
      </c>
      <c r="AL62" s="17">
        <v>0.380916860405414</v>
      </c>
      <c r="AM62" s="17"/>
      <c r="AN62" s="17">
        <v>0.30241929140389201</v>
      </c>
      <c r="AO62" s="17">
        <v>0.23230348221639299</v>
      </c>
      <c r="AP62" s="17"/>
      <c r="AQ62" s="17">
        <v>0.26598556133844597</v>
      </c>
      <c r="AR62" s="17">
        <v>0.225035276044836</v>
      </c>
      <c r="AS62" s="17"/>
      <c r="AT62" s="17">
        <v>0.194819782301943</v>
      </c>
      <c r="AU62" s="17">
        <v>0.30910054979750001</v>
      </c>
      <c r="AV62" s="17">
        <v>0.20046676502177599</v>
      </c>
      <c r="AW62" s="17"/>
      <c r="AX62" s="17">
        <v>0.26784570763286802</v>
      </c>
      <c r="AY62" s="17">
        <v>0.17111993728116601</v>
      </c>
      <c r="AZ62" s="17">
        <v>0.192812324623198</v>
      </c>
    </row>
    <row r="63" spans="2:52" x14ac:dyDescent="0.35">
      <c r="B63" t="s">
        <v>97</v>
      </c>
      <c r="C63" s="17">
        <v>0.47641405007341298</v>
      </c>
      <c r="D63" s="17">
        <v>0.54958999607370695</v>
      </c>
      <c r="E63" s="17">
        <v>0.39938969001102897</v>
      </c>
      <c r="F63" s="17"/>
      <c r="G63" s="17">
        <v>0.15314048930624499</v>
      </c>
      <c r="H63" s="17">
        <v>0.48767339549546301</v>
      </c>
      <c r="I63" s="17">
        <v>0.35585090634376998</v>
      </c>
      <c r="J63" s="17">
        <v>0.50564612369460304</v>
      </c>
      <c r="K63" s="17">
        <v>0.472924475286775</v>
      </c>
      <c r="L63" s="17">
        <v>0.75547703410630296</v>
      </c>
      <c r="M63" s="17"/>
      <c r="N63" s="17">
        <v>0.55419863765783295</v>
      </c>
      <c r="O63" s="17">
        <v>0.41016719885111902</v>
      </c>
      <c r="P63" s="17">
        <v>0.47074137785673098</v>
      </c>
      <c r="Q63" s="17">
        <v>0.49462964968781598</v>
      </c>
      <c r="R63" s="17"/>
      <c r="S63" s="17">
        <v>0.62548741308768796</v>
      </c>
      <c r="T63" s="17">
        <v>0.40576114480473702</v>
      </c>
      <c r="U63" s="17">
        <v>0.521940715085496</v>
      </c>
      <c r="V63" s="17">
        <v>1</v>
      </c>
      <c r="W63" s="17">
        <v>0.39176692986555101</v>
      </c>
      <c r="X63" s="17"/>
      <c r="Y63" s="17">
        <v>0.60822680920741401</v>
      </c>
      <c r="Z63" s="17">
        <v>0.38672933327321801</v>
      </c>
      <c r="AA63" s="17">
        <v>0.62932605665817398</v>
      </c>
      <c r="AB63" s="17"/>
      <c r="AC63" s="17">
        <v>0.62165249215537999</v>
      </c>
      <c r="AD63" s="17">
        <v>0.42873892682743497</v>
      </c>
      <c r="AE63" s="17">
        <v>0.53632889439267595</v>
      </c>
      <c r="AF63" s="17">
        <v>0.19181484646102401</v>
      </c>
      <c r="AG63" s="17">
        <v>0.65730812509384895</v>
      </c>
      <c r="AH63" s="17"/>
      <c r="AI63" s="17">
        <v>0.57482273700238395</v>
      </c>
      <c r="AJ63" s="17">
        <v>0.50586487293730897</v>
      </c>
      <c r="AK63" s="17">
        <v>0.44231197283160401</v>
      </c>
      <c r="AL63" s="17">
        <v>0.202537060874528</v>
      </c>
      <c r="AM63" s="17"/>
      <c r="AN63" s="17">
        <v>0.39122456511333498</v>
      </c>
      <c r="AO63" s="17">
        <v>0.50039851971334304</v>
      </c>
      <c r="AP63" s="17"/>
      <c r="AQ63" s="17">
        <v>0.43796096849666399</v>
      </c>
      <c r="AR63" s="17">
        <v>0.520704516987331</v>
      </c>
      <c r="AS63" s="17"/>
      <c r="AT63" s="17">
        <v>0.59110546945909404</v>
      </c>
      <c r="AU63" s="17">
        <v>0.37957693449746199</v>
      </c>
      <c r="AV63" s="17">
        <v>0.54534468431936101</v>
      </c>
      <c r="AW63" s="17"/>
      <c r="AX63" s="17">
        <v>0.43481287045852002</v>
      </c>
      <c r="AY63" s="17">
        <v>0.63843227721513196</v>
      </c>
      <c r="AZ63" s="17">
        <v>0.61437535075360294</v>
      </c>
    </row>
    <row r="64" spans="2:52"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row>
    <row r="65" spans="2:52" x14ac:dyDescent="0.35">
      <c r="B65" s="6" t="s">
        <v>112</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row>
    <row r="66" spans="2:52" x14ac:dyDescent="0.35">
      <c r="B66" s="24" t="s">
        <v>84</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row>
    <row r="67" spans="2:52" x14ac:dyDescent="0.35">
      <c r="B67" t="s">
        <v>102</v>
      </c>
      <c r="C67" s="17">
        <v>0.50860573544631804</v>
      </c>
      <c r="D67" s="17">
        <v>0.45020197632425402</v>
      </c>
      <c r="E67" s="17">
        <v>0.56278278144809302</v>
      </c>
      <c r="F67" s="17"/>
      <c r="G67" s="17">
        <v>0.60238527491323601</v>
      </c>
      <c r="H67" s="17">
        <v>0.51506549288663095</v>
      </c>
      <c r="I67" s="17">
        <v>0.61535169331572603</v>
      </c>
      <c r="J67" s="17">
        <v>0.44888757924272199</v>
      </c>
      <c r="K67" s="17">
        <v>0.51496276671450802</v>
      </c>
      <c r="L67" s="17">
        <v>0.39382972411192102</v>
      </c>
      <c r="M67" s="17"/>
      <c r="N67" s="17">
        <v>0.45936721184906298</v>
      </c>
      <c r="O67" s="17">
        <v>0.61653103479411198</v>
      </c>
      <c r="P67" s="17">
        <v>0.46871816064073102</v>
      </c>
      <c r="Q67" s="17">
        <v>0.46848888735251798</v>
      </c>
      <c r="R67" s="17"/>
      <c r="S67" s="17">
        <v>0.46181411054120303</v>
      </c>
      <c r="T67" s="17">
        <v>0.54125038972804096</v>
      </c>
      <c r="U67" s="17">
        <v>0.41184038073452101</v>
      </c>
      <c r="V67" s="17">
        <v>0.68548810839643204</v>
      </c>
      <c r="W67" s="17">
        <v>0.50157638707371199</v>
      </c>
      <c r="X67" s="17"/>
      <c r="Y67" s="17">
        <v>0.35093626738821598</v>
      </c>
      <c r="Z67" s="17">
        <v>0.55979787076802301</v>
      </c>
      <c r="AA67" s="17">
        <v>0.33153419176710403</v>
      </c>
      <c r="AB67" s="17"/>
      <c r="AC67" s="17">
        <v>0.53885091497089899</v>
      </c>
      <c r="AD67" s="17">
        <v>0.53813857693742295</v>
      </c>
      <c r="AE67" s="17">
        <v>0.56214045278779001</v>
      </c>
      <c r="AF67" s="17">
        <v>0.49219510565956398</v>
      </c>
      <c r="AG67" s="17">
        <v>0.351921655951831</v>
      </c>
      <c r="AH67" s="17"/>
      <c r="AI67" s="17">
        <v>0.47196957269565398</v>
      </c>
      <c r="AJ67" s="17">
        <v>0.49405487248698698</v>
      </c>
      <c r="AK67" s="17">
        <v>0.51676655270071803</v>
      </c>
      <c r="AL67" s="17">
        <v>0.56277247385752804</v>
      </c>
      <c r="AM67" s="17"/>
      <c r="AN67" s="17">
        <v>0.57564534708082304</v>
      </c>
      <c r="AO67" s="17">
        <v>0.48515286233865201</v>
      </c>
      <c r="AP67" s="17"/>
      <c r="AQ67" s="17">
        <v>0.54441837708385299</v>
      </c>
      <c r="AR67" s="17">
        <v>0.47824166608876201</v>
      </c>
      <c r="AS67" s="17"/>
      <c r="AT67" s="17">
        <v>0.47088095784484801</v>
      </c>
      <c r="AU67" s="17">
        <v>0.51440133681127298</v>
      </c>
      <c r="AV67" s="17">
        <v>0.63507021933100805</v>
      </c>
      <c r="AW67" s="17"/>
      <c r="AX67" s="17">
        <v>0.56261677216947903</v>
      </c>
      <c r="AY67" s="17">
        <v>0.44878261312479301</v>
      </c>
      <c r="AZ67" s="17">
        <v>0.47182262411141401</v>
      </c>
    </row>
    <row r="68" spans="2:52" x14ac:dyDescent="0.35">
      <c r="B68" t="s">
        <v>103</v>
      </c>
      <c r="C68" s="17">
        <v>0.40796154937907397</v>
      </c>
      <c r="D68" s="17">
        <v>0.406049710922323</v>
      </c>
      <c r="E68" s="17">
        <v>0.40511221763390398</v>
      </c>
      <c r="F68" s="17"/>
      <c r="G68" s="17">
        <v>0.41935886020605501</v>
      </c>
      <c r="H68" s="17">
        <v>0.46424727826606499</v>
      </c>
      <c r="I68" s="17">
        <v>0.40647929366118302</v>
      </c>
      <c r="J68" s="17">
        <v>0.36375971878984797</v>
      </c>
      <c r="K68" s="17">
        <v>0.400537125336968</v>
      </c>
      <c r="L68" s="17">
        <v>0.391627274928813</v>
      </c>
      <c r="M68" s="17"/>
      <c r="N68" s="17">
        <v>0.47230616759914701</v>
      </c>
      <c r="O68" s="17">
        <v>0.46284017451777898</v>
      </c>
      <c r="P68" s="17">
        <v>0.41230165070135499</v>
      </c>
      <c r="Q68" s="17">
        <v>0.32660455689748502</v>
      </c>
      <c r="R68" s="17"/>
      <c r="S68" s="17">
        <v>0.41382546584826402</v>
      </c>
      <c r="T68" s="17">
        <v>0.379141167060847</v>
      </c>
      <c r="U68" s="17">
        <v>0.40653359190766603</v>
      </c>
      <c r="V68" s="17">
        <v>0.18247646841634799</v>
      </c>
      <c r="W68" s="17">
        <v>0.49221427926273098</v>
      </c>
      <c r="X68" s="17"/>
      <c r="Y68" s="17">
        <v>0.44095988027974897</v>
      </c>
      <c r="Z68" s="17">
        <v>0.39837815051233399</v>
      </c>
      <c r="AA68" s="17">
        <v>0.41535343511842598</v>
      </c>
      <c r="AB68" s="17"/>
      <c r="AC68" s="17">
        <v>0.40677721963972202</v>
      </c>
      <c r="AD68" s="17">
        <v>0.41366373204720502</v>
      </c>
      <c r="AE68" s="17">
        <v>0.390230027595311</v>
      </c>
      <c r="AF68" s="17">
        <v>0.47185556345639401</v>
      </c>
      <c r="AG68" s="17">
        <v>0.446955512757156</v>
      </c>
      <c r="AH68" s="17"/>
      <c r="AI68" s="17">
        <v>0.326462497999288</v>
      </c>
      <c r="AJ68" s="17">
        <v>0.45760217574002099</v>
      </c>
      <c r="AK68" s="17">
        <v>0.52931609850797501</v>
      </c>
      <c r="AL68" s="17">
        <v>0.39422312157134198</v>
      </c>
      <c r="AM68" s="17"/>
      <c r="AN68" s="17">
        <v>0.29992503480062199</v>
      </c>
      <c r="AO68" s="17">
        <v>0.44577489981311402</v>
      </c>
      <c r="AP68" s="17"/>
      <c r="AQ68" s="17">
        <v>0.38421414002378101</v>
      </c>
      <c r="AR68" s="17">
        <v>0.43300644941171601</v>
      </c>
      <c r="AS68" s="17"/>
      <c r="AT68" s="17">
        <v>0.49659140621340497</v>
      </c>
      <c r="AU68" s="17">
        <v>0.36001737881565199</v>
      </c>
      <c r="AV68" s="17">
        <v>0.290629177064814</v>
      </c>
      <c r="AW68" s="17"/>
      <c r="AX68" s="17">
        <v>0.380904815748078</v>
      </c>
      <c r="AY68" s="17">
        <v>0.485179145797555</v>
      </c>
      <c r="AZ68" s="17">
        <v>0.46037636857060898</v>
      </c>
    </row>
    <row r="69" spans="2:52" x14ac:dyDescent="0.35">
      <c r="B69" t="s">
        <v>104</v>
      </c>
      <c r="C69" s="17">
        <v>0.36030250260043201</v>
      </c>
      <c r="D69" s="17">
        <v>0.33405437731686899</v>
      </c>
      <c r="E69" s="17">
        <v>0.38411134743972097</v>
      </c>
      <c r="F69" s="17"/>
      <c r="G69" s="17">
        <v>0.33559725205323299</v>
      </c>
      <c r="H69" s="17">
        <v>0.24804923392105199</v>
      </c>
      <c r="I69" s="17">
        <v>0.49468996494807399</v>
      </c>
      <c r="J69" s="17">
        <v>0.30670271090755702</v>
      </c>
      <c r="K69" s="17">
        <v>0.37614740070397001</v>
      </c>
      <c r="L69" s="17">
        <v>0.39257683452873099</v>
      </c>
      <c r="M69" s="17"/>
      <c r="N69" s="17">
        <v>0.41596478208880999</v>
      </c>
      <c r="O69" s="17">
        <v>0.42347611262371299</v>
      </c>
      <c r="P69" s="17">
        <v>0.40753812594302402</v>
      </c>
      <c r="Q69" s="17">
        <v>0.24833300459086399</v>
      </c>
      <c r="R69" s="17"/>
      <c r="S69" s="17">
        <v>0.401005169017009</v>
      </c>
      <c r="T69" s="17">
        <v>0.293320613424571</v>
      </c>
      <c r="U69" s="17">
        <v>0.27803065579559699</v>
      </c>
      <c r="V69" s="17">
        <v>0.14954592398241101</v>
      </c>
      <c r="W69" s="17">
        <v>0.55773967726956497</v>
      </c>
      <c r="X69" s="17"/>
      <c r="Y69" s="17">
        <v>0.40292104532568601</v>
      </c>
      <c r="Z69" s="17">
        <v>0.32703616068667202</v>
      </c>
      <c r="AA69" s="17">
        <v>0.321295782946385</v>
      </c>
      <c r="AB69" s="17"/>
      <c r="AC69" s="17">
        <v>0.34889806046631799</v>
      </c>
      <c r="AD69" s="17">
        <v>0.338945199171864</v>
      </c>
      <c r="AE69" s="17">
        <v>0.31505712201200498</v>
      </c>
      <c r="AF69" s="17">
        <v>0.38538600747172302</v>
      </c>
      <c r="AG69" s="17">
        <v>0.22210155740671</v>
      </c>
      <c r="AH69" s="17"/>
      <c r="AI69" s="17">
        <v>0.28840460204298002</v>
      </c>
      <c r="AJ69" s="17">
        <v>0.37521700609055397</v>
      </c>
      <c r="AK69" s="17">
        <v>0.46977475163879301</v>
      </c>
      <c r="AL69" s="17">
        <v>0.377128546279141</v>
      </c>
      <c r="AM69" s="17"/>
      <c r="AN69" s="17">
        <v>0.29153924999789799</v>
      </c>
      <c r="AO69" s="17">
        <v>0.37758791607235098</v>
      </c>
      <c r="AP69" s="17"/>
      <c r="AQ69" s="17">
        <v>0.346999500837959</v>
      </c>
      <c r="AR69" s="17">
        <v>0.37470945631011299</v>
      </c>
      <c r="AS69" s="17"/>
      <c r="AT69" s="17">
        <v>0.371155154301193</v>
      </c>
      <c r="AU69" s="17">
        <v>0.35885028700412702</v>
      </c>
      <c r="AV69" s="17">
        <v>0.37650653155667402</v>
      </c>
      <c r="AW69" s="17"/>
      <c r="AX69" s="17">
        <v>0.30051410461988998</v>
      </c>
      <c r="AY69" s="17">
        <v>0.37776679055800599</v>
      </c>
      <c r="AZ69" s="17">
        <v>0.39299181309786402</v>
      </c>
    </row>
    <row r="70" spans="2:52" x14ac:dyDescent="0.35">
      <c r="B70" t="s">
        <v>105</v>
      </c>
      <c r="C70" s="17">
        <v>0.284756563622584</v>
      </c>
      <c r="D70" s="17">
        <v>0.26730782375872802</v>
      </c>
      <c r="E70" s="17">
        <v>0.29638006536377798</v>
      </c>
      <c r="F70" s="17"/>
      <c r="G70" s="17">
        <v>0.36936186736888699</v>
      </c>
      <c r="H70" s="17">
        <v>0.30141602982156801</v>
      </c>
      <c r="I70" s="17">
        <v>0.36295764989479901</v>
      </c>
      <c r="J70" s="17">
        <v>0.25771957101690901</v>
      </c>
      <c r="K70" s="17">
        <v>0.26457963297480402</v>
      </c>
      <c r="L70" s="17">
        <v>0.18428990460551101</v>
      </c>
      <c r="M70" s="17"/>
      <c r="N70" s="17">
        <v>0.33970516423220298</v>
      </c>
      <c r="O70" s="17">
        <v>0.35364754892196698</v>
      </c>
      <c r="P70" s="17">
        <v>0.26971729462329003</v>
      </c>
      <c r="Q70" s="17">
        <v>0.201653449335426</v>
      </c>
      <c r="R70" s="17"/>
      <c r="S70" s="17">
        <v>0.26746996316078903</v>
      </c>
      <c r="T70" s="17">
        <v>0.30190953284140098</v>
      </c>
      <c r="U70" s="17">
        <v>0.31133740929418202</v>
      </c>
      <c r="V70" s="17">
        <v>0.14954592398241101</v>
      </c>
      <c r="W70" s="17">
        <v>0.242055346322504</v>
      </c>
      <c r="X70" s="17"/>
      <c r="Y70" s="17">
        <v>0.31524598996944803</v>
      </c>
      <c r="Z70" s="17">
        <v>0.303124718809615</v>
      </c>
      <c r="AA70" s="17">
        <v>0.17908419711668799</v>
      </c>
      <c r="AB70" s="17"/>
      <c r="AC70" s="17">
        <v>0.25074104793403701</v>
      </c>
      <c r="AD70" s="17">
        <v>0.28997345483678699</v>
      </c>
      <c r="AE70" s="17">
        <v>0.35977162332079599</v>
      </c>
      <c r="AF70" s="17">
        <v>0.22970514214809601</v>
      </c>
      <c r="AG70" s="17">
        <v>0.56369367422605399</v>
      </c>
      <c r="AH70" s="17"/>
      <c r="AI70" s="17">
        <v>0.25422301685924797</v>
      </c>
      <c r="AJ70" s="17">
        <v>0.29369968235600502</v>
      </c>
      <c r="AK70" s="17">
        <v>0.27355590979649202</v>
      </c>
      <c r="AL70" s="17">
        <v>0.34097678287176503</v>
      </c>
      <c r="AM70" s="17"/>
      <c r="AN70" s="17">
        <v>0.24975536466765699</v>
      </c>
      <c r="AO70" s="17">
        <v>0.28806735562591002</v>
      </c>
      <c r="AP70" s="17"/>
      <c r="AQ70" s="17">
        <v>0.28345284616693101</v>
      </c>
      <c r="AR70" s="17">
        <v>0.28990462505636699</v>
      </c>
      <c r="AS70" s="17"/>
      <c r="AT70" s="17">
        <v>0.32276116803171301</v>
      </c>
      <c r="AU70" s="17">
        <v>0.28516047443435799</v>
      </c>
      <c r="AV70" s="17">
        <v>0.191806680653444</v>
      </c>
      <c r="AW70" s="17"/>
      <c r="AX70" s="17">
        <v>0.279269679985505</v>
      </c>
      <c r="AY70" s="17">
        <v>0.30798429317099701</v>
      </c>
      <c r="AZ70" s="17">
        <v>0.251507354535842</v>
      </c>
    </row>
    <row r="71" spans="2:52" x14ac:dyDescent="0.35">
      <c r="B71" t="s">
        <v>106</v>
      </c>
      <c r="C71" s="17">
        <v>0.27690573779959299</v>
      </c>
      <c r="D71" s="17">
        <v>0.23527196060201599</v>
      </c>
      <c r="E71" s="17">
        <v>0.31253423787546097</v>
      </c>
      <c r="F71" s="17"/>
      <c r="G71" s="17">
        <v>0.25699361252780201</v>
      </c>
      <c r="H71" s="17">
        <v>0.36307614965344198</v>
      </c>
      <c r="I71" s="17">
        <v>0.27682372566371699</v>
      </c>
      <c r="J71" s="17">
        <v>0.15261191055270901</v>
      </c>
      <c r="K71" s="17">
        <v>0.31110857781325502</v>
      </c>
      <c r="L71" s="17">
        <v>0.286156468734659</v>
      </c>
      <c r="M71" s="17"/>
      <c r="N71" s="17">
        <v>0.34091233315376102</v>
      </c>
      <c r="O71" s="17">
        <v>0.30620923618157903</v>
      </c>
      <c r="P71" s="17">
        <v>0.211985566310542</v>
      </c>
      <c r="Q71" s="17">
        <v>0.26174318957855502</v>
      </c>
      <c r="R71" s="17"/>
      <c r="S71" s="17">
        <v>0.26032887350197398</v>
      </c>
      <c r="T71" s="17">
        <v>0.30569209892707999</v>
      </c>
      <c r="U71" s="17">
        <v>0.43722883721040201</v>
      </c>
      <c r="V71" s="17">
        <v>0</v>
      </c>
      <c r="W71" s="17">
        <v>0.30629068739744902</v>
      </c>
      <c r="X71" s="17"/>
      <c r="Y71" s="17">
        <v>0.280770038474152</v>
      </c>
      <c r="Z71" s="17">
        <v>0.27081303259240402</v>
      </c>
      <c r="AA71" s="17">
        <v>0.307924409948517</v>
      </c>
      <c r="AB71" s="17"/>
      <c r="AC71" s="17">
        <v>0.23739187707246201</v>
      </c>
      <c r="AD71" s="17">
        <v>0.26719548546704702</v>
      </c>
      <c r="AE71" s="17">
        <v>0.31065302218756202</v>
      </c>
      <c r="AF71" s="17">
        <v>0.25087978174302999</v>
      </c>
      <c r="AG71" s="17">
        <v>0.64056749373061295</v>
      </c>
      <c r="AH71" s="17"/>
      <c r="AI71" s="17">
        <v>0.36856543366690903</v>
      </c>
      <c r="AJ71" s="17">
        <v>0.208361716311279</v>
      </c>
      <c r="AK71" s="17">
        <v>0.35765489570525799</v>
      </c>
      <c r="AL71" s="17">
        <v>0.21292078289639799</v>
      </c>
      <c r="AM71" s="17"/>
      <c r="AN71" s="17">
        <v>0.25868257618002599</v>
      </c>
      <c r="AO71" s="17">
        <v>0.28719584947940402</v>
      </c>
      <c r="AP71" s="17"/>
      <c r="AQ71" s="17">
        <v>0.23751008105273799</v>
      </c>
      <c r="AR71" s="17">
        <v>0.317281060147172</v>
      </c>
      <c r="AS71" s="17"/>
      <c r="AT71" s="17">
        <v>0.30585175091918398</v>
      </c>
      <c r="AU71" s="17">
        <v>0.25574243292923798</v>
      </c>
      <c r="AV71" s="17">
        <v>0.213780078632684</v>
      </c>
      <c r="AW71" s="17"/>
      <c r="AX71" s="17">
        <v>0.25597126060998199</v>
      </c>
      <c r="AY71" s="17">
        <v>0.31072847730713699</v>
      </c>
      <c r="AZ71" s="17">
        <v>0.402334026462557</v>
      </c>
    </row>
    <row r="72" spans="2:52" x14ac:dyDescent="0.35">
      <c r="B72" t="s">
        <v>107</v>
      </c>
      <c r="C72" s="17">
        <v>0.233732552537119</v>
      </c>
      <c r="D72" s="17">
        <v>0.22725794229319199</v>
      </c>
      <c r="E72" s="17">
        <v>0.23922968145667101</v>
      </c>
      <c r="F72" s="17"/>
      <c r="G72" s="17">
        <v>0.29876939498955102</v>
      </c>
      <c r="H72" s="17">
        <v>0.21719103486937499</v>
      </c>
      <c r="I72" s="17">
        <v>0.20739527499086099</v>
      </c>
      <c r="J72" s="17">
        <v>0.34529884920555298</v>
      </c>
      <c r="K72" s="17">
        <v>0.288208707119888</v>
      </c>
      <c r="L72" s="17">
        <v>0.102366282431561</v>
      </c>
      <c r="M72" s="17"/>
      <c r="N72" s="17">
        <v>0.28685497887743899</v>
      </c>
      <c r="O72" s="17">
        <v>0.25414673907642199</v>
      </c>
      <c r="P72" s="17">
        <v>0.19411657098329299</v>
      </c>
      <c r="Q72" s="17">
        <v>0.21541726463806499</v>
      </c>
      <c r="R72" s="17"/>
      <c r="S72" s="17">
        <v>0.233395273892885</v>
      </c>
      <c r="T72" s="17">
        <v>0.23112295655944701</v>
      </c>
      <c r="U72" s="17">
        <v>0.24049500926043699</v>
      </c>
      <c r="V72" s="17">
        <v>0</v>
      </c>
      <c r="W72" s="17">
        <v>0.27934455203721198</v>
      </c>
      <c r="X72" s="17"/>
      <c r="Y72" s="17">
        <v>0.21438079683240799</v>
      </c>
      <c r="Z72" s="17">
        <v>0.22274393103812601</v>
      </c>
      <c r="AA72" s="17">
        <v>0.26591092593201698</v>
      </c>
      <c r="AB72" s="17"/>
      <c r="AC72" s="17">
        <v>0.219258954430707</v>
      </c>
      <c r="AD72" s="17">
        <v>0.25143901526082901</v>
      </c>
      <c r="AE72" s="17">
        <v>0.208334106807332</v>
      </c>
      <c r="AF72" s="17">
        <v>0.158950718453889</v>
      </c>
      <c r="AG72" s="17">
        <v>0.51271734940002001</v>
      </c>
      <c r="AH72" s="17"/>
      <c r="AI72" s="17">
        <v>0.19805861567000699</v>
      </c>
      <c r="AJ72" s="17">
        <v>0.270314359189609</v>
      </c>
      <c r="AK72" s="17">
        <v>0.229643069263512</v>
      </c>
      <c r="AL72" s="17">
        <v>0.23826825814098701</v>
      </c>
      <c r="AM72" s="17"/>
      <c r="AN72" s="17">
        <v>0.315052433597445</v>
      </c>
      <c r="AO72" s="17">
        <v>0.20651096239778899</v>
      </c>
      <c r="AP72" s="17"/>
      <c r="AQ72" s="17">
        <v>0.209890202504284</v>
      </c>
      <c r="AR72" s="17">
        <v>0.24285568305653199</v>
      </c>
      <c r="AS72" s="17"/>
      <c r="AT72" s="17">
        <v>0.21188210556127701</v>
      </c>
      <c r="AU72" s="17">
        <v>0.226933270990956</v>
      </c>
      <c r="AV72" s="17">
        <v>0.342647417393383</v>
      </c>
      <c r="AW72" s="17"/>
      <c r="AX72" s="17">
        <v>0.26133933795202702</v>
      </c>
      <c r="AY72" s="17">
        <v>0.18484429919982501</v>
      </c>
      <c r="AZ72" s="17">
        <v>0.29489811055570098</v>
      </c>
    </row>
    <row r="73" spans="2:52" x14ac:dyDescent="0.35">
      <c r="B73" t="s">
        <v>108</v>
      </c>
      <c r="C73" s="17">
        <v>0.183784706410242</v>
      </c>
      <c r="D73" s="17">
        <v>0.12560651897575201</v>
      </c>
      <c r="E73" s="17">
        <v>0.23795231474926101</v>
      </c>
      <c r="F73" s="17"/>
      <c r="G73" s="17">
        <v>0.29457914067931001</v>
      </c>
      <c r="H73" s="17">
        <v>0.25879465455675299</v>
      </c>
      <c r="I73" s="17">
        <v>0.24445175086971099</v>
      </c>
      <c r="J73" s="17">
        <v>0.20640102969910601</v>
      </c>
      <c r="K73" s="17">
        <v>7.9353366076873696E-2</v>
      </c>
      <c r="L73" s="17">
        <v>5.00119803396974E-2</v>
      </c>
      <c r="M73" s="17"/>
      <c r="N73" s="17">
        <v>0.23639911668824701</v>
      </c>
      <c r="O73" s="17">
        <v>0.19425511015167901</v>
      </c>
      <c r="P73" s="17">
        <v>0.16567883462695601</v>
      </c>
      <c r="Q73" s="17">
        <v>0.16028800400443</v>
      </c>
      <c r="R73" s="17"/>
      <c r="S73" s="17">
        <v>0.124680388265119</v>
      </c>
      <c r="T73" s="17">
        <v>0.20292489334309899</v>
      </c>
      <c r="U73" s="17">
        <v>0.18800664835252801</v>
      </c>
      <c r="V73" s="17">
        <v>0.25896058990785797</v>
      </c>
      <c r="W73" s="17">
        <v>0.210424592651408</v>
      </c>
      <c r="X73" s="17"/>
      <c r="Y73" s="17">
        <v>9.5102978261743604E-2</v>
      </c>
      <c r="Z73" s="17">
        <v>0.220291250102915</v>
      </c>
      <c r="AA73" s="17">
        <v>0.166173285806788</v>
      </c>
      <c r="AB73" s="17"/>
      <c r="AC73" s="17">
        <v>0.11761535154371799</v>
      </c>
      <c r="AD73" s="17">
        <v>0.19939932117092801</v>
      </c>
      <c r="AE73" s="17">
        <v>0.243497126059804</v>
      </c>
      <c r="AF73" s="17">
        <v>0.23869308642588699</v>
      </c>
      <c r="AG73" s="17">
        <v>0.33548067733755399</v>
      </c>
      <c r="AH73" s="17"/>
      <c r="AI73" s="17">
        <v>0.18339956241487099</v>
      </c>
      <c r="AJ73" s="17">
        <v>0.17787863850171501</v>
      </c>
      <c r="AK73" s="17">
        <v>0.154128820702643</v>
      </c>
      <c r="AL73" s="17">
        <v>0.24538353144198</v>
      </c>
      <c r="AM73" s="17"/>
      <c r="AN73" s="17">
        <v>0.28982312124090098</v>
      </c>
      <c r="AO73" s="17">
        <v>0.15500023556928</v>
      </c>
      <c r="AP73" s="17"/>
      <c r="AQ73" s="17">
        <v>0.208235815315333</v>
      </c>
      <c r="AR73" s="17">
        <v>0.156650587890415</v>
      </c>
      <c r="AS73" s="17"/>
      <c r="AT73" s="17">
        <v>0.152502164211272</v>
      </c>
      <c r="AU73" s="17">
        <v>0.19976545592146699</v>
      </c>
      <c r="AV73" s="17">
        <v>0.22159308025833299</v>
      </c>
      <c r="AW73" s="17"/>
      <c r="AX73" s="17">
        <v>0.206571546249362</v>
      </c>
      <c r="AY73" s="17">
        <v>0.12933718682289899</v>
      </c>
      <c r="AZ73" s="17">
        <v>0.17209346101790499</v>
      </c>
    </row>
    <row r="74" spans="2:52" x14ac:dyDescent="0.35">
      <c r="B74" t="s">
        <v>109</v>
      </c>
      <c r="C74" s="17">
        <v>9.8811650621032907E-2</v>
      </c>
      <c r="D74" s="17">
        <v>0.114359327441713</v>
      </c>
      <c r="E74" s="17">
        <v>8.4132303942426795E-2</v>
      </c>
      <c r="F74" s="17"/>
      <c r="G74" s="17">
        <v>2.29681799972936E-2</v>
      </c>
      <c r="H74" s="17">
        <v>5.8984369615152403E-2</v>
      </c>
      <c r="I74" s="17">
        <v>5.3172636069931299E-2</v>
      </c>
      <c r="J74" s="17">
        <v>0.14013285936971101</v>
      </c>
      <c r="K74" s="17">
        <v>9.5593921119900699E-2</v>
      </c>
      <c r="L74" s="17">
        <v>0.19190608184524199</v>
      </c>
      <c r="M74" s="17"/>
      <c r="N74" s="17">
        <v>6.00346088669702E-2</v>
      </c>
      <c r="O74" s="17">
        <v>2.87469619057024E-2</v>
      </c>
      <c r="P74" s="17">
        <v>0.14454711887798199</v>
      </c>
      <c r="Q74" s="17">
        <v>0.15115235207247099</v>
      </c>
      <c r="R74" s="17"/>
      <c r="S74" s="17">
        <v>0.106402597855182</v>
      </c>
      <c r="T74" s="17">
        <v>8.7608413223183704E-2</v>
      </c>
      <c r="U74" s="17">
        <v>3.3623038958062998E-2</v>
      </c>
      <c r="V74" s="17">
        <v>0.31451189160356802</v>
      </c>
      <c r="W74" s="17">
        <v>0.113049867867761</v>
      </c>
      <c r="X74" s="17"/>
      <c r="Y74" s="17">
        <v>0.11248210636655501</v>
      </c>
      <c r="Z74" s="17">
        <v>5.64517196239092E-2</v>
      </c>
      <c r="AA74" s="17">
        <v>0.10966664131626</v>
      </c>
      <c r="AB74" s="17"/>
      <c r="AC74" s="17">
        <v>0.115648766397265</v>
      </c>
      <c r="AD74" s="17">
        <v>0.12752495477527501</v>
      </c>
      <c r="AE74" s="17">
        <v>6.9346074876579497E-2</v>
      </c>
      <c r="AF74" s="17">
        <v>0.10040524321247001</v>
      </c>
      <c r="AG74" s="17">
        <v>0</v>
      </c>
      <c r="AH74" s="17"/>
      <c r="AI74" s="17">
        <v>0.14449090356243399</v>
      </c>
      <c r="AJ74" s="17">
        <v>9.6710073089537496E-2</v>
      </c>
      <c r="AK74" s="17">
        <v>5.7917087902468203E-2</v>
      </c>
      <c r="AL74" s="17">
        <v>3.9573799619389297E-2</v>
      </c>
      <c r="AM74" s="17"/>
      <c r="AN74" s="17">
        <v>6.8897521053851898E-2</v>
      </c>
      <c r="AO74" s="17">
        <v>0.11071268582546601</v>
      </c>
      <c r="AP74" s="17"/>
      <c r="AQ74" s="17">
        <v>9.9809200965013903E-2</v>
      </c>
      <c r="AR74" s="17">
        <v>0.100252382322762</v>
      </c>
      <c r="AS74" s="17"/>
      <c r="AT74" s="17">
        <v>6.9010724210415597E-2</v>
      </c>
      <c r="AU74" s="17">
        <v>0.13964999996837199</v>
      </c>
      <c r="AV74" s="17">
        <v>5.70927978067403E-2</v>
      </c>
      <c r="AW74" s="17"/>
      <c r="AX74" s="17">
        <v>6.9808626833936904E-2</v>
      </c>
      <c r="AY74" s="17">
        <v>0.118767517592562</v>
      </c>
      <c r="AZ74" s="17">
        <v>2.23527603395197E-2</v>
      </c>
    </row>
    <row r="75" spans="2:52" x14ac:dyDescent="0.35">
      <c r="B75" t="s">
        <v>110</v>
      </c>
      <c r="C75" s="17">
        <v>5.6575497209729202E-2</v>
      </c>
      <c r="D75" s="17">
        <v>7.8151447822056394E-2</v>
      </c>
      <c r="E75" s="17">
        <v>3.5558043086210502E-2</v>
      </c>
      <c r="F75" s="17"/>
      <c r="G75" s="17">
        <v>0.10753925458496701</v>
      </c>
      <c r="H75" s="17">
        <v>8.2718345608259997E-2</v>
      </c>
      <c r="I75" s="17">
        <v>0.12530124539946999</v>
      </c>
      <c r="J75" s="17">
        <v>0</v>
      </c>
      <c r="K75" s="17">
        <v>1.54027769738504E-2</v>
      </c>
      <c r="L75" s="17">
        <v>1.5640111011032801E-2</v>
      </c>
      <c r="M75" s="17"/>
      <c r="N75" s="17">
        <v>7.2749305745195905E-2</v>
      </c>
      <c r="O75" s="17">
        <v>3.9604234952931597E-2</v>
      </c>
      <c r="P75" s="17">
        <v>5.9595941926528603E-2</v>
      </c>
      <c r="Q75" s="17">
        <v>6.1457293553324098E-2</v>
      </c>
      <c r="R75" s="17"/>
      <c r="S75" s="17">
        <v>5.10382111422861E-2</v>
      </c>
      <c r="T75" s="17">
        <v>7.6733036885627603E-2</v>
      </c>
      <c r="U75" s="17">
        <v>0</v>
      </c>
      <c r="V75" s="17">
        <v>0.128220850964546</v>
      </c>
      <c r="W75" s="17">
        <v>1.8733314777377798E-2</v>
      </c>
      <c r="X75" s="17"/>
      <c r="Y75" s="17">
        <v>6.3672206723598093E-2</v>
      </c>
      <c r="Z75" s="17">
        <v>5.2963488315072201E-2</v>
      </c>
      <c r="AA75" s="17">
        <v>0.116015998194898</v>
      </c>
      <c r="AB75" s="17"/>
      <c r="AC75" s="17">
        <v>4.5287293633723899E-2</v>
      </c>
      <c r="AD75" s="17">
        <v>2.7194432631161801E-2</v>
      </c>
      <c r="AE75" s="17">
        <v>8.2741919450006904E-2</v>
      </c>
      <c r="AF75" s="17">
        <v>6.1882787480987501E-2</v>
      </c>
      <c r="AG75" s="17">
        <v>6.4058261902257399E-2</v>
      </c>
      <c r="AH75" s="17"/>
      <c r="AI75" s="17">
        <v>3.1073026377320401E-2</v>
      </c>
      <c r="AJ75" s="17">
        <v>8.5901573151278401E-2</v>
      </c>
      <c r="AK75" s="17">
        <v>3.9543104139640503E-2</v>
      </c>
      <c r="AL75" s="17">
        <v>5.8893211958154897E-2</v>
      </c>
      <c r="AM75" s="17"/>
      <c r="AN75" s="17">
        <v>0.129749163470223</v>
      </c>
      <c r="AO75" s="17">
        <v>3.8999270732446897E-2</v>
      </c>
      <c r="AP75" s="17"/>
      <c r="AQ75" s="17">
        <v>6.8965431782516504E-2</v>
      </c>
      <c r="AR75" s="17">
        <v>4.0505380947240398E-2</v>
      </c>
      <c r="AS75" s="17"/>
      <c r="AT75" s="17">
        <v>8.0222793622847802E-2</v>
      </c>
      <c r="AU75" s="17">
        <v>3.00987532357282E-2</v>
      </c>
      <c r="AV75" s="17">
        <v>6.5139599967945799E-2</v>
      </c>
      <c r="AW75" s="17"/>
      <c r="AX75" s="17">
        <v>5.4794330830925699E-2</v>
      </c>
      <c r="AY75" s="17">
        <v>5.00018946759914E-2</v>
      </c>
      <c r="AZ75" s="17">
        <v>8.7600244503554595E-2</v>
      </c>
    </row>
    <row r="76" spans="2:52" x14ac:dyDescent="0.35">
      <c r="B76" t="s">
        <v>94</v>
      </c>
      <c r="C76" s="17">
        <v>2.1832331143863098E-2</v>
      </c>
      <c r="D76" s="17">
        <v>1.97523324818667E-2</v>
      </c>
      <c r="E76" s="17">
        <v>2.40774995646597E-2</v>
      </c>
      <c r="F76" s="17"/>
      <c r="G76" s="17">
        <v>1.1974456343336101E-2</v>
      </c>
      <c r="H76" s="17">
        <v>1.4212435129111E-2</v>
      </c>
      <c r="I76" s="17">
        <v>0</v>
      </c>
      <c r="J76" s="17">
        <v>4.6833014641629901E-2</v>
      </c>
      <c r="K76" s="17">
        <v>5.1746687744189598E-2</v>
      </c>
      <c r="L76" s="17">
        <v>1.25558908385725E-2</v>
      </c>
      <c r="M76" s="17"/>
      <c r="N76" s="17">
        <v>1.061754954166E-2</v>
      </c>
      <c r="O76" s="17">
        <v>2.2804996803271901E-2</v>
      </c>
      <c r="P76" s="17">
        <v>3.7881279799232802E-2</v>
      </c>
      <c r="Q76" s="17">
        <v>1.65828545069363E-2</v>
      </c>
      <c r="R76" s="17"/>
      <c r="S76" s="17">
        <v>9.8247101474553296E-3</v>
      </c>
      <c r="T76" s="17">
        <v>2.0178170478849001E-2</v>
      </c>
      <c r="U76" s="17">
        <v>9.8413240676703498E-2</v>
      </c>
      <c r="V76" s="17">
        <v>0</v>
      </c>
      <c r="W76" s="17">
        <v>0</v>
      </c>
      <c r="X76" s="17"/>
      <c r="Y76" s="17">
        <v>0</v>
      </c>
      <c r="Z76" s="17">
        <v>3.1833676738936202E-2</v>
      </c>
      <c r="AA76" s="17">
        <v>5.25396917908173E-2</v>
      </c>
      <c r="AB76" s="17"/>
      <c r="AC76" s="17">
        <v>1.25898493087467E-2</v>
      </c>
      <c r="AD76" s="17">
        <v>2.1822092320808499E-2</v>
      </c>
      <c r="AE76" s="17">
        <v>0</v>
      </c>
      <c r="AF76" s="17">
        <v>3.8249970428028697E-2</v>
      </c>
      <c r="AG76" s="17">
        <v>0</v>
      </c>
      <c r="AH76" s="17"/>
      <c r="AI76" s="17">
        <v>1.75549245095846E-2</v>
      </c>
      <c r="AJ76" s="17">
        <v>0</v>
      </c>
      <c r="AK76" s="17">
        <v>2.7240719435483701E-2</v>
      </c>
      <c r="AL76" s="17">
        <v>4.27108420685317E-2</v>
      </c>
      <c r="AM76" s="17"/>
      <c r="AN76" s="17">
        <v>0</v>
      </c>
      <c r="AO76" s="17">
        <v>2.29391022271178E-2</v>
      </c>
      <c r="AP76" s="17"/>
      <c r="AQ76" s="17">
        <v>2.1081056130798501E-2</v>
      </c>
      <c r="AR76" s="17">
        <v>2.3108362545717E-2</v>
      </c>
      <c r="AS76" s="17"/>
      <c r="AT76" s="17">
        <v>4.1958850032173603E-3</v>
      </c>
      <c r="AU76" s="17">
        <v>2.4389582750681201E-2</v>
      </c>
      <c r="AV76" s="17">
        <v>6.5356136321943495E-2</v>
      </c>
      <c r="AW76" s="17"/>
      <c r="AX76" s="17">
        <v>3.80572372009855E-2</v>
      </c>
      <c r="AY76" s="17">
        <v>1.33202896471871E-2</v>
      </c>
      <c r="AZ76" s="17">
        <v>0</v>
      </c>
    </row>
    <row r="77" spans="2:52" x14ac:dyDescent="0.35">
      <c r="B77" t="s">
        <v>111</v>
      </c>
      <c r="C77" s="17">
        <v>1.8070305269505298E-2</v>
      </c>
      <c r="D77" s="17">
        <v>1.95828615258179E-2</v>
      </c>
      <c r="E77" s="17">
        <v>1.6710106841035601E-2</v>
      </c>
      <c r="F77" s="17"/>
      <c r="G77" s="17">
        <v>0</v>
      </c>
      <c r="H77" s="17">
        <v>2.0279411077277199E-2</v>
      </c>
      <c r="I77" s="17">
        <v>4.0874204497206596E-3</v>
      </c>
      <c r="J77" s="17">
        <v>2.76372275921275E-2</v>
      </c>
      <c r="K77" s="17">
        <v>3.49005969275838E-2</v>
      </c>
      <c r="L77" s="17">
        <v>2.0008995616496199E-2</v>
      </c>
      <c r="M77" s="17"/>
      <c r="N77" s="17">
        <v>3.8769200907427401E-2</v>
      </c>
      <c r="O77" s="17">
        <v>9.2780719773684298E-3</v>
      </c>
      <c r="P77" s="17">
        <v>1.10939179206965E-2</v>
      </c>
      <c r="Q77" s="17">
        <v>1.96717769609451E-2</v>
      </c>
      <c r="R77" s="17"/>
      <c r="S77" s="17">
        <v>3.1332967844021398E-2</v>
      </c>
      <c r="T77" s="17">
        <v>7.6990802063315799E-3</v>
      </c>
      <c r="U77" s="17">
        <v>4.5698609162674798E-2</v>
      </c>
      <c r="V77" s="17">
        <v>0</v>
      </c>
      <c r="W77" s="17">
        <v>1.8733314777377798E-2</v>
      </c>
      <c r="X77" s="17"/>
      <c r="Y77" s="17">
        <v>6.1009165175973596E-3</v>
      </c>
      <c r="Z77" s="17">
        <v>1.93874964356224E-2</v>
      </c>
      <c r="AA77" s="17">
        <v>7.7883024478334506E-2</v>
      </c>
      <c r="AB77" s="17"/>
      <c r="AC77" s="17">
        <v>2.3559159481505901E-2</v>
      </c>
      <c r="AD77" s="17">
        <v>2.85005403219971E-2</v>
      </c>
      <c r="AE77" s="17">
        <v>2.33949256442492E-2</v>
      </c>
      <c r="AF77" s="17">
        <v>0</v>
      </c>
      <c r="AG77" s="17">
        <v>0</v>
      </c>
      <c r="AH77" s="17"/>
      <c r="AI77" s="17">
        <v>2.27242388359273E-2</v>
      </c>
      <c r="AJ77" s="17">
        <v>1.3835108634540899E-2</v>
      </c>
      <c r="AK77" s="17">
        <v>6.4716571268257899E-3</v>
      </c>
      <c r="AL77" s="17">
        <v>3.9123195437519E-2</v>
      </c>
      <c r="AM77" s="17"/>
      <c r="AN77" s="17">
        <v>1.3286741050817201E-2</v>
      </c>
      <c r="AO77" s="17">
        <v>2.0071521958194401E-2</v>
      </c>
      <c r="AP77" s="17"/>
      <c r="AQ77" s="17">
        <v>9.4682498722573494E-3</v>
      </c>
      <c r="AR77" s="17">
        <v>2.17456058908998E-2</v>
      </c>
      <c r="AS77" s="17"/>
      <c r="AT77" s="17">
        <v>2.3753095323283999E-2</v>
      </c>
      <c r="AU77" s="17">
        <v>9.9454659459919503E-3</v>
      </c>
      <c r="AV77" s="17">
        <v>1.6493857534683999E-2</v>
      </c>
      <c r="AW77" s="17"/>
      <c r="AX77" s="17">
        <v>6.9556796207729003E-3</v>
      </c>
      <c r="AY77" s="17">
        <v>1.18062096994589E-2</v>
      </c>
      <c r="AZ77" s="17">
        <v>0</v>
      </c>
    </row>
    <row r="78" spans="2:52" x14ac:dyDescent="0.3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row>
    <row r="79" spans="2:52" x14ac:dyDescent="0.35">
      <c r="B79" s="6" t="s">
        <v>121</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row>
    <row r="80" spans="2:52" x14ac:dyDescent="0.35">
      <c r="B80" s="24" t="s">
        <v>122</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row>
    <row r="81" spans="2:52" x14ac:dyDescent="0.35">
      <c r="B81" t="s">
        <v>113</v>
      </c>
      <c r="C81" s="17">
        <v>9.7975624590247404E-2</v>
      </c>
      <c r="D81" s="17">
        <v>2.0637931332889301E-2</v>
      </c>
      <c r="E81" s="17">
        <v>0.15948757612162701</v>
      </c>
      <c r="F81" s="17"/>
      <c r="G81" s="17">
        <v>4.1237868841097002E-2</v>
      </c>
      <c r="H81" s="17">
        <v>0.12774539893293299</v>
      </c>
      <c r="I81" s="17">
        <v>4.4188670264350999E-2</v>
      </c>
      <c r="J81" s="17">
        <v>0.20013270788708301</v>
      </c>
      <c r="K81" s="17">
        <v>0</v>
      </c>
      <c r="L81" s="17">
        <v>0</v>
      </c>
      <c r="M81" s="17"/>
      <c r="N81" s="17">
        <v>2.6815926864152101E-2</v>
      </c>
      <c r="O81" s="17">
        <v>9.3483748485438098E-2</v>
      </c>
      <c r="P81" s="17">
        <v>0.16636469201759099</v>
      </c>
      <c r="Q81" s="17">
        <v>0.10271972594392</v>
      </c>
      <c r="R81" s="17"/>
      <c r="S81" s="17">
        <v>4.52021936043875E-2</v>
      </c>
      <c r="T81" s="17">
        <v>0.155088985901468</v>
      </c>
      <c r="U81" s="17">
        <v>0.121714210791819</v>
      </c>
      <c r="V81" s="17">
        <v>0.252154345463111</v>
      </c>
      <c r="W81" s="17">
        <v>2.83521114864328E-2</v>
      </c>
      <c r="X81" s="17"/>
      <c r="Y81" s="17">
        <v>8.3809569814303694E-2</v>
      </c>
      <c r="Z81" s="17">
        <v>0.127208945982907</v>
      </c>
      <c r="AA81" s="17">
        <v>7.1805002531996703E-2</v>
      </c>
      <c r="AB81" s="17"/>
      <c r="AC81" s="17">
        <v>8.9291368593610504E-2</v>
      </c>
      <c r="AD81" s="17">
        <v>0.20494014226321</v>
      </c>
      <c r="AE81" s="17">
        <v>6.8713324705385201E-2</v>
      </c>
      <c r="AF81" s="17">
        <v>4.1842295585035501E-2</v>
      </c>
      <c r="AG81" s="17">
        <v>0</v>
      </c>
      <c r="AH81" s="17"/>
      <c r="AI81" s="17">
        <v>9.5055932184284403E-2</v>
      </c>
      <c r="AJ81" s="17">
        <v>8.9651642557705899E-2</v>
      </c>
      <c r="AK81" s="17">
        <v>6.9547590856399596E-2</v>
      </c>
      <c r="AL81" s="17">
        <v>0.100941937531033</v>
      </c>
      <c r="AM81" s="17"/>
      <c r="AN81" s="17">
        <v>0.13777090560115901</v>
      </c>
      <c r="AO81" s="17">
        <v>8.5988200207519599E-2</v>
      </c>
      <c r="AP81" s="17"/>
      <c r="AQ81" s="17">
        <v>9.7975624590247404E-2</v>
      </c>
      <c r="AR81" s="17" t="s">
        <v>120</v>
      </c>
      <c r="AS81" s="17"/>
      <c r="AT81" s="17">
        <v>8.8856513940893306E-2</v>
      </c>
      <c r="AU81" s="17">
        <v>5.1484428371218798E-2</v>
      </c>
      <c r="AV81" s="17">
        <v>0.25080087300877202</v>
      </c>
      <c r="AW81" s="17"/>
      <c r="AX81" s="17">
        <v>0.109922004805054</v>
      </c>
      <c r="AY81" s="17">
        <v>4.3698881270846902E-2</v>
      </c>
      <c r="AZ81" s="17">
        <v>0.113759390363496</v>
      </c>
    </row>
    <row r="82" spans="2:52" x14ac:dyDescent="0.35">
      <c r="B82" t="s">
        <v>114</v>
      </c>
      <c r="C82" s="17">
        <v>0.174807954716099</v>
      </c>
      <c r="D82" s="17">
        <v>0.24842858914839899</v>
      </c>
      <c r="E82" s="17">
        <v>0.120280581358283</v>
      </c>
      <c r="F82" s="17"/>
      <c r="G82" s="17">
        <v>0.30401244111849601</v>
      </c>
      <c r="H82" s="17">
        <v>0.204866490458572</v>
      </c>
      <c r="I82" s="17">
        <v>0.15761094087542901</v>
      </c>
      <c r="J82" s="17">
        <v>0.159270983434119</v>
      </c>
      <c r="K82" s="17">
        <v>0</v>
      </c>
      <c r="L82" s="17">
        <v>0</v>
      </c>
      <c r="M82" s="17"/>
      <c r="N82" s="17">
        <v>0.168771648037322</v>
      </c>
      <c r="O82" s="17">
        <v>0.160646465501007</v>
      </c>
      <c r="P82" s="17">
        <v>0.11293232614113401</v>
      </c>
      <c r="Q82" s="17">
        <v>0.24634388573621899</v>
      </c>
      <c r="R82" s="17"/>
      <c r="S82" s="17">
        <v>0.19272452087813199</v>
      </c>
      <c r="T82" s="17">
        <v>0.14993017084019</v>
      </c>
      <c r="U82" s="17">
        <v>0.65395796868884004</v>
      </c>
      <c r="V82" s="17">
        <v>0</v>
      </c>
      <c r="W82" s="17">
        <v>0.17478028255375899</v>
      </c>
      <c r="X82" s="17"/>
      <c r="Y82" s="17">
        <v>0.24232506503502799</v>
      </c>
      <c r="Z82" s="17">
        <v>0.14084503589476</v>
      </c>
      <c r="AA82" s="17">
        <v>0.36061533756120201</v>
      </c>
      <c r="AB82" s="17"/>
      <c r="AC82" s="17">
        <v>0.20193406704172501</v>
      </c>
      <c r="AD82" s="17">
        <v>0.108318986578697</v>
      </c>
      <c r="AE82" s="17">
        <v>0.15519864204029701</v>
      </c>
      <c r="AF82" s="17">
        <v>0.352144491576597</v>
      </c>
      <c r="AG82" s="17">
        <v>8.8595039272613099E-2</v>
      </c>
      <c r="AH82" s="17"/>
      <c r="AI82" s="17">
        <v>6.2812294843972702E-2</v>
      </c>
      <c r="AJ82" s="17">
        <v>0.15298450020569199</v>
      </c>
      <c r="AK82" s="17">
        <v>0.27154325416682401</v>
      </c>
      <c r="AL82" s="17">
        <v>0.18662739779478199</v>
      </c>
      <c r="AM82" s="17"/>
      <c r="AN82" s="17">
        <v>0.17936350041726701</v>
      </c>
      <c r="AO82" s="17">
        <v>0.15187620097137999</v>
      </c>
      <c r="AP82" s="17"/>
      <c r="AQ82" s="17">
        <v>0.174807954716099</v>
      </c>
      <c r="AR82" s="17" t="s">
        <v>120</v>
      </c>
      <c r="AS82" s="17"/>
      <c r="AT82" s="17">
        <v>0.15274236606476299</v>
      </c>
      <c r="AU82" s="17">
        <v>0.23666067339389699</v>
      </c>
      <c r="AV82" s="17">
        <v>3.9010232276379002E-2</v>
      </c>
      <c r="AW82" s="17"/>
      <c r="AX82" s="17">
        <v>0.113294988621343</v>
      </c>
      <c r="AY82" s="17">
        <v>0.230589630909148</v>
      </c>
      <c r="AZ82" s="17">
        <v>0.36338782893440302</v>
      </c>
    </row>
    <row r="83" spans="2:52" x14ac:dyDescent="0.35">
      <c r="B83" t="s">
        <v>115</v>
      </c>
      <c r="C83" s="17">
        <v>0.10613829623898099</v>
      </c>
      <c r="D83" s="17">
        <v>0.16186800805953</v>
      </c>
      <c r="E83" s="17">
        <v>6.4468378576030397E-2</v>
      </c>
      <c r="F83" s="17"/>
      <c r="G83" s="17">
        <v>0.144485683483394</v>
      </c>
      <c r="H83" s="17">
        <v>8.8067591692834096E-2</v>
      </c>
      <c r="I83" s="17">
        <v>0.17267246821218599</v>
      </c>
      <c r="J83" s="17">
        <v>3.9131671873370001E-2</v>
      </c>
      <c r="K83" s="17">
        <v>0</v>
      </c>
      <c r="L83" s="17">
        <v>0</v>
      </c>
      <c r="M83" s="17"/>
      <c r="N83" s="17">
        <v>0.193429945204834</v>
      </c>
      <c r="O83" s="17">
        <v>0.12755676347028</v>
      </c>
      <c r="P83" s="17">
        <v>7.2669435526234297E-2</v>
      </c>
      <c r="Q83" s="17">
        <v>4.0586318063392898E-2</v>
      </c>
      <c r="R83" s="17"/>
      <c r="S83" s="17">
        <v>9.1715565396249102E-2</v>
      </c>
      <c r="T83" s="17">
        <v>0.11900185702225</v>
      </c>
      <c r="U83" s="17">
        <v>0</v>
      </c>
      <c r="V83" s="17">
        <v>0</v>
      </c>
      <c r="W83" s="17">
        <v>2.6320146585700699E-2</v>
      </c>
      <c r="X83" s="17"/>
      <c r="Y83" s="17">
        <v>0.101346868870069</v>
      </c>
      <c r="Z83" s="17">
        <v>8.1314060286837395E-2</v>
      </c>
      <c r="AA83" s="17">
        <v>7.1805002531996703E-2</v>
      </c>
      <c r="AB83" s="17"/>
      <c r="AC83" s="17">
        <v>4.7044578806471199E-2</v>
      </c>
      <c r="AD83" s="17">
        <v>0.103681523246479</v>
      </c>
      <c r="AE83" s="17">
        <v>0.109873395426048</v>
      </c>
      <c r="AF83" s="17">
        <v>0.13879176271148799</v>
      </c>
      <c r="AG83" s="17">
        <v>0.24040455363184801</v>
      </c>
      <c r="AH83" s="17"/>
      <c r="AI83" s="17">
        <v>7.3585948645268906E-2</v>
      </c>
      <c r="AJ83" s="17">
        <v>0.16027380004870001</v>
      </c>
      <c r="AK83" s="17">
        <v>8.5315597931564E-2</v>
      </c>
      <c r="AL83" s="17">
        <v>7.4985151848991904E-2</v>
      </c>
      <c r="AM83" s="17"/>
      <c r="AN83" s="17">
        <v>7.9294247935678602E-2</v>
      </c>
      <c r="AO83" s="17">
        <v>0.120713321514494</v>
      </c>
      <c r="AP83" s="17"/>
      <c r="AQ83" s="17">
        <v>0.10613829623898099</v>
      </c>
      <c r="AR83" s="17" t="s">
        <v>120</v>
      </c>
      <c r="AS83" s="17"/>
      <c r="AT83" s="17">
        <v>0.110309542969317</v>
      </c>
      <c r="AU83" s="17">
        <v>0.14824528555237401</v>
      </c>
      <c r="AV83" s="17">
        <v>0</v>
      </c>
      <c r="AW83" s="17"/>
      <c r="AX83" s="17">
        <v>8.9039049738209294E-2</v>
      </c>
      <c r="AY83" s="17">
        <v>6.7311330839459699E-2</v>
      </c>
      <c r="AZ83" s="17">
        <v>0.16236170391067101</v>
      </c>
    </row>
    <row r="84" spans="2:52" x14ac:dyDescent="0.35">
      <c r="B84" t="s">
        <v>116</v>
      </c>
      <c r="C84" s="17">
        <v>6.8893418592077399E-2</v>
      </c>
      <c r="D84" s="17">
        <v>6.3913368784789606E-2</v>
      </c>
      <c r="E84" s="17">
        <v>7.3794799551973794E-2</v>
      </c>
      <c r="F84" s="17"/>
      <c r="G84" s="17">
        <v>0.15895693664038499</v>
      </c>
      <c r="H84" s="17">
        <v>0.11166011439512601</v>
      </c>
      <c r="I84" s="17">
        <v>5.4456666252505601E-2</v>
      </c>
      <c r="J84" s="17">
        <v>3.0618379668303299E-2</v>
      </c>
      <c r="K84" s="17">
        <v>0</v>
      </c>
      <c r="L84" s="17">
        <v>0</v>
      </c>
      <c r="M84" s="17"/>
      <c r="N84" s="17">
        <v>5.2087653955332498E-2</v>
      </c>
      <c r="O84" s="17">
        <v>7.3112559741337194E-2</v>
      </c>
      <c r="P84" s="17">
        <v>3.6877750534338699E-2</v>
      </c>
      <c r="Q84" s="17">
        <v>0.102632269601228</v>
      </c>
      <c r="R84" s="17"/>
      <c r="S84" s="17">
        <v>2.9338760849666998E-2</v>
      </c>
      <c r="T84" s="17">
        <v>9.6089431997827907E-2</v>
      </c>
      <c r="U84" s="17">
        <v>0</v>
      </c>
      <c r="V84" s="17">
        <v>0</v>
      </c>
      <c r="W84" s="17">
        <v>3.8467033608072701E-2</v>
      </c>
      <c r="X84" s="17"/>
      <c r="Y84" s="17">
        <v>3.6173585224936099E-2</v>
      </c>
      <c r="Z84" s="17">
        <v>0.110335496988569</v>
      </c>
      <c r="AA84" s="17">
        <v>6.0536649404929602E-2</v>
      </c>
      <c r="AB84" s="17"/>
      <c r="AC84" s="17">
        <v>0.11450289242205799</v>
      </c>
      <c r="AD84" s="17">
        <v>2.9720789532544801E-2</v>
      </c>
      <c r="AE84" s="17">
        <v>0.116897300766739</v>
      </c>
      <c r="AF84" s="17">
        <v>0</v>
      </c>
      <c r="AG84" s="17">
        <v>0</v>
      </c>
      <c r="AH84" s="17"/>
      <c r="AI84" s="17">
        <v>4.30855695806526E-2</v>
      </c>
      <c r="AJ84" s="17">
        <v>0.120921459369447</v>
      </c>
      <c r="AK84" s="17">
        <v>1.1276863435048299E-2</v>
      </c>
      <c r="AL84" s="17">
        <v>4.3943668068927501E-2</v>
      </c>
      <c r="AM84" s="17"/>
      <c r="AN84" s="17">
        <v>0.118753457359947</v>
      </c>
      <c r="AO84" s="17">
        <v>4.8605545384061602E-2</v>
      </c>
      <c r="AP84" s="17"/>
      <c r="AQ84" s="17">
        <v>6.8893418592077399E-2</v>
      </c>
      <c r="AR84" s="17" t="s">
        <v>120</v>
      </c>
      <c r="AS84" s="17"/>
      <c r="AT84" s="17">
        <v>7.2374304947917106E-2</v>
      </c>
      <c r="AU84" s="17">
        <v>9.2007660766349794E-2</v>
      </c>
      <c r="AV84" s="17">
        <v>4.9710650702140501E-2</v>
      </c>
      <c r="AW84" s="17"/>
      <c r="AX84" s="17">
        <v>0.140544256254586</v>
      </c>
      <c r="AY84" s="17">
        <v>0</v>
      </c>
      <c r="AZ84" s="17">
        <v>3.3534359164652597E-2</v>
      </c>
    </row>
    <row r="85" spans="2:52" x14ac:dyDescent="0.35">
      <c r="B85" t="s">
        <v>117</v>
      </c>
      <c r="C85" s="17">
        <v>3.3668004970233097E-2</v>
      </c>
      <c r="D85" s="17">
        <v>1.5700320983123899E-2</v>
      </c>
      <c r="E85" s="17">
        <v>4.8122800985691702E-2</v>
      </c>
      <c r="F85" s="17"/>
      <c r="G85" s="17">
        <v>5.5949924131571502E-2</v>
      </c>
      <c r="H85" s="17">
        <v>0</v>
      </c>
      <c r="I85" s="17">
        <v>3.9724820609696697E-2</v>
      </c>
      <c r="J85" s="17">
        <v>4.9953803426123898E-2</v>
      </c>
      <c r="K85" s="17">
        <v>0</v>
      </c>
      <c r="L85" s="17">
        <v>0</v>
      </c>
      <c r="M85" s="17"/>
      <c r="N85" s="17">
        <v>2.10436902535239E-2</v>
      </c>
      <c r="O85" s="17">
        <v>9.27893327183896E-2</v>
      </c>
      <c r="P85" s="17">
        <v>0</v>
      </c>
      <c r="Q85" s="17">
        <v>0</v>
      </c>
      <c r="R85" s="17"/>
      <c r="S85" s="17">
        <v>2.5252742722402102E-2</v>
      </c>
      <c r="T85" s="17">
        <v>5.1417661052474403E-2</v>
      </c>
      <c r="U85" s="17">
        <v>0</v>
      </c>
      <c r="V85" s="17">
        <v>0</v>
      </c>
      <c r="W85" s="17">
        <v>2.6320146585700699E-2</v>
      </c>
      <c r="X85" s="17"/>
      <c r="Y85" s="17">
        <v>3.3409712101448399E-2</v>
      </c>
      <c r="Z85" s="17">
        <v>3.59577377864614E-2</v>
      </c>
      <c r="AA85" s="17">
        <v>0</v>
      </c>
      <c r="AB85" s="17"/>
      <c r="AC85" s="17">
        <v>0</v>
      </c>
      <c r="AD85" s="17">
        <v>3.4668053870094397E-2</v>
      </c>
      <c r="AE85" s="17">
        <v>5.6265449921070701E-2</v>
      </c>
      <c r="AF85" s="17">
        <v>3.56599141128639E-2</v>
      </c>
      <c r="AG85" s="17">
        <v>0</v>
      </c>
      <c r="AH85" s="17"/>
      <c r="AI85" s="17">
        <v>0</v>
      </c>
      <c r="AJ85" s="17">
        <v>6.50773974044105E-2</v>
      </c>
      <c r="AK85" s="17">
        <v>2.1026719124205399E-2</v>
      </c>
      <c r="AL85" s="17">
        <v>2.0651044587271201E-2</v>
      </c>
      <c r="AM85" s="17"/>
      <c r="AN85" s="17">
        <v>7.3686455559739905E-2</v>
      </c>
      <c r="AO85" s="17">
        <v>1.5269119450747E-2</v>
      </c>
      <c r="AP85" s="17"/>
      <c r="AQ85" s="17">
        <v>3.3668004970233097E-2</v>
      </c>
      <c r="AR85" s="17" t="s">
        <v>120</v>
      </c>
      <c r="AS85" s="17"/>
      <c r="AT85" s="17">
        <v>1.9655222952962698E-2</v>
      </c>
      <c r="AU85" s="17">
        <v>4.0014460222450497E-2</v>
      </c>
      <c r="AV85" s="17">
        <v>0.10428335914898</v>
      </c>
      <c r="AW85" s="17"/>
      <c r="AX85" s="17">
        <v>2.28239972433333E-2</v>
      </c>
      <c r="AY85" s="17">
        <v>3.0973778413336098E-2</v>
      </c>
      <c r="AZ85" s="17">
        <v>0</v>
      </c>
    </row>
    <row r="86" spans="2:52" x14ac:dyDescent="0.35">
      <c r="B86" t="s">
        <v>118</v>
      </c>
      <c r="C86" s="17">
        <v>0.49113968270466701</v>
      </c>
      <c r="D86" s="17">
        <v>0.47603106447419902</v>
      </c>
      <c r="E86" s="17">
        <v>0.495222745100938</v>
      </c>
      <c r="F86" s="17"/>
      <c r="G86" s="17">
        <v>0.23010190033893699</v>
      </c>
      <c r="H86" s="17">
        <v>0.46766040452053398</v>
      </c>
      <c r="I86" s="17">
        <v>0.53134643378583102</v>
      </c>
      <c r="J86" s="17">
        <v>0.44559171255636498</v>
      </c>
      <c r="K86" s="17">
        <v>1</v>
      </c>
      <c r="L86" s="17">
        <v>1</v>
      </c>
      <c r="M86" s="17"/>
      <c r="N86" s="17">
        <v>0.50929988155311001</v>
      </c>
      <c r="O86" s="17">
        <v>0.452411130083548</v>
      </c>
      <c r="P86" s="17">
        <v>0.611155795780702</v>
      </c>
      <c r="Q86" s="17">
        <v>0.42644380845040802</v>
      </c>
      <c r="R86" s="17"/>
      <c r="S86" s="17">
        <v>0.56519865979943495</v>
      </c>
      <c r="T86" s="17">
        <v>0.41500590639646401</v>
      </c>
      <c r="U86" s="17">
        <v>0.224327820519341</v>
      </c>
      <c r="V86" s="17">
        <v>0.747845654536889</v>
      </c>
      <c r="W86" s="17">
        <v>0.660895594220691</v>
      </c>
      <c r="X86" s="17"/>
      <c r="Y86" s="17">
        <v>0.50293519895421501</v>
      </c>
      <c r="Z86" s="17">
        <v>0.49242385971139102</v>
      </c>
      <c r="AA86" s="17">
        <v>0.435238007969875</v>
      </c>
      <c r="AB86" s="17"/>
      <c r="AC86" s="17">
        <v>0.51320113239971898</v>
      </c>
      <c r="AD86" s="17">
        <v>0.46584889740756402</v>
      </c>
      <c r="AE86" s="17">
        <v>0.47182164492241402</v>
      </c>
      <c r="AF86" s="17">
        <v>0.43156153601401598</v>
      </c>
      <c r="AG86" s="17">
        <v>0.67100040709553899</v>
      </c>
      <c r="AH86" s="17"/>
      <c r="AI86" s="17">
        <v>0.63252246084395602</v>
      </c>
      <c r="AJ86" s="17">
        <v>0.41109120041404501</v>
      </c>
      <c r="AK86" s="17">
        <v>0.54128997448595895</v>
      </c>
      <c r="AL86" s="17">
        <v>0.54483227228755304</v>
      </c>
      <c r="AM86" s="17"/>
      <c r="AN86" s="17">
        <v>0.41113143312620798</v>
      </c>
      <c r="AO86" s="17">
        <v>0.55499605263254903</v>
      </c>
      <c r="AP86" s="17"/>
      <c r="AQ86" s="17">
        <v>0.49113968270466701</v>
      </c>
      <c r="AR86" s="17" t="s">
        <v>120</v>
      </c>
      <c r="AS86" s="17"/>
      <c r="AT86" s="17">
        <v>0.526114580246823</v>
      </c>
      <c r="AU86" s="17">
        <v>0.43158749169370902</v>
      </c>
      <c r="AV86" s="17">
        <v>0.50326733071128804</v>
      </c>
      <c r="AW86" s="17"/>
      <c r="AX86" s="17">
        <v>0.50953079118935496</v>
      </c>
      <c r="AY86" s="17">
        <v>0.56540268811554295</v>
      </c>
      <c r="AZ86" s="17">
        <v>0.32695671762677803</v>
      </c>
    </row>
    <row r="87" spans="2:52" x14ac:dyDescent="0.35">
      <c r="B87" t="s">
        <v>94</v>
      </c>
      <c r="C87" s="17">
        <v>2.7377018187695099E-2</v>
      </c>
      <c r="D87" s="17">
        <v>1.34207172170692E-2</v>
      </c>
      <c r="E87" s="17">
        <v>3.8623118305456797E-2</v>
      </c>
      <c r="F87" s="17"/>
      <c r="G87" s="17">
        <v>6.5255245446118396E-2</v>
      </c>
      <c r="H87" s="17">
        <v>0</v>
      </c>
      <c r="I87" s="17">
        <v>0</v>
      </c>
      <c r="J87" s="17">
        <v>7.5300741154636697E-2</v>
      </c>
      <c r="K87" s="17">
        <v>0</v>
      </c>
      <c r="L87" s="17">
        <v>0</v>
      </c>
      <c r="M87" s="17"/>
      <c r="N87" s="17">
        <v>2.85512541317261E-2</v>
      </c>
      <c r="O87" s="17">
        <v>0</v>
      </c>
      <c r="P87" s="17">
        <v>0</v>
      </c>
      <c r="Q87" s="17">
        <v>8.1273992204832404E-2</v>
      </c>
      <c r="R87" s="17"/>
      <c r="S87" s="17">
        <v>5.0567556749727301E-2</v>
      </c>
      <c r="T87" s="17">
        <v>1.34659867893258E-2</v>
      </c>
      <c r="U87" s="17">
        <v>0</v>
      </c>
      <c r="V87" s="17">
        <v>0</v>
      </c>
      <c r="W87" s="17">
        <v>4.4864684959642798E-2</v>
      </c>
      <c r="X87" s="17"/>
      <c r="Y87" s="17">
        <v>0</v>
      </c>
      <c r="Z87" s="17">
        <v>1.19148633490756E-2</v>
      </c>
      <c r="AA87" s="17">
        <v>0</v>
      </c>
      <c r="AB87" s="17"/>
      <c r="AC87" s="17">
        <v>3.4025960736416103E-2</v>
      </c>
      <c r="AD87" s="17">
        <v>5.2821607101411101E-2</v>
      </c>
      <c r="AE87" s="17">
        <v>2.12302422180453E-2</v>
      </c>
      <c r="AF87" s="17">
        <v>0</v>
      </c>
      <c r="AG87" s="17">
        <v>0</v>
      </c>
      <c r="AH87" s="17"/>
      <c r="AI87" s="17">
        <v>9.2937793901865101E-2</v>
      </c>
      <c r="AJ87" s="17">
        <v>0</v>
      </c>
      <c r="AK87" s="17">
        <v>0</v>
      </c>
      <c r="AL87" s="17">
        <v>2.80185278814419E-2</v>
      </c>
      <c r="AM87" s="17"/>
      <c r="AN87" s="17">
        <v>0</v>
      </c>
      <c r="AO87" s="17">
        <v>2.2551559839248499E-2</v>
      </c>
      <c r="AP87" s="17"/>
      <c r="AQ87" s="17">
        <v>2.7377018187695099E-2</v>
      </c>
      <c r="AR87" s="17" t="s">
        <v>120</v>
      </c>
      <c r="AS87" s="17"/>
      <c r="AT87" s="17">
        <v>2.9947468877323701E-2</v>
      </c>
      <c r="AU87" s="17">
        <v>0</v>
      </c>
      <c r="AV87" s="17">
        <v>5.2927554152440201E-2</v>
      </c>
      <c r="AW87" s="17"/>
      <c r="AX87" s="17">
        <v>1.48449121481184E-2</v>
      </c>
      <c r="AY87" s="17">
        <v>6.2023690451666898E-2</v>
      </c>
      <c r="AZ87" s="17">
        <v>0</v>
      </c>
    </row>
    <row r="88" spans="2:52" x14ac:dyDescent="0.35">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row>
    <row r="89" spans="2:52" x14ac:dyDescent="0.35">
      <c r="B89" s="6" t="s">
        <v>123</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row>
    <row r="90" spans="2:52" x14ac:dyDescent="0.35">
      <c r="B90" s="24" t="s">
        <v>122</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row>
    <row r="91" spans="2:52" x14ac:dyDescent="0.35">
      <c r="B91" t="s">
        <v>113</v>
      </c>
      <c r="C91" s="17">
        <v>4.3070559964071997E-2</v>
      </c>
      <c r="D91" s="17">
        <v>8.3003823352843491E-3</v>
      </c>
      <c r="E91" s="17">
        <v>7.0710959177795102E-2</v>
      </c>
      <c r="F91" s="17"/>
      <c r="G91" s="17">
        <v>2.053127482662E-2</v>
      </c>
      <c r="H91" s="17">
        <v>0.11247022410912</v>
      </c>
      <c r="I91" s="17">
        <v>1.21570919370403E-2</v>
      </c>
      <c r="J91" s="17">
        <v>5.27730758430855E-2</v>
      </c>
      <c r="K91" s="17">
        <v>0</v>
      </c>
      <c r="L91" s="17">
        <v>0</v>
      </c>
      <c r="M91" s="17"/>
      <c r="N91" s="17">
        <v>2.99149700406998E-2</v>
      </c>
      <c r="O91" s="17">
        <v>3.3635611232083799E-2</v>
      </c>
      <c r="P91" s="17">
        <v>1.9939755422679398E-2</v>
      </c>
      <c r="Q91" s="17">
        <v>8.3124670504964304E-2</v>
      </c>
      <c r="R91" s="17"/>
      <c r="S91" s="17">
        <v>1.5863432754720502E-2</v>
      </c>
      <c r="T91" s="17">
        <v>5.7983730372565601E-2</v>
      </c>
      <c r="U91" s="17">
        <v>0.32614030767343299</v>
      </c>
      <c r="V91" s="17">
        <v>0</v>
      </c>
      <c r="W91" s="17">
        <v>0</v>
      </c>
      <c r="X91" s="17"/>
      <c r="Y91" s="17">
        <v>2.0987531021956499E-2</v>
      </c>
      <c r="Z91" s="17">
        <v>5.13046859964542E-2</v>
      </c>
      <c r="AA91" s="17">
        <v>0.192405681028752</v>
      </c>
      <c r="AB91" s="17"/>
      <c r="AC91" s="17">
        <v>0</v>
      </c>
      <c r="AD91" s="17">
        <v>9.0037147170872606E-2</v>
      </c>
      <c r="AE91" s="17">
        <v>1.3130380785934899E-2</v>
      </c>
      <c r="AF91" s="17">
        <v>0.105334969671162</v>
      </c>
      <c r="AG91" s="17">
        <v>0</v>
      </c>
      <c r="AH91" s="17"/>
      <c r="AI91" s="17">
        <v>3.6324154698740001E-2</v>
      </c>
      <c r="AJ91" s="17">
        <v>2.34837409508083E-2</v>
      </c>
      <c r="AK91" s="17">
        <v>3.0581450864567799E-2</v>
      </c>
      <c r="AL91" s="17">
        <v>4.05941925504089E-2</v>
      </c>
      <c r="AM91" s="17"/>
      <c r="AN91" s="17">
        <v>7.3440403045195807E-2</v>
      </c>
      <c r="AO91" s="17">
        <v>1.7002712551774098E-2</v>
      </c>
      <c r="AP91" s="17"/>
      <c r="AQ91" s="17">
        <v>4.3070559964071997E-2</v>
      </c>
      <c r="AR91" s="17" t="s">
        <v>120</v>
      </c>
      <c r="AS91" s="17"/>
      <c r="AT91" s="17">
        <v>2.5099304592394699E-2</v>
      </c>
      <c r="AU91" s="17">
        <v>3.83106594335983E-2</v>
      </c>
      <c r="AV91" s="17">
        <v>0.17244729508148901</v>
      </c>
      <c r="AW91" s="17"/>
      <c r="AX91" s="17">
        <v>5.6283349427640197E-2</v>
      </c>
      <c r="AY91" s="17">
        <v>1.9457310297771601E-2</v>
      </c>
      <c r="AZ91" s="17">
        <v>0.15336935112593</v>
      </c>
    </row>
    <row r="92" spans="2:52" x14ac:dyDescent="0.35">
      <c r="B92" t="s">
        <v>114</v>
      </c>
      <c r="C92" s="17">
        <v>0.16614336334229199</v>
      </c>
      <c r="D92" s="17">
        <v>0.269318609851246</v>
      </c>
      <c r="E92" s="17">
        <v>8.85415942844128E-2</v>
      </c>
      <c r="F92" s="17"/>
      <c r="G92" s="17">
        <v>0.35477137320644297</v>
      </c>
      <c r="H92" s="17">
        <v>0.154648779938134</v>
      </c>
      <c r="I92" s="17">
        <v>0.146210715135421</v>
      </c>
      <c r="J92" s="17">
        <v>0.15653956623811699</v>
      </c>
      <c r="K92" s="17">
        <v>0</v>
      </c>
      <c r="L92" s="17">
        <v>0</v>
      </c>
      <c r="M92" s="17"/>
      <c r="N92" s="17">
        <v>0.20148561931385101</v>
      </c>
      <c r="O92" s="17">
        <v>0.182430704796127</v>
      </c>
      <c r="P92" s="17">
        <v>0.108391179147135</v>
      </c>
      <c r="Q92" s="17">
        <v>0.16622934844902901</v>
      </c>
      <c r="R92" s="17"/>
      <c r="S92" s="17">
        <v>0.277372407289525</v>
      </c>
      <c r="T92" s="17">
        <v>9.4711711911328003E-2</v>
      </c>
      <c r="U92" s="17">
        <v>0.121714210791819</v>
      </c>
      <c r="V92" s="17">
        <v>0.34883391688126902</v>
      </c>
      <c r="W92" s="17">
        <v>0.129317666255955</v>
      </c>
      <c r="X92" s="17"/>
      <c r="Y92" s="17">
        <v>0.247190174312334</v>
      </c>
      <c r="Z92" s="17">
        <v>9.2396459171258896E-2</v>
      </c>
      <c r="AA92" s="17">
        <v>0.240014659064446</v>
      </c>
      <c r="AB92" s="17"/>
      <c r="AC92" s="17">
        <v>0.28235971156830902</v>
      </c>
      <c r="AD92" s="17">
        <v>9.2312686812414904E-2</v>
      </c>
      <c r="AE92" s="17">
        <v>0.15278519446293901</v>
      </c>
      <c r="AF92" s="17">
        <v>0.178791107899409</v>
      </c>
      <c r="AG92" s="17">
        <v>0.20879731608853699</v>
      </c>
      <c r="AH92" s="17"/>
      <c r="AI92" s="17">
        <v>5.28573449494458E-2</v>
      </c>
      <c r="AJ92" s="17">
        <v>0.15212244169296901</v>
      </c>
      <c r="AK92" s="17">
        <v>0.234694056594768</v>
      </c>
      <c r="AL92" s="17">
        <v>0.19604884999056801</v>
      </c>
      <c r="AM92" s="17"/>
      <c r="AN92" s="17">
        <v>0.194761040236787</v>
      </c>
      <c r="AO92" s="17">
        <v>0.13720634448413599</v>
      </c>
      <c r="AP92" s="17"/>
      <c r="AQ92" s="17">
        <v>0.16614336334229199</v>
      </c>
      <c r="AR92" s="17" t="s">
        <v>120</v>
      </c>
      <c r="AS92" s="17"/>
      <c r="AT92" s="17">
        <v>0.182647562591327</v>
      </c>
      <c r="AU92" s="17">
        <v>0.15217871280435599</v>
      </c>
      <c r="AV92" s="17">
        <v>0.16247179680729901</v>
      </c>
      <c r="AW92" s="17"/>
      <c r="AX92" s="17">
        <v>0.10971158721388501</v>
      </c>
      <c r="AY92" s="17">
        <v>0.20525402796714901</v>
      </c>
      <c r="AZ92" s="17">
        <v>0.254941368193916</v>
      </c>
    </row>
    <row r="93" spans="2:52" x14ac:dyDescent="0.35">
      <c r="B93" t="s">
        <v>115</v>
      </c>
      <c r="C93" s="17">
        <v>0.120621845752284</v>
      </c>
      <c r="D93" s="17">
        <v>0.14421162199013801</v>
      </c>
      <c r="E93" s="17">
        <v>0.104120830837006</v>
      </c>
      <c r="F93" s="17"/>
      <c r="G93" s="17">
        <v>0.26629943083964502</v>
      </c>
      <c r="H93" s="17">
        <v>0.114369731623032</v>
      </c>
      <c r="I93" s="17">
        <v>0.138412596334339</v>
      </c>
      <c r="J93" s="17">
        <v>6.3968176532608403E-2</v>
      </c>
      <c r="K93" s="17">
        <v>0</v>
      </c>
      <c r="L93" s="17">
        <v>0</v>
      </c>
      <c r="M93" s="17"/>
      <c r="N93" s="17">
        <v>9.2676862729921899E-2</v>
      </c>
      <c r="O93" s="17">
        <v>0.113312503535553</v>
      </c>
      <c r="P93" s="17">
        <v>0.160168386303463</v>
      </c>
      <c r="Q93" s="17">
        <v>0.11885017705045001</v>
      </c>
      <c r="R93" s="17"/>
      <c r="S93" s="17">
        <v>6.4453287418151595E-2</v>
      </c>
      <c r="T93" s="17">
        <v>0.142187663532164</v>
      </c>
      <c r="U93" s="17">
        <v>0.30871705995110998</v>
      </c>
      <c r="V93" s="17">
        <v>0</v>
      </c>
      <c r="W93" s="17">
        <v>9.7817339752917898E-2</v>
      </c>
      <c r="X93" s="17"/>
      <c r="Y93" s="17">
        <v>0.18615337825984901</v>
      </c>
      <c r="Z93" s="17">
        <v>8.9882120099357005E-2</v>
      </c>
      <c r="AA93" s="17">
        <v>0.22737291819629901</v>
      </c>
      <c r="AB93" s="17"/>
      <c r="AC93" s="17">
        <v>0.13428387051805901</v>
      </c>
      <c r="AD93" s="17">
        <v>5.2616309505783901E-2</v>
      </c>
      <c r="AE93" s="17">
        <v>0.130152274297159</v>
      </c>
      <c r="AF93" s="17">
        <v>0.17630992905025</v>
      </c>
      <c r="AG93" s="17">
        <v>0.12020227681592401</v>
      </c>
      <c r="AH93" s="17"/>
      <c r="AI93" s="17">
        <v>0.11539581073234401</v>
      </c>
      <c r="AJ93" s="17">
        <v>0.20718329970385299</v>
      </c>
      <c r="AK93" s="17">
        <v>6.5174884787884399E-2</v>
      </c>
      <c r="AL93" s="17">
        <v>5.0853423322926597E-2</v>
      </c>
      <c r="AM93" s="17"/>
      <c r="AN93" s="17">
        <v>0.15716587636680199</v>
      </c>
      <c r="AO93" s="17">
        <v>9.8020105136322297E-2</v>
      </c>
      <c r="AP93" s="17"/>
      <c r="AQ93" s="17">
        <v>0.120621845752284</v>
      </c>
      <c r="AR93" s="17" t="s">
        <v>120</v>
      </c>
      <c r="AS93" s="17"/>
      <c r="AT93" s="17">
        <v>0.118449752088849</v>
      </c>
      <c r="AU93" s="17">
        <v>0.170449259684048</v>
      </c>
      <c r="AV93" s="17">
        <v>0</v>
      </c>
      <c r="AW93" s="17"/>
      <c r="AX93" s="17">
        <v>7.5150048488471094E-2</v>
      </c>
      <c r="AY93" s="17">
        <v>6.5064747505574505E-2</v>
      </c>
      <c r="AZ93" s="17">
        <v>0.28502306635428198</v>
      </c>
    </row>
    <row r="94" spans="2:52" x14ac:dyDescent="0.35">
      <c r="B94" t="s">
        <v>116</v>
      </c>
      <c r="C94" s="17">
        <v>5.8909237631923503E-2</v>
      </c>
      <c r="D94" s="17">
        <v>3.8620736240553601E-2</v>
      </c>
      <c r="E94" s="17">
        <v>7.5545039388073595E-2</v>
      </c>
      <c r="F94" s="17"/>
      <c r="G94" s="17">
        <v>0</v>
      </c>
      <c r="H94" s="17">
        <v>8.3822803444746297E-2</v>
      </c>
      <c r="I94" s="17">
        <v>8.4810636513136098E-2</v>
      </c>
      <c r="J94" s="17">
        <v>4.72223862301221E-2</v>
      </c>
      <c r="K94" s="17">
        <v>0</v>
      </c>
      <c r="L94" s="17">
        <v>0</v>
      </c>
      <c r="M94" s="17"/>
      <c r="N94" s="17">
        <v>6.7154568022269795E-2</v>
      </c>
      <c r="O94" s="17">
        <v>6.3041367768775405E-2</v>
      </c>
      <c r="P94" s="17">
        <v>3.6877750534338699E-2</v>
      </c>
      <c r="Q94" s="17">
        <v>6.54477571479328E-2</v>
      </c>
      <c r="R94" s="17"/>
      <c r="S94" s="17">
        <v>4.2689278959189197E-2</v>
      </c>
      <c r="T94" s="17">
        <v>6.8590885928051099E-2</v>
      </c>
      <c r="U94" s="17">
        <v>0</v>
      </c>
      <c r="V94" s="17">
        <v>0.252154345463111</v>
      </c>
      <c r="W94" s="17">
        <v>4.4099308949002998E-2</v>
      </c>
      <c r="X94" s="17"/>
      <c r="Y94" s="17">
        <v>5.1615293104333902E-2</v>
      </c>
      <c r="Z94" s="17">
        <v>6.9161318274638006E-2</v>
      </c>
      <c r="AA94" s="17">
        <v>0</v>
      </c>
      <c r="AB94" s="17"/>
      <c r="AC94" s="17">
        <v>6.5481736448623304E-2</v>
      </c>
      <c r="AD94" s="17">
        <v>5.7138549035470797E-2</v>
      </c>
      <c r="AE94" s="17">
        <v>3.8876246242647398E-2</v>
      </c>
      <c r="AF94" s="17">
        <v>0.10411323992306599</v>
      </c>
      <c r="AG94" s="17">
        <v>0</v>
      </c>
      <c r="AH94" s="17"/>
      <c r="AI94" s="17">
        <v>3.6324154698740001E-2</v>
      </c>
      <c r="AJ94" s="17">
        <v>0.102240642403753</v>
      </c>
      <c r="AK94" s="17">
        <v>4.7204712608781001E-2</v>
      </c>
      <c r="AL94" s="17">
        <v>2.0651044587271201E-2</v>
      </c>
      <c r="AM94" s="17"/>
      <c r="AN94" s="17">
        <v>9.2444097399803998E-2</v>
      </c>
      <c r="AO94" s="17">
        <v>4.64938881568603E-2</v>
      </c>
      <c r="AP94" s="17"/>
      <c r="AQ94" s="17">
        <v>5.8909237631923503E-2</v>
      </c>
      <c r="AR94" s="17" t="s">
        <v>120</v>
      </c>
      <c r="AS94" s="17"/>
      <c r="AT94" s="17">
        <v>6.96201568311417E-2</v>
      </c>
      <c r="AU94" s="17">
        <v>6.8106115393037903E-2</v>
      </c>
      <c r="AV94" s="17">
        <v>4.2365685480384697E-2</v>
      </c>
      <c r="AW94" s="17"/>
      <c r="AX94" s="17">
        <v>5.6687934991735398E-2</v>
      </c>
      <c r="AY94" s="17">
        <v>0.124674585914756</v>
      </c>
      <c r="AZ94" s="17">
        <v>0</v>
      </c>
    </row>
    <row r="95" spans="2:52" x14ac:dyDescent="0.35">
      <c r="B95" t="s">
        <v>117</v>
      </c>
      <c r="C95" s="17">
        <v>4.9589015048209603E-2</v>
      </c>
      <c r="D95" s="17">
        <v>8.4237889138046695E-2</v>
      </c>
      <c r="E95" s="17">
        <v>2.34351106134159E-2</v>
      </c>
      <c r="F95" s="17"/>
      <c r="G95" s="17">
        <v>0</v>
      </c>
      <c r="H95" s="17">
        <v>9.8509044430026907E-2</v>
      </c>
      <c r="I95" s="17">
        <v>4.0151956881732398E-2</v>
      </c>
      <c r="J95" s="17">
        <v>4.5247697245247701E-2</v>
      </c>
      <c r="K95" s="17">
        <v>7.28430428799198E-2</v>
      </c>
      <c r="L95" s="17">
        <v>0</v>
      </c>
      <c r="M95" s="17"/>
      <c r="N95" s="17">
        <v>3.4730619749886997E-2</v>
      </c>
      <c r="O95" s="17">
        <v>7.1544700178579002E-2</v>
      </c>
      <c r="P95" s="17">
        <v>0</v>
      </c>
      <c r="Q95" s="17">
        <v>7.4862053376960294E-2</v>
      </c>
      <c r="R95" s="17"/>
      <c r="S95" s="17">
        <v>1.45864671694741E-2</v>
      </c>
      <c r="T95" s="17">
        <v>8.6201441682084698E-2</v>
      </c>
      <c r="U95" s="17">
        <v>0</v>
      </c>
      <c r="V95" s="17">
        <v>0.39901173765561998</v>
      </c>
      <c r="W95" s="17">
        <v>0</v>
      </c>
      <c r="X95" s="17"/>
      <c r="Y95" s="17">
        <v>0</v>
      </c>
      <c r="Z95" s="17">
        <v>6.6734835629342806E-2</v>
      </c>
      <c r="AA95" s="17">
        <v>0</v>
      </c>
      <c r="AB95" s="17"/>
      <c r="AC95" s="17">
        <v>9.9110109893545198E-2</v>
      </c>
      <c r="AD95" s="17">
        <v>1.8048777905861201E-2</v>
      </c>
      <c r="AE95" s="17">
        <v>6.5294615754439095E-2</v>
      </c>
      <c r="AF95" s="17">
        <v>0</v>
      </c>
      <c r="AG95" s="17">
        <v>0.150221349658165</v>
      </c>
      <c r="AH95" s="17"/>
      <c r="AI95" s="17">
        <v>0.122770543289908</v>
      </c>
      <c r="AJ95" s="17">
        <v>4.2345077240349499E-2</v>
      </c>
      <c r="AK95" s="17">
        <v>0</v>
      </c>
      <c r="AL95" s="17">
        <v>5.5743776924847901E-2</v>
      </c>
      <c r="AM95" s="17"/>
      <c r="AN95" s="17">
        <v>0.103123676943024</v>
      </c>
      <c r="AO95" s="17">
        <v>2.5420957207559901E-2</v>
      </c>
      <c r="AP95" s="17"/>
      <c r="AQ95" s="17">
        <v>4.9589015048209603E-2</v>
      </c>
      <c r="AR95" s="17" t="s">
        <v>120</v>
      </c>
      <c r="AS95" s="17"/>
      <c r="AT95" s="17">
        <v>0.102083239381506</v>
      </c>
      <c r="AU95" s="17">
        <v>0</v>
      </c>
      <c r="AV95" s="17">
        <v>2.8617864962711698E-2</v>
      </c>
      <c r="AW95" s="17"/>
      <c r="AX95" s="17">
        <v>6.7024169009564302E-2</v>
      </c>
      <c r="AY95" s="17">
        <v>1.78910468026071E-2</v>
      </c>
      <c r="AZ95" s="17">
        <v>0.11317731466624401</v>
      </c>
    </row>
    <row r="96" spans="2:52" x14ac:dyDescent="0.35">
      <c r="B96" t="s">
        <v>118</v>
      </c>
      <c r="C96" s="17">
        <v>0.50434144971267403</v>
      </c>
      <c r="D96" s="17">
        <v>0.42556467186967101</v>
      </c>
      <c r="E96" s="17">
        <v>0.55805053286641104</v>
      </c>
      <c r="F96" s="17"/>
      <c r="G96" s="17">
        <v>0.31716005228619498</v>
      </c>
      <c r="H96" s="17">
        <v>0.423028346489842</v>
      </c>
      <c r="I96" s="17">
        <v>0.53620159387606703</v>
      </c>
      <c r="J96" s="17">
        <v>0.51440345920235497</v>
      </c>
      <c r="K96" s="17">
        <v>0.85431391424016001</v>
      </c>
      <c r="L96" s="17">
        <v>1</v>
      </c>
      <c r="M96" s="17"/>
      <c r="N96" s="17">
        <v>0.497740483261218</v>
      </c>
      <c r="O96" s="17">
        <v>0.465812417383555</v>
      </c>
      <c r="P96" s="17">
        <v>0.61780542263536598</v>
      </c>
      <c r="Q96" s="17">
        <v>0.46371577724639501</v>
      </c>
      <c r="R96" s="17"/>
      <c r="S96" s="17">
        <v>0.559331699707731</v>
      </c>
      <c r="T96" s="17">
        <v>0.511275298722633</v>
      </c>
      <c r="U96" s="17">
        <v>0.243428421583638</v>
      </c>
      <c r="V96" s="17">
        <v>0</v>
      </c>
      <c r="W96" s="17">
        <v>0.56754107014315003</v>
      </c>
      <c r="X96" s="17"/>
      <c r="Y96" s="17">
        <v>0.46004765034452699</v>
      </c>
      <c r="Z96" s="17">
        <v>0.57672175009045201</v>
      </c>
      <c r="AA96" s="17">
        <v>7.1805002531996703E-2</v>
      </c>
      <c r="AB96" s="17"/>
      <c r="AC96" s="17">
        <v>0.40043792144666202</v>
      </c>
      <c r="AD96" s="17">
        <v>0.64184377248798696</v>
      </c>
      <c r="AE96" s="17">
        <v>0.52594503708207796</v>
      </c>
      <c r="AF96" s="17">
        <v>0.344796923579686</v>
      </c>
      <c r="AG96" s="17">
        <v>0.52077905743737396</v>
      </c>
      <c r="AH96" s="17"/>
      <c r="AI96" s="17">
        <v>0.63632799163082299</v>
      </c>
      <c r="AJ96" s="17">
        <v>0.47262479800826601</v>
      </c>
      <c r="AK96" s="17">
        <v>0.518229855440132</v>
      </c>
      <c r="AL96" s="17">
        <v>0.53664626880625699</v>
      </c>
      <c r="AM96" s="17"/>
      <c r="AN96" s="17">
        <v>0.36717491097754701</v>
      </c>
      <c r="AO96" s="17">
        <v>0.58829598179674103</v>
      </c>
      <c r="AP96" s="17"/>
      <c r="AQ96" s="17">
        <v>0.50434144971267403</v>
      </c>
      <c r="AR96" s="17" t="s">
        <v>120</v>
      </c>
      <c r="AS96" s="17"/>
      <c r="AT96" s="17">
        <v>0.46613164807596602</v>
      </c>
      <c r="AU96" s="17">
        <v>0.53911349070248304</v>
      </c>
      <c r="AV96" s="17">
        <v>0.54116980351567601</v>
      </c>
      <c r="AW96" s="17"/>
      <c r="AX96" s="17">
        <v>0.59009042054576399</v>
      </c>
      <c r="AY96" s="17">
        <v>0.53613171618581701</v>
      </c>
      <c r="AZ96" s="17">
        <v>3.5609007914469901E-2</v>
      </c>
    </row>
    <row r="97" spans="2:52" x14ac:dyDescent="0.35">
      <c r="B97" t="s">
        <v>94</v>
      </c>
      <c r="C97" s="17">
        <v>5.7324528548544799E-2</v>
      </c>
      <c r="D97" s="17">
        <v>2.9746088575059799E-2</v>
      </c>
      <c r="E97" s="17">
        <v>7.9595932832886407E-2</v>
      </c>
      <c r="F97" s="17"/>
      <c r="G97" s="17">
        <v>4.1237868841097002E-2</v>
      </c>
      <c r="H97" s="17">
        <v>1.3151069965099E-2</v>
      </c>
      <c r="I97" s="17">
        <v>4.2055409322263503E-2</v>
      </c>
      <c r="J97" s="17">
        <v>0.119845638708465</v>
      </c>
      <c r="K97" s="17">
        <v>7.28430428799198E-2</v>
      </c>
      <c r="L97" s="17">
        <v>0</v>
      </c>
      <c r="M97" s="17"/>
      <c r="N97" s="17">
        <v>7.6296876882152406E-2</v>
      </c>
      <c r="O97" s="17">
        <v>7.0222695105326596E-2</v>
      </c>
      <c r="P97" s="17">
        <v>5.6817505957017997E-2</v>
      </c>
      <c r="Q97" s="17">
        <v>2.7770216224268202E-2</v>
      </c>
      <c r="R97" s="17"/>
      <c r="S97" s="17">
        <v>2.57034267012092E-2</v>
      </c>
      <c r="T97" s="17">
        <v>3.9049267851173401E-2</v>
      </c>
      <c r="U97" s="17">
        <v>0</v>
      </c>
      <c r="V97" s="17">
        <v>0</v>
      </c>
      <c r="W97" s="17">
        <v>0.16122461489897499</v>
      </c>
      <c r="X97" s="17"/>
      <c r="Y97" s="17">
        <v>3.4005972956999898E-2</v>
      </c>
      <c r="Z97" s="17">
        <v>5.37988307384972E-2</v>
      </c>
      <c r="AA97" s="17">
        <v>0.26840173917850602</v>
      </c>
      <c r="AB97" s="17"/>
      <c r="AC97" s="17">
        <v>1.8326650124801801E-2</v>
      </c>
      <c r="AD97" s="17">
        <v>4.80027570816094E-2</v>
      </c>
      <c r="AE97" s="17">
        <v>7.3816251374803396E-2</v>
      </c>
      <c r="AF97" s="17">
        <v>9.0653829876428199E-2</v>
      </c>
      <c r="AG97" s="17">
        <v>0</v>
      </c>
      <c r="AH97" s="17"/>
      <c r="AI97" s="17">
        <v>0</v>
      </c>
      <c r="AJ97" s="17">
        <v>0</v>
      </c>
      <c r="AK97" s="17">
        <v>0.104115039703867</v>
      </c>
      <c r="AL97" s="17">
        <v>9.9462443817720805E-2</v>
      </c>
      <c r="AM97" s="17"/>
      <c r="AN97" s="17">
        <v>1.1889995030839999E-2</v>
      </c>
      <c r="AO97" s="17">
        <v>8.7560010666607097E-2</v>
      </c>
      <c r="AP97" s="17"/>
      <c r="AQ97" s="17">
        <v>5.7324528548544799E-2</v>
      </c>
      <c r="AR97" s="17" t="s">
        <v>120</v>
      </c>
      <c r="AS97" s="17"/>
      <c r="AT97" s="17">
        <v>3.5968336438815703E-2</v>
      </c>
      <c r="AU97" s="17">
        <v>3.1841761982476499E-2</v>
      </c>
      <c r="AV97" s="17">
        <v>5.2927554152440201E-2</v>
      </c>
      <c r="AW97" s="17"/>
      <c r="AX97" s="17">
        <v>4.5052490322940099E-2</v>
      </c>
      <c r="AY97" s="17">
        <v>3.1526565326324703E-2</v>
      </c>
      <c r="AZ97" s="17">
        <v>0.15787989174515801</v>
      </c>
    </row>
    <row r="98" spans="2:52"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row>
    <row r="99" spans="2:52" x14ac:dyDescent="0.35">
      <c r="B99" s="6" t="s">
        <v>131</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row>
    <row r="100" spans="2:52" x14ac:dyDescent="0.35">
      <c r="B100" s="24" t="s">
        <v>84</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row>
    <row r="101" spans="2:52" x14ac:dyDescent="0.35">
      <c r="B101" t="s">
        <v>128</v>
      </c>
      <c r="C101" s="17">
        <v>0.73355752123620399</v>
      </c>
      <c r="D101" s="17">
        <v>0.74897237009098605</v>
      </c>
      <c r="E101" s="17">
        <v>0.71607869524202505</v>
      </c>
      <c r="F101" s="17"/>
      <c r="G101" s="17">
        <v>0.71440480708215004</v>
      </c>
      <c r="H101" s="17">
        <v>0.72360933571761599</v>
      </c>
      <c r="I101" s="17">
        <v>0.79775665943223795</v>
      </c>
      <c r="J101" s="17">
        <v>0.76205470490142702</v>
      </c>
      <c r="K101" s="17">
        <v>0.86755805028914701</v>
      </c>
      <c r="L101" s="17">
        <v>0.58082317759461799</v>
      </c>
      <c r="M101" s="17"/>
      <c r="N101" s="17">
        <v>0.75038123167318505</v>
      </c>
      <c r="O101" s="17">
        <v>0.71230608692592601</v>
      </c>
      <c r="P101" s="17">
        <v>0.69162208912003598</v>
      </c>
      <c r="Q101" s="17">
        <v>0.77482360898824398</v>
      </c>
      <c r="R101" s="17"/>
      <c r="S101" s="17">
        <v>0.68955847976392903</v>
      </c>
      <c r="T101" s="17">
        <v>0.79621887817896697</v>
      </c>
      <c r="U101" s="17">
        <v>0.76561112585926205</v>
      </c>
      <c r="V101" s="17">
        <v>0.55726725743188599</v>
      </c>
      <c r="W101" s="17">
        <v>0.76748069947888198</v>
      </c>
      <c r="X101" s="17"/>
      <c r="Y101" s="17">
        <v>0.67971475897681599</v>
      </c>
      <c r="Z101" s="17">
        <v>0.80649211883316296</v>
      </c>
      <c r="AA101" s="17">
        <v>0.78161493785459801</v>
      </c>
      <c r="AB101" s="17"/>
      <c r="AC101" s="17">
        <v>0.71018480922643601</v>
      </c>
      <c r="AD101" s="17">
        <v>0.72045791113475899</v>
      </c>
      <c r="AE101" s="17">
        <v>0.81806977834959205</v>
      </c>
      <c r="AF101" s="17">
        <v>0.80666668703181199</v>
      </c>
      <c r="AG101" s="17">
        <v>0.88508260350454604</v>
      </c>
      <c r="AH101" s="17"/>
      <c r="AI101" s="17">
        <v>0.81886812385335705</v>
      </c>
      <c r="AJ101" s="17">
        <v>0.67883188720381904</v>
      </c>
      <c r="AK101" s="17">
        <v>0.67322574576036198</v>
      </c>
      <c r="AL101" s="17">
        <v>0.78160653138750902</v>
      </c>
      <c r="AM101" s="17"/>
      <c r="AN101" s="17">
        <v>0.77678835219396902</v>
      </c>
      <c r="AO101" s="17">
        <v>0.72547599514971495</v>
      </c>
      <c r="AP101" s="17"/>
      <c r="AQ101" s="17">
        <v>0.763591320485974</v>
      </c>
      <c r="AR101" s="17">
        <v>0.70859152961050298</v>
      </c>
      <c r="AS101" s="17"/>
      <c r="AT101" s="17">
        <v>0.759639805468457</v>
      </c>
      <c r="AU101" s="17">
        <v>0.70283431514434902</v>
      </c>
      <c r="AV101" s="17">
        <v>0.70471706987252802</v>
      </c>
      <c r="AW101" s="17"/>
      <c r="AX101" s="17">
        <v>0.81018433308821503</v>
      </c>
      <c r="AY101" s="17">
        <v>0.73991879763224699</v>
      </c>
      <c r="AZ101" s="17">
        <v>0.790717582214013</v>
      </c>
    </row>
    <row r="102" spans="2:52" x14ac:dyDescent="0.35">
      <c r="B102" t="s">
        <v>129</v>
      </c>
      <c r="C102" s="17">
        <v>0.17891926139170999</v>
      </c>
      <c r="D102" s="17">
        <v>0.16773818415487199</v>
      </c>
      <c r="E102" s="17">
        <v>0.19148230826219401</v>
      </c>
      <c r="F102" s="17"/>
      <c r="G102" s="17">
        <v>0.191051018432248</v>
      </c>
      <c r="H102" s="17">
        <v>0.21439369929954</v>
      </c>
      <c r="I102" s="17">
        <v>0.13435315233147899</v>
      </c>
      <c r="J102" s="17">
        <v>0.14570591253506199</v>
      </c>
      <c r="K102" s="17">
        <v>0.124089195165556</v>
      </c>
      <c r="L102" s="17">
        <v>0.24325228126804099</v>
      </c>
      <c r="M102" s="17"/>
      <c r="N102" s="17">
        <v>0.14701948443908</v>
      </c>
      <c r="O102" s="17">
        <v>0.22103015094549699</v>
      </c>
      <c r="P102" s="17">
        <v>0.23554756784016401</v>
      </c>
      <c r="Q102" s="17">
        <v>0.12330612031949099</v>
      </c>
      <c r="R102" s="17"/>
      <c r="S102" s="17">
        <v>0.20693025205603</v>
      </c>
      <c r="T102" s="17">
        <v>0.15909513121038399</v>
      </c>
      <c r="U102" s="17">
        <v>0.234388874140738</v>
      </c>
      <c r="V102" s="17">
        <v>0.44273274256811501</v>
      </c>
      <c r="W102" s="17">
        <v>0.135259208289394</v>
      </c>
      <c r="X102" s="17"/>
      <c r="Y102" s="17">
        <v>0.24772789914477</v>
      </c>
      <c r="Z102" s="17">
        <v>0.15217575924142199</v>
      </c>
      <c r="AA102" s="17">
        <v>0.15427594332515701</v>
      </c>
      <c r="AB102" s="17"/>
      <c r="AC102" s="17">
        <v>0.163180662989165</v>
      </c>
      <c r="AD102" s="17">
        <v>0.16825467920745199</v>
      </c>
      <c r="AE102" s="17">
        <v>0.13853416197975699</v>
      </c>
      <c r="AF102" s="17">
        <v>0.161489074631713</v>
      </c>
      <c r="AG102" s="17">
        <v>0</v>
      </c>
      <c r="AH102" s="17"/>
      <c r="AI102" s="17">
        <v>9.752889317381E-2</v>
      </c>
      <c r="AJ102" s="17">
        <v>0.213687354927172</v>
      </c>
      <c r="AK102" s="17">
        <v>0.241401422985804</v>
      </c>
      <c r="AL102" s="17">
        <v>0.16410805941757201</v>
      </c>
      <c r="AM102" s="17"/>
      <c r="AN102" s="17">
        <v>0.142572546586024</v>
      </c>
      <c r="AO102" s="17">
        <v>0.18606864728344699</v>
      </c>
      <c r="AP102" s="17"/>
      <c r="AQ102" s="17">
        <v>0.161408681736188</v>
      </c>
      <c r="AR102" s="17">
        <v>0.19251739801108</v>
      </c>
      <c r="AS102" s="17"/>
      <c r="AT102" s="17">
        <v>0.180274040577307</v>
      </c>
      <c r="AU102" s="17">
        <v>0.20822296168780399</v>
      </c>
      <c r="AV102" s="17">
        <v>0.19192707966718101</v>
      </c>
      <c r="AW102" s="17"/>
      <c r="AX102" s="17">
        <v>0.15705817187152499</v>
      </c>
      <c r="AY102" s="17">
        <v>0.20592918177660499</v>
      </c>
      <c r="AZ102" s="17">
        <v>0.19655272765429699</v>
      </c>
    </row>
    <row r="103" spans="2:52" x14ac:dyDescent="0.35">
      <c r="B103" t="s">
        <v>81</v>
      </c>
      <c r="C103" s="17">
        <v>8.7523217372085793E-2</v>
      </c>
      <c r="D103" s="17">
        <v>8.3289445754142696E-2</v>
      </c>
      <c r="E103" s="17">
        <v>9.2438996495780995E-2</v>
      </c>
      <c r="F103" s="17"/>
      <c r="G103" s="17">
        <v>9.4544174485601998E-2</v>
      </c>
      <c r="H103" s="17">
        <v>6.19969649828436E-2</v>
      </c>
      <c r="I103" s="17">
        <v>6.7890188236282595E-2</v>
      </c>
      <c r="J103" s="17">
        <v>9.22393825635104E-2</v>
      </c>
      <c r="K103" s="17">
        <v>8.3527545452968099E-3</v>
      </c>
      <c r="L103" s="17">
        <v>0.17592454113734099</v>
      </c>
      <c r="M103" s="17"/>
      <c r="N103" s="17">
        <v>0.102599283887736</v>
      </c>
      <c r="O103" s="17">
        <v>6.6663762128576401E-2</v>
      </c>
      <c r="P103" s="17">
        <v>7.2830343039800197E-2</v>
      </c>
      <c r="Q103" s="17">
        <v>0.10187027069226499</v>
      </c>
      <c r="R103" s="17"/>
      <c r="S103" s="17">
        <v>0.103511268180041</v>
      </c>
      <c r="T103" s="17">
        <v>4.4685990610648901E-2</v>
      </c>
      <c r="U103" s="17">
        <v>0</v>
      </c>
      <c r="V103" s="17">
        <v>0</v>
      </c>
      <c r="W103" s="17">
        <v>9.7260092231724202E-2</v>
      </c>
      <c r="X103" s="17"/>
      <c r="Y103" s="17">
        <v>7.2557341878414103E-2</v>
      </c>
      <c r="Z103" s="17">
        <v>4.1332121925415397E-2</v>
      </c>
      <c r="AA103" s="17">
        <v>6.4109118820245101E-2</v>
      </c>
      <c r="AB103" s="17"/>
      <c r="AC103" s="17">
        <v>0.12663452778439899</v>
      </c>
      <c r="AD103" s="17">
        <v>0.11128740965778899</v>
      </c>
      <c r="AE103" s="17">
        <v>4.3396059670650897E-2</v>
      </c>
      <c r="AF103" s="17">
        <v>3.1844238336475303E-2</v>
      </c>
      <c r="AG103" s="17">
        <v>0.114917396495454</v>
      </c>
      <c r="AH103" s="17"/>
      <c r="AI103" s="17">
        <v>8.3602982972832807E-2</v>
      </c>
      <c r="AJ103" s="17">
        <v>0.10748075786901</v>
      </c>
      <c r="AK103" s="17">
        <v>8.5372831253833104E-2</v>
      </c>
      <c r="AL103" s="17">
        <v>5.4285409194919497E-2</v>
      </c>
      <c r="AM103" s="17"/>
      <c r="AN103" s="17">
        <v>8.0639101220006296E-2</v>
      </c>
      <c r="AO103" s="17">
        <v>8.8455357566837298E-2</v>
      </c>
      <c r="AP103" s="17"/>
      <c r="AQ103" s="17">
        <v>7.4999997777837099E-2</v>
      </c>
      <c r="AR103" s="17">
        <v>9.8891072378416905E-2</v>
      </c>
      <c r="AS103" s="17"/>
      <c r="AT103" s="17">
        <v>6.0086153954235298E-2</v>
      </c>
      <c r="AU103" s="17">
        <v>8.8942723167847099E-2</v>
      </c>
      <c r="AV103" s="17">
        <v>0.103355850460291</v>
      </c>
      <c r="AW103" s="17"/>
      <c r="AX103" s="17">
        <v>3.27574950402603E-2</v>
      </c>
      <c r="AY103" s="17">
        <v>5.4152020591148098E-2</v>
      </c>
      <c r="AZ103" s="17">
        <v>1.27296901316895E-2</v>
      </c>
    </row>
    <row r="104" spans="2:52"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row>
    <row r="105" spans="2:52" x14ac:dyDescent="0.35">
      <c r="B105" s="6" t="s">
        <v>132</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row>
    <row r="106" spans="2:52" x14ac:dyDescent="0.35">
      <c r="B106" s="24" t="s">
        <v>84</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row>
    <row r="107" spans="2:52" x14ac:dyDescent="0.35">
      <c r="B107" t="s">
        <v>128</v>
      </c>
      <c r="C107" s="17">
        <v>0.77991248038508199</v>
      </c>
      <c r="D107" s="17">
        <v>0.76162519873710499</v>
      </c>
      <c r="E107" s="17">
        <v>0.79634477070424303</v>
      </c>
      <c r="F107" s="17"/>
      <c r="G107" s="17">
        <v>0.86036531499559099</v>
      </c>
      <c r="H107" s="17">
        <v>0.77927233379294403</v>
      </c>
      <c r="I107" s="17">
        <v>0.80697049656598996</v>
      </c>
      <c r="J107" s="17">
        <v>0.79961429465792699</v>
      </c>
      <c r="K107" s="17">
        <v>0.82060207362374005</v>
      </c>
      <c r="L107" s="17">
        <v>0.66113455625462403</v>
      </c>
      <c r="M107" s="17"/>
      <c r="N107" s="17">
        <v>0.79520392044964605</v>
      </c>
      <c r="O107" s="17">
        <v>0.795337352947736</v>
      </c>
      <c r="P107" s="17">
        <v>0.69151945816694405</v>
      </c>
      <c r="Q107" s="17">
        <v>0.81402532148203799</v>
      </c>
      <c r="R107" s="17"/>
      <c r="S107" s="17">
        <v>0.72650135617310596</v>
      </c>
      <c r="T107" s="17">
        <v>0.791495121693222</v>
      </c>
      <c r="U107" s="17">
        <v>0.74776276960989896</v>
      </c>
      <c r="V107" s="17">
        <v>0.68548810839643204</v>
      </c>
      <c r="W107" s="17">
        <v>0.85104895862903895</v>
      </c>
      <c r="X107" s="17"/>
      <c r="Y107" s="17">
        <v>0.77272630401146902</v>
      </c>
      <c r="Z107" s="17">
        <v>0.81074823885995295</v>
      </c>
      <c r="AA107" s="17">
        <v>0.81636906995631897</v>
      </c>
      <c r="AB107" s="17"/>
      <c r="AC107" s="17">
        <v>0.74877663185438004</v>
      </c>
      <c r="AD107" s="17">
        <v>0.816849671327188</v>
      </c>
      <c r="AE107" s="17">
        <v>0.80976201769652201</v>
      </c>
      <c r="AF107" s="17">
        <v>0.79359385334960697</v>
      </c>
      <c r="AG107" s="17">
        <v>0.88508260350454604</v>
      </c>
      <c r="AH107" s="17"/>
      <c r="AI107" s="17">
        <v>0.79773533899404003</v>
      </c>
      <c r="AJ107" s="17">
        <v>0.73721698663492496</v>
      </c>
      <c r="AK107" s="17">
        <v>0.80916425354500898</v>
      </c>
      <c r="AL107" s="17">
        <v>0.819993828784914</v>
      </c>
      <c r="AM107" s="17"/>
      <c r="AN107" s="17">
        <v>0.83972070121749198</v>
      </c>
      <c r="AO107" s="17">
        <v>0.76983347570420202</v>
      </c>
      <c r="AP107" s="17"/>
      <c r="AQ107" s="17">
        <v>0.83637328889002605</v>
      </c>
      <c r="AR107" s="17">
        <v>0.72691459635841105</v>
      </c>
      <c r="AS107" s="17"/>
      <c r="AT107" s="17">
        <v>0.78046089948386399</v>
      </c>
      <c r="AU107" s="17">
        <v>0.79394403410158498</v>
      </c>
      <c r="AV107" s="17">
        <v>0.70702341687801695</v>
      </c>
      <c r="AW107" s="17"/>
      <c r="AX107" s="17">
        <v>0.82764959140798999</v>
      </c>
      <c r="AY107" s="17">
        <v>0.722137942349941</v>
      </c>
      <c r="AZ107" s="17">
        <v>0.88350403697124902</v>
      </c>
    </row>
    <row r="108" spans="2:52" x14ac:dyDescent="0.35">
      <c r="B108" t="s">
        <v>129</v>
      </c>
      <c r="C108" s="17">
        <v>0.17046584611447499</v>
      </c>
      <c r="D108" s="17">
        <v>0.187086852453831</v>
      </c>
      <c r="E108" s="17">
        <v>0.15529348653202199</v>
      </c>
      <c r="F108" s="17"/>
      <c r="G108" s="17">
        <v>7.4289655250005401E-2</v>
      </c>
      <c r="H108" s="17">
        <v>0.161731756064284</v>
      </c>
      <c r="I108" s="17">
        <v>0.14812792690710999</v>
      </c>
      <c r="J108" s="17">
        <v>0.145390385771205</v>
      </c>
      <c r="K108" s="17">
        <v>0.157838755059661</v>
      </c>
      <c r="L108" s="17">
        <v>0.28782511003108002</v>
      </c>
      <c r="M108" s="17"/>
      <c r="N108" s="17">
        <v>0.17058546567591401</v>
      </c>
      <c r="O108" s="17">
        <v>0.152809308206523</v>
      </c>
      <c r="P108" s="17">
        <v>0.237622116398778</v>
      </c>
      <c r="Q108" s="17">
        <v>0.14370387636902701</v>
      </c>
      <c r="R108" s="17"/>
      <c r="S108" s="17">
        <v>0.211562612345289</v>
      </c>
      <c r="T108" s="17">
        <v>0.17517090150279299</v>
      </c>
      <c r="U108" s="17">
        <v>0.25223723039010099</v>
      </c>
      <c r="V108" s="17">
        <v>0.31451189160356802</v>
      </c>
      <c r="W108" s="17">
        <v>0.10865285823554501</v>
      </c>
      <c r="X108" s="17"/>
      <c r="Y108" s="17">
        <v>0.21573370376307099</v>
      </c>
      <c r="Z108" s="17">
        <v>0.15499453960623699</v>
      </c>
      <c r="AA108" s="17">
        <v>0.183630930043681</v>
      </c>
      <c r="AB108" s="17"/>
      <c r="AC108" s="17">
        <v>0.19175682036612601</v>
      </c>
      <c r="AD108" s="17">
        <v>0.103616166538679</v>
      </c>
      <c r="AE108" s="17">
        <v>0.163279067520327</v>
      </c>
      <c r="AF108" s="17">
        <v>0.16699964348764601</v>
      </c>
      <c r="AG108" s="17">
        <v>5.0859134593196402E-2</v>
      </c>
      <c r="AH108" s="17"/>
      <c r="AI108" s="17">
        <v>0.15592548779881801</v>
      </c>
      <c r="AJ108" s="17">
        <v>0.19187169203851701</v>
      </c>
      <c r="AK108" s="17">
        <v>0.15534806100719301</v>
      </c>
      <c r="AL108" s="17">
        <v>0.147051327973828</v>
      </c>
      <c r="AM108" s="17"/>
      <c r="AN108" s="17">
        <v>8.9538089744907706E-2</v>
      </c>
      <c r="AO108" s="17">
        <v>0.18998406250806699</v>
      </c>
      <c r="AP108" s="17"/>
      <c r="AQ108" s="17">
        <v>0.12310265247322801</v>
      </c>
      <c r="AR108" s="17">
        <v>0.21483420977291201</v>
      </c>
      <c r="AS108" s="17"/>
      <c r="AT108" s="17">
        <v>0.18990441119228499</v>
      </c>
      <c r="AU108" s="17">
        <v>0.177040311920316</v>
      </c>
      <c r="AV108" s="17">
        <v>0.19064923303075801</v>
      </c>
      <c r="AW108" s="17"/>
      <c r="AX108" s="17">
        <v>0.15081896898609501</v>
      </c>
      <c r="AY108" s="17">
        <v>0.25215467489048798</v>
      </c>
      <c r="AZ108" s="17">
        <v>0.104507928934789</v>
      </c>
    </row>
    <row r="109" spans="2:52" x14ac:dyDescent="0.35">
      <c r="B109" t="s">
        <v>81</v>
      </c>
      <c r="C109" s="17">
        <v>4.9621673500442803E-2</v>
      </c>
      <c r="D109" s="17">
        <v>5.1287948809063497E-2</v>
      </c>
      <c r="E109" s="17">
        <v>4.8361742763734603E-2</v>
      </c>
      <c r="F109" s="17"/>
      <c r="G109" s="17">
        <v>6.5345029754403303E-2</v>
      </c>
      <c r="H109" s="17">
        <v>5.89959101427718E-2</v>
      </c>
      <c r="I109" s="17">
        <v>4.4901576526899398E-2</v>
      </c>
      <c r="J109" s="17">
        <v>5.4995319570868201E-2</v>
      </c>
      <c r="K109" s="17">
        <v>2.15591713165991E-2</v>
      </c>
      <c r="L109" s="17">
        <v>5.10403337142964E-2</v>
      </c>
      <c r="M109" s="17"/>
      <c r="N109" s="17">
        <v>3.4210613874440202E-2</v>
      </c>
      <c r="O109" s="17">
        <v>5.1853338845741601E-2</v>
      </c>
      <c r="P109" s="17">
        <v>7.0858425434278199E-2</v>
      </c>
      <c r="Q109" s="17">
        <v>4.2270802148934403E-2</v>
      </c>
      <c r="R109" s="17"/>
      <c r="S109" s="17">
        <v>6.1936031481606001E-2</v>
      </c>
      <c r="T109" s="17">
        <v>3.33339768039847E-2</v>
      </c>
      <c r="U109" s="17">
        <v>0</v>
      </c>
      <c r="V109" s="17">
        <v>0</v>
      </c>
      <c r="W109" s="17">
        <v>4.0298183135415999E-2</v>
      </c>
      <c r="X109" s="17"/>
      <c r="Y109" s="17">
        <v>1.1539992225459299E-2</v>
      </c>
      <c r="Z109" s="17">
        <v>3.4257221533809903E-2</v>
      </c>
      <c r="AA109" s="17">
        <v>0</v>
      </c>
      <c r="AB109" s="17"/>
      <c r="AC109" s="17">
        <v>5.9466547779494103E-2</v>
      </c>
      <c r="AD109" s="17">
        <v>7.9534162134133599E-2</v>
      </c>
      <c r="AE109" s="17">
        <v>2.6958914783150999E-2</v>
      </c>
      <c r="AF109" s="17">
        <v>3.94065031627472E-2</v>
      </c>
      <c r="AG109" s="17">
        <v>6.4058261902257399E-2</v>
      </c>
      <c r="AH109" s="17"/>
      <c r="AI109" s="17">
        <v>4.6339173207142599E-2</v>
      </c>
      <c r="AJ109" s="17">
        <v>7.0911321326558197E-2</v>
      </c>
      <c r="AK109" s="17">
        <v>3.5487685447798401E-2</v>
      </c>
      <c r="AL109" s="17">
        <v>3.2954843241257803E-2</v>
      </c>
      <c r="AM109" s="17"/>
      <c r="AN109" s="17">
        <v>7.0741209037600394E-2</v>
      </c>
      <c r="AO109" s="17">
        <v>4.0182461787731001E-2</v>
      </c>
      <c r="AP109" s="17"/>
      <c r="AQ109" s="17">
        <v>4.0524058636746497E-2</v>
      </c>
      <c r="AR109" s="17">
        <v>5.8251193868677199E-2</v>
      </c>
      <c r="AS109" s="17"/>
      <c r="AT109" s="17">
        <v>2.9634689323851101E-2</v>
      </c>
      <c r="AU109" s="17">
        <v>2.9015653978098799E-2</v>
      </c>
      <c r="AV109" s="17">
        <v>0.102327350091225</v>
      </c>
      <c r="AW109" s="17"/>
      <c r="AX109" s="17">
        <v>2.1531439605914599E-2</v>
      </c>
      <c r="AY109" s="17">
        <v>2.5707382759571799E-2</v>
      </c>
      <c r="AZ109" s="17">
        <v>1.19880340939615E-2</v>
      </c>
    </row>
    <row r="110" spans="2:52"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row>
    <row r="111" spans="2:52" x14ac:dyDescent="0.35">
      <c r="B111" s="6" t="s">
        <v>133</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row>
    <row r="112" spans="2:52" x14ac:dyDescent="0.35">
      <c r="B112" s="24" t="s">
        <v>84</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row>
    <row r="113" spans="2:52" x14ac:dyDescent="0.35">
      <c r="B113" t="s">
        <v>128</v>
      </c>
      <c r="C113" s="17">
        <v>0.88605126449993299</v>
      </c>
      <c r="D113" s="17">
        <v>0.88414188606460098</v>
      </c>
      <c r="E113" s="17">
        <v>0.88703680928713702</v>
      </c>
      <c r="F113" s="17"/>
      <c r="G113" s="17">
        <v>0.836416402308919</v>
      </c>
      <c r="H113" s="17">
        <v>0.88829652984015595</v>
      </c>
      <c r="I113" s="17">
        <v>0.88889775995234599</v>
      </c>
      <c r="J113" s="17">
        <v>0.83253737811086403</v>
      </c>
      <c r="K113" s="17">
        <v>0.94316099608347403</v>
      </c>
      <c r="L113" s="17">
        <v>0.91480596715443396</v>
      </c>
      <c r="M113" s="17"/>
      <c r="N113" s="17">
        <v>0.90090721411975505</v>
      </c>
      <c r="O113" s="17">
        <v>0.89885732092868198</v>
      </c>
      <c r="P113" s="17">
        <v>0.85227128450744705</v>
      </c>
      <c r="Q113" s="17">
        <v>0.88823248450162096</v>
      </c>
      <c r="R113" s="17"/>
      <c r="S113" s="17">
        <v>0.93699104751572504</v>
      </c>
      <c r="T113" s="17">
        <v>0.84643593845700504</v>
      </c>
      <c r="U113" s="17">
        <v>0.94681990756767398</v>
      </c>
      <c r="V113" s="17">
        <v>0.59098298230661594</v>
      </c>
      <c r="W113" s="17">
        <v>0.90993242905008398</v>
      </c>
      <c r="X113" s="17"/>
      <c r="Y113" s="17">
        <v>0.89972327132164698</v>
      </c>
      <c r="Z113" s="17">
        <v>0.86884590507814996</v>
      </c>
      <c r="AA113" s="17">
        <v>0.98443252607548504</v>
      </c>
      <c r="AB113" s="17"/>
      <c r="AC113" s="17">
        <v>0.87212699896162404</v>
      </c>
      <c r="AD113" s="17">
        <v>0.83233080104509305</v>
      </c>
      <c r="AE113" s="17">
        <v>0.90019837450107798</v>
      </c>
      <c r="AF113" s="17">
        <v>0.93800692562572396</v>
      </c>
      <c r="AG113" s="17">
        <v>0.88508260350454604</v>
      </c>
      <c r="AH113" s="17"/>
      <c r="AI113" s="17">
        <v>0.89945760312120804</v>
      </c>
      <c r="AJ113" s="17">
        <v>0.883925770257451</v>
      </c>
      <c r="AK113" s="17">
        <v>0.90602233139469301</v>
      </c>
      <c r="AL113" s="17">
        <v>0.89060050532739299</v>
      </c>
      <c r="AM113" s="17"/>
      <c r="AN113" s="17">
        <v>0.83057517048789498</v>
      </c>
      <c r="AO113" s="17">
        <v>0.90138596989988595</v>
      </c>
      <c r="AP113" s="17"/>
      <c r="AQ113" s="17">
        <v>0.89493933314751895</v>
      </c>
      <c r="AR113" s="17">
        <v>0.87449581201339399</v>
      </c>
      <c r="AS113" s="17"/>
      <c r="AT113" s="17">
        <v>0.93738266543112903</v>
      </c>
      <c r="AU113" s="17">
        <v>0.83463422811723098</v>
      </c>
      <c r="AV113" s="17">
        <v>0.843931227040155</v>
      </c>
      <c r="AW113" s="17"/>
      <c r="AX113" s="17">
        <v>0.85628808797439504</v>
      </c>
      <c r="AY113" s="17">
        <v>0.91238769857296398</v>
      </c>
      <c r="AZ113" s="17">
        <v>0.96189802563045801</v>
      </c>
    </row>
    <row r="114" spans="2:52" x14ac:dyDescent="0.35">
      <c r="B114" t="s">
        <v>129</v>
      </c>
      <c r="C114" s="17">
        <v>8.9804375745720394E-2</v>
      </c>
      <c r="D114" s="17">
        <v>8.7126940175901904E-2</v>
      </c>
      <c r="E114" s="17">
        <v>9.3189658963458599E-2</v>
      </c>
      <c r="F114" s="17"/>
      <c r="G114" s="17">
        <v>0.11146466398388601</v>
      </c>
      <c r="H114" s="17">
        <v>6.2980140898086803E-2</v>
      </c>
      <c r="I114" s="17">
        <v>9.7346844280629494E-2</v>
      </c>
      <c r="J114" s="17">
        <v>0.14410623122884</v>
      </c>
      <c r="K114" s="17">
        <v>4.1436226942675299E-2</v>
      </c>
      <c r="L114" s="17">
        <v>8.5194032845566203E-2</v>
      </c>
      <c r="M114" s="17"/>
      <c r="N114" s="17">
        <v>6.9843553589749696E-2</v>
      </c>
      <c r="O114" s="17">
        <v>7.0200869833930798E-2</v>
      </c>
      <c r="P114" s="17">
        <v>0.115837469926256</v>
      </c>
      <c r="Q114" s="17">
        <v>0.10101571591035199</v>
      </c>
      <c r="R114" s="17"/>
      <c r="S114" s="17">
        <v>5.6833068717872803E-2</v>
      </c>
      <c r="T114" s="17">
        <v>0.126749449729637</v>
      </c>
      <c r="U114" s="17">
        <v>5.3180092432325902E-2</v>
      </c>
      <c r="V114" s="17">
        <v>0.409017017693384</v>
      </c>
      <c r="W114" s="17">
        <v>6.4475608201837994E-2</v>
      </c>
      <c r="X114" s="17"/>
      <c r="Y114" s="17">
        <v>9.4175812160755795E-2</v>
      </c>
      <c r="Z114" s="17">
        <v>9.8708786556037903E-2</v>
      </c>
      <c r="AA114" s="17">
        <v>0</v>
      </c>
      <c r="AB114" s="17"/>
      <c r="AC114" s="17">
        <v>0.122408083201948</v>
      </c>
      <c r="AD114" s="17">
        <v>0.11871279170522001</v>
      </c>
      <c r="AE114" s="17">
        <v>8.2922340284140306E-2</v>
      </c>
      <c r="AF114" s="17">
        <v>4.2589825842947897E-2</v>
      </c>
      <c r="AG114" s="17">
        <v>5.0859134593196402E-2</v>
      </c>
      <c r="AH114" s="17"/>
      <c r="AI114" s="17">
        <v>8.4748771161665903E-2</v>
      </c>
      <c r="AJ114" s="17">
        <v>8.7042947068965607E-2</v>
      </c>
      <c r="AK114" s="17">
        <v>5.6493206354047101E-2</v>
      </c>
      <c r="AL114" s="17">
        <v>9.0299147294654297E-2</v>
      </c>
      <c r="AM114" s="17"/>
      <c r="AN114" s="17">
        <v>0.13968012325599999</v>
      </c>
      <c r="AO114" s="17">
        <v>7.6870350691513004E-2</v>
      </c>
      <c r="AP114" s="17"/>
      <c r="AQ114" s="17">
        <v>8.3497647369842207E-2</v>
      </c>
      <c r="AR114" s="17">
        <v>9.8223344559291104E-2</v>
      </c>
      <c r="AS114" s="17"/>
      <c r="AT114" s="17">
        <v>5.2968206211904803E-2</v>
      </c>
      <c r="AU114" s="17">
        <v>0.14875613501637899</v>
      </c>
      <c r="AV114" s="17">
        <v>0.113098657603188</v>
      </c>
      <c r="AW114" s="17"/>
      <c r="AX114" s="17">
        <v>0.108962804471747</v>
      </c>
      <c r="AY114" s="17">
        <v>7.4906508725893495E-2</v>
      </c>
      <c r="AZ114" s="17">
        <v>3.8101974369541797E-2</v>
      </c>
    </row>
    <row r="115" spans="2:52" x14ac:dyDescent="0.35">
      <c r="B115" t="s">
        <v>81</v>
      </c>
      <c r="C115" s="17">
        <v>2.4144359754346902E-2</v>
      </c>
      <c r="D115" s="17">
        <v>2.8731173759496902E-2</v>
      </c>
      <c r="E115" s="17">
        <v>1.97735317494044E-2</v>
      </c>
      <c r="F115" s="17"/>
      <c r="G115" s="17">
        <v>5.21189337071951E-2</v>
      </c>
      <c r="H115" s="17">
        <v>4.8723329261757001E-2</v>
      </c>
      <c r="I115" s="17">
        <v>1.3755395767024401E-2</v>
      </c>
      <c r="J115" s="17">
        <v>2.3356390660296301E-2</v>
      </c>
      <c r="K115" s="17">
        <v>1.54027769738504E-2</v>
      </c>
      <c r="L115" s="17">
        <v>0</v>
      </c>
      <c r="M115" s="17"/>
      <c r="N115" s="17">
        <v>2.92492322904956E-2</v>
      </c>
      <c r="O115" s="17">
        <v>3.0941809237387E-2</v>
      </c>
      <c r="P115" s="17">
        <v>3.18912455662963E-2</v>
      </c>
      <c r="Q115" s="17">
        <v>1.0751799588027499E-2</v>
      </c>
      <c r="R115" s="17"/>
      <c r="S115" s="17">
        <v>6.1758837664022403E-3</v>
      </c>
      <c r="T115" s="17">
        <v>2.6814611813357599E-2</v>
      </c>
      <c r="U115" s="17">
        <v>0</v>
      </c>
      <c r="V115" s="17">
        <v>0</v>
      </c>
      <c r="W115" s="17">
        <v>2.55919627480778E-2</v>
      </c>
      <c r="X115" s="17"/>
      <c r="Y115" s="17">
        <v>6.1009165175973596E-3</v>
      </c>
      <c r="Z115" s="17">
        <v>3.2445308365811998E-2</v>
      </c>
      <c r="AA115" s="17">
        <v>1.5567473924515299E-2</v>
      </c>
      <c r="AB115" s="17"/>
      <c r="AC115" s="17">
        <v>5.4649178364281799E-3</v>
      </c>
      <c r="AD115" s="17">
        <v>4.8956407249686099E-2</v>
      </c>
      <c r="AE115" s="17">
        <v>1.6879285214781301E-2</v>
      </c>
      <c r="AF115" s="17">
        <v>1.94032485313285E-2</v>
      </c>
      <c r="AG115" s="17">
        <v>6.4058261902257399E-2</v>
      </c>
      <c r="AH115" s="17"/>
      <c r="AI115" s="17">
        <v>1.57936257171261E-2</v>
      </c>
      <c r="AJ115" s="17">
        <v>2.9031282673583202E-2</v>
      </c>
      <c r="AK115" s="17">
        <v>3.74844622512603E-2</v>
      </c>
      <c r="AL115" s="17">
        <v>1.9100347377952499E-2</v>
      </c>
      <c r="AM115" s="17"/>
      <c r="AN115" s="17">
        <v>2.9744706256105102E-2</v>
      </c>
      <c r="AO115" s="17">
        <v>2.1743679408601099E-2</v>
      </c>
      <c r="AP115" s="17"/>
      <c r="AQ115" s="17">
        <v>2.1563019482639199E-2</v>
      </c>
      <c r="AR115" s="17">
        <v>2.7280843427314801E-2</v>
      </c>
      <c r="AS115" s="17"/>
      <c r="AT115" s="17">
        <v>9.6491283569660694E-3</v>
      </c>
      <c r="AU115" s="17">
        <v>1.66096368663897E-2</v>
      </c>
      <c r="AV115" s="17">
        <v>4.29701153566577E-2</v>
      </c>
      <c r="AW115" s="17"/>
      <c r="AX115" s="17">
        <v>3.4749107553857198E-2</v>
      </c>
      <c r="AY115" s="17">
        <v>1.27057927011425E-2</v>
      </c>
      <c r="AZ115" s="17">
        <v>0</v>
      </c>
    </row>
    <row r="116" spans="2:52"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row>
    <row r="117" spans="2:52" x14ac:dyDescent="0.35">
      <c r="B117" s="6" t="s">
        <v>134</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row>
    <row r="118" spans="2:52" x14ac:dyDescent="0.35">
      <c r="B118" s="24" t="s">
        <v>84</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row>
    <row r="119" spans="2:52" x14ac:dyDescent="0.35">
      <c r="B119" t="s">
        <v>128</v>
      </c>
      <c r="C119" s="17">
        <v>0.68245486241203202</v>
      </c>
      <c r="D119" s="17">
        <v>0.72446212914128505</v>
      </c>
      <c r="E119" s="17">
        <v>0.63810212381315401</v>
      </c>
      <c r="F119" s="17"/>
      <c r="G119" s="17">
        <v>0.69312889994645799</v>
      </c>
      <c r="H119" s="17">
        <v>0.702349208679941</v>
      </c>
      <c r="I119" s="17">
        <v>0.79452287267370403</v>
      </c>
      <c r="J119" s="17">
        <v>0.65675023804655497</v>
      </c>
      <c r="K119" s="17">
        <v>0.71954200127509704</v>
      </c>
      <c r="L119" s="17">
        <v>0.554913087327359</v>
      </c>
      <c r="M119" s="17"/>
      <c r="N119" s="17">
        <v>0.66372483130748805</v>
      </c>
      <c r="O119" s="17">
        <v>0.71324965830310305</v>
      </c>
      <c r="P119" s="17">
        <v>0.65426269449910501</v>
      </c>
      <c r="Q119" s="17">
        <v>0.68141502421054101</v>
      </c>
      <c r="R119" s="17"/>
      <c r="S119" s="17">
        <v>0.63280883979175295</v>
      </c>
      <c r="T119" s="17">
        <v>0.72776614161467801</v>
      </c>
      <c r="U119" s="17">
        <v>0.80271760231003797</v>
      </c>
      <c r="V119" s="17">
        <v>0.68548810839643204</v>
      </c>
      <c r="W119" s="17">
        <v>0.77178263552811499</v>
      </c>
      <c r="X119" s="17"/>
      <c r="Y119" s="17">
        <v>0.67463683942810304</v>
      </c>
      <c r="Z119" s="17">
        <v>0.73891015265548399</v>
      </c>
      <c r="AA119" s="17">
        <v>0.73719402936726197</v>
      </c>
      <c r="AB119" s="17"/>
      <c r="AC119" s="17">
        <v>0.60933965712095794</v>
      </c>
      <c r="AD119" s="17">
        <v>0.67130841040879996</v>
      </c>
      <c r="AE119" s="17">
        <v>0.717277592586961</v>
      </c>
      <c r="AF119" s="17">
        <v>0.81330273128786001</v>
      </c>
      <c r="AG119" s="17">
        <v>1</v>
      </c>
      <c r="AH119" s="17"/>
      <c r="AI119" s="17">
        <v>0.73209747969470595</v>
      </c>
      <c r="AJ119" s="17">
        <v>0.62337932828314202</v>
      </c>
      <c r="AK119" s="17">
        <v>0.67428990833855995</v>
      </c>
      <c r="AL119" s="17">
        <v>0.751135953041833</v>
      </c>
      <c r="AM119" s="17"/>
      <c r="AN119" s="17">
        <v>0.80517918690950097</v>
      </c>
      <c r="AO119" s="17">
        <v>0.65102899969977102</v>
      </c>
      <c r="AP119" s="17"/>
      <c r="AQ119" s="17">
        <v>0.72396632984756604</v>
      </c>
      <c r="AR119" s="17">
        <v>0.64024606184191402</v>
      </c>
      <c r="AS119" s="17"/>
      <c r="AT119" s="17">
        <v>0.66064415154647105</v>
      </c>
      <c r="AU119" s="17">
        <v>0.67587991717154905</v>
      </c>
      <c r="AV119" s="17">
        <v>0.790074719069216</v>
      </c>
      <c r="AW119" s="17"/>
      <c r="AX119" s="17">
        <v>0.72450848852095595</v>
      </c>
      <c r="AY119" s="17">
        <v>0.60644946813432099</v>
      </c>
      <c r="AZ119" s="17">
        <v>0.73992126556912396</v>
      </c>
    </row>
    <row r="120" spans="2:52" x14ac:dyDescent="0.35">
      <c r="B120" t="s">
        <v>129</v>
      </c>
      <c r="C120" s="17">
        <v>0.19629888343365701</v>
      </c>
      <c r="D120" s="17">
        <v>0.19381040157521201</v>
      </c>
      <c r="E120" s="17">
        <v>0.200350891495612</v>
      </c>
      <c r="F120" s="17"/>
      <c r="G120" s="17">
        <v>0.18152625237027301</v>
      </c>
      <c r="H120" s="17">
        <v>0.22751810486799401</v>
      </c>
      <c r="I120" s="17">
        <v>0.141586681004121</v>
      </c>
      <c r="J120" s="17">
        <v>0.148451306941915</v>
      </c>
      <c r="K120" s="17">
        <v>0.188725867254491</v>
      </c>
      <c r="L120" s="17">
        <v>0.26815754411145198</v>
      </c>
      <c r="M120" s="17"/>
      <c r="N120" s="17">
        <v>0.207642868103036</v>
      </c>
      <c r="O120" s="17">
        <v>0.18639870667271499</v>
      </c>
      <c r="P120" s="17">
        <v>0.23447475668537701</v>
      </c>
      <c r="Q120" s="17">
        <v>0.175759750557475</v>
      </c>
      <c r="R120" s="17"/>
      <c r="S120" s="17">
        <v>0.24041393612044001</v>
      </c>
      <c r="T120" s="17">
        <v>0.18755421643807099</v>
      </c>
      <c r="U120" s="17">
        <v>0.172500550491544</v>
      </c>
      <c r="V120" s="17">
        <v>0.31451189160356802</v>
      </c>
      <c r="W120" s="17">
        <v>7.1250765674173405E-2</v>
      </c>
      <c r="X120" s="17"/>
      <c r="Y120" s="17">
        <v>0.22073555947390799</v>
      </c>
      <c r="Z120" s="17">
        <v>0.18582156448175</v>
      </c>
      <c r="AA120" s="17">
        <v>0.119388703123853</v>
      </c>
      <c r="AB120" s="17"/>
      <c r="AC120" s="17">
        <v>0.24200665748984801</v>
      </c>
      <c r="AD120" s="17">
        <v>0.18216965453323999</v>
      </c>
      <c r="AE120" s="17">
        <v>0.186702453561544</v>
      </c>
      <c r="AF120" s="17">
        <v>0.1295664510117</v>
      </c>
      <c r="AG120" s="17">
        <v>0</v>
      </c>
      <c r="AH120" s="17"/>
      <c r="AI120" s="17">
        <v>0.12808431299269701</v>
      </c>
      <c r="AJ120" s="17">
        <v>0.26299821954721297</v>
      </c>
      <c r="AK120" s="17">
        <v>0.21739026432772199</v>
      </c>
      <c r="AL120" s="17">
        <v>0.15159729478820499</v>
      </c>
      <c r="AM120" s="17"/>
      <c r="AN120" s="17">
        <v>0.11718342324113901</v>
      </c>
      <c r="AO120" s="17">
        <v>0.22122236655432501</v>
      </c>
      <c r="AP120" s="17"/>
      <c r="AQ120" s="17">
        <v>0.16651438551768399</v>
      </c>
      <c r="AR120" s="17">
        <v>0.22397515949501301</v>
      </c>
      <c r="AS120" s="17"/>
      <c r="AT120" s="17">
        <v>0.22064796562276601</v>
      </c>
      <c r="AU120" s="17">
        <v>0.233257153170979</v>
      </c>
      <c r="AV120" s="17">
        <v>0.110208973957777</v>
      </c>
      <c r="AW120" s="17"/>
      <c r="AX120" s="17">
        <v>0.19192387481304199</v>
      </c>
      <c r="AY120" s="17">
        <v>0.22989308225351199</v>
      </c>
      <c r="AZ120" s="17">
        <v>0.16090398775296599</v>
      </c>
    </row>
    <row r="121" spans="2:52" x14ac:dyDescent="0.35">
      <c r="B121" t="s">
        <v>81</v>
      </c>
      <c r="C121" s="17">
        <v>0.12124625415431101</v>
      </c>
      <c r="D121" s="17">
        <v>8.1727469283502302E-2</v>
      </c>
      <c r="E121" s="17">
        <v>0.16154698469123299</v>
      </c>
      <c r="F121" s="17"/>
      <c r="G121" s="17">
        <v>0.12534484768326901</v>
      </c>
      <c r="H121" s="17">
        <v>7.0132686452065399E-2</v>
      </c>
      <c r="I121" s="17">
        <v>6.3890446322174596E-2</v>
      </c>
      <c r="J121" s="17">
        <v>0.19479845501153001</v>
      </c>
      <c r="K121" s="17">
        <v>9.1732131470411801E-2</v>
      </c>
      <c r="L121" s="17">
        <v>0.17692936856118899</v>
      </c>
      <c r="M121" s="17"/>
      <c r="N121" s="17">
        <v>0.128632300589476</v>
      </c>
      <c r="O121" s="17">
        <v>0.100351635024182</v>
      </c>
      <c r="P121" s="17">
        <v>0.111262548815518</v>
      </c>
      <c r="Q121" s="17">
        <v>0.14282522523198399</v>
      </c>
      <c r="R121" s="17"/>
      <c r="S121" s="17">
        <v>0.12677722408780701</v>
      </c>
      <c r="T121" s="17">
        <v>8.4679641947250597E-2</v>
      </c>
      <c r="U121" s="17">
        <v>2.4781847198418201E-2</v>
      </c>
      <c r="V121" s="17">
        <v>0</v>
      </c>
      <c r="W121" s="17">
        <v>0.15696659879771099</v>
      </c>
      <c r="X121" s="17"/>
      <c r="Y121" s="17">
        <v>0.10462760109798901</v>
      </c>
      <c r="Z121" s="17">
        <v>7.5268282862766905E-2</v>
      </c>
      <c r="AA121" s="17">
        <v>0.143417267508885</v>
      </c>
      <c r="AB121" s="17"/>
      <c r="AC121" s="17">
        <v>0.14865368538919399</v>
      </c>
      <c r="AD121" s="17">
        <v>0.14652193505795999</v>
      </c>
      <c r="AE121" s="17">
        <v>9.6019953851495296E-2</v>
      </c>
      <c r="AF121" s="17">
        <v>5.7130817700439401E-2</v>
      </c>
      <c r="AG121" s="17">
        <v>0</v>
      </c>
      <c r="AH121" s="17"/>
      <c r="AI121" s="17">
        <v>0.139818207312597</v>
      </c>
      <c r="AJ121" s="17">
        <v>0.11362245216964501</v>
      </c>
      <c r="AK121" s="17">
        <v>0.10831982733371801</v>
      </c>
      <c r="AL121" s="17">
        <v>9.7266752169962195E-2</v>
      </c>
      <c r="AM121" s="17"/>
      <c r="AN121" s="17">
        <v>7.7637389849360194E-2</v>
      </c>
      <c r="AO121" s="17">
        <v>0.12774863374590401</v>
      </c>
      <c r="AP121" s="17"/>
      <c r="AQ121" s="17">
        <v>0.109519284634749</v>
      </c>
      <c r="AR121" s="17">
        <v>0.135778778663073</v>
      </c>
      <c r="AS121" s="17"/>
      <c r="AT121" s="17">
        <v>0.118707882830763</v>
      </c>
      <c r="AU121" s="17">
        <v>9.08629296574716E-2</v>
      </c>
      <c r="AV121" s="17">
        <v>9.9716306973006902E-2</v>
      </c>
      <c r="AW121" s="17"/>
      <c r="AX121" s="17">
        <v>8.3567636666002004E-2</v>
      </c>
      <c r="AY121" s="17">
        <v>0.16365744961216599</v>
      </c>
      <c r="AZ121" s="17">
        <v>9.9174746677910194E-2</v>
      </c>
    </row>
    <row r="122" spans="2:52" x14ac:dyDescent="0.35">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row>
    <row r="123" spans="2:52" x14ac:dyDescent="0.35">
      <c r="B123" s="6" t="s">
        <v>142</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row>
    <row r="124" spans="2:52" x14ac:dyDescent="0.35">
      <c r="B124" s="24" t="s">
        <v>84</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row>
    <row r="125" spans="2:52" x14ac:dyDescent="0.35">
      <c r="B125" t="s">
        <v>135</v>
      </c>
      <c r="C125" s="17">
        <v>0.57608020853405695</v>
      </c>
      <c r="D125" s="17">
        <v>0.54230234725438797</v>
      </c>
      <c r="E125" s="17">
        <v>0.60629209032339504</v>
      </c>
      <c r="F125" s="17"/>
      <c r="G125" s="17">
        <v>0.68680027131491905</v>
      </c>
      <c r="H125" s="17">
        <v>0.58682848728034198</v>
      </c>
      <c r="I125" s="17">
        <v>0.71574309102247602</v>
      </c>
      <c r="J125" s="17">
        <v>0.55855355748541202</v>
      </c>
      <c r="K125" s="17">
        <v>0.55337366407338695</v>
      </c>
      <c r="L125" s="17">
        <v>0.405553176648276</v>
      </c>
      <c r="M125" s="17"/>
      <c r="N125" s="17">
        <v>0.55345932576623502</v>
      </c>
      <c r="O125" s="17">
        <v>0.55168931657551301</v>
      </c>
      <c r="P125" s="17">
        <v>0.54301009376032705</v>
      </c>
      <c r="Q125" s="17">
        <v>0.627695819757356</v>
      </c>
      <c r="R125" s="17"/>
      <c r="S125" s="17">
        <v>0.482020961523416</v>
      </c>
      <c r="T125" s="17">
        <v>0.640248523160172</v>
      </c>
      <c r="U125" s="17">
        <v>0.662269239025151</v>
      </c>
      <c r="V125" s="17">
        <v>0.46276213134207</v>
      </c>
      <c r="W125" s="17">
        <v>0.63789085000623202</v>
      </c>
      <c r="X125" s="17"/>
      <c r="Y125" s="17">
        <v>0.56187001265329695</v>
      </c>
      <c r="Z125" s="17">
        <v>0.63922911098046298</v>
      </c>
      <c r="AA125" s="17">
        <v>0.635883491817123</v>
      </c>
      <c r="AB125" s="17"/>
      <c r="AC125" s="17">
        <v>0.58462083979226598</v>
      </c>
      <c r="AD125" s="17">
        <v>0.53367805860888196</v>
      </c>
      <c r="AE125" s="17">
        <v>0.61781394759883601</v>
      </c>
      <c r="AF125" s="17">
        <v>0.67715292925193804</v>
      </c>
      <c r="AG125" s="17">
        <v>0.74113105605915597</v>
      </c>
      <c r="AH125" s="17"/>
      <c r="AI125" s="17">
        <v>0.67036136796201196</v>
      </c>
      <c r="AJ125" s="17">
        <v>0.51490338260382096</v>
      </c>
      <c r="AK125" s="17">
        <v>0.56942577411296202</v>
      </c>
      <c r="AL125" s="17">
        <v>0.59346190845565405</v>
      </c>
      <c r="AM125" s="17"/>
      <c r="AN125" s="17">
        <v>0.71506781261090901</v>
      </c>
      <c r="AO125" s="17">
        <v>0.54224354005803499</v>
      </c>
      <c r="AP125" s="17"/>
      <c r="AQ125" s="17">
        <v>0.64055014642555697</v>
      </c>
      <c r="AR125" s="17">
        <v>0.51305474454481903</v>
      </c>
      <c r="AS125" s="17"/>
      <c r="AT125" s="17">
        <v>0.55335343864298503</v>
      </c>
      <c r="AU125" s="17">
        <v>0.60363711954365495</v>
      </c>
      <c r="AV125" s="17">
        <v>0.51647430366515401</v>
      </c>
      <c r="AW125" s="17"/>
      <c r="AX125" s="17">
        <v>0.66799889832667603</v>
      </c>
      <c r="AY125" s="17">
        <v>0.53331002211317302</v>
      </c>
      <c r="AZ125" s="17">
        <v>0.71456375079074197</v>
      </c>
    </row>
    <row r="126" spans="2:52" x14ac:dyDescent="0.35">
      <c r="B126" t="s">
        <v>136</v>
      </c>
      <c r="C126" s="17">
        <v>0.25143938233104901</v>
      </c>
      <c r="D126" s="17">
        <v>0.256693054535787</v>
      </c>
      <c r="E126" s="17">
        <v>0.24822927669667699</v>
      </c>
      <c r="F126" s="17"/>
      <c r="G126" s="17">
        <v>0.18288682234839099</v>
      </c>
      <c r="H126" s="17">
        <v>0.25912506744237701</v>
      </c>
      <c r="I126" s="17">
        <v>0.18002712044817101</v>
      </c>
      <c r="J126" s="17">
        <v>0.26711796521567799</v>
      </c>
      <c r="K126" s="17">
        <v>0.32783907079104702</v>
      </c>
      <c r="L126" s="17">
        <v>0.28264777611668201</v>
      </c>
      <c r="M126" s="17"/>
      <c r="N126" s="17">
        <v>0.33233994670786798</v>
      </c>
      <c r="O126" s="17">
        <v>0.282498250390261</v>
      </c>
      <c r="P126" s="17">
        <v>0.26570697852805197</v>
      </c>
      <c r="Q126" s="17">
        <v>0.17501543816676199</v>
      </c>
      <c r="R126" s="17"/>
      <c r="S126" s="17">
        <v>0.30080755644059798</v>
      </c>
      <c r="T126" s="17">
        <v>0.233388766378923</v>
      </c>
      <c r="U126" s="17">
        <v>0.233627265655693</v>
      </c>
      <c r="V126" s="17">
        <v>9.45051260898159E-2</v>
      </c>
      <c r="W126" s="17">
        <v>0.222594982915786</v>
      </c>
      <c r="X126" s="17"/>
      <c r="Y126" s="17">
        <v>0.30600311379776901</v>
      </c>
      <c r="Z126" s="17">
        <v>0.23529254191452001</v>
      </c>
      <c r="AA126" s="17">
        <v>0.274383372531536</v>
      </c>
      <c r="AB126" s="17"/>
      <c r="AC126" s="17">
        <v>0.18698716880685201</v>
      </c>
      <c r="AD126" s="17">
        <v>0.291362652749518</v>
      </c>
      <c r="AE126" s="17">
        <v>0.23977007852608201</v>
      </c>
      <c r="AF126" s="17">
        <v>0.192658729432164</v>
      </c>
      <c r="AG126" s="17">
        <v>0.20800980934764801</v>
      </c>
      <c r="AH126" s="17"/>
      <c r="AI126" s="17">
        <v>0.19097175501138899</v>
      </c>
      <c r="AJ126" s="17">
        <v>0.27481001812726902</v>
      </c>
      <c r="AK126" s="17">
        <v>0.242996265539241</v>
      </c>
      <c r="AL126" s="17">
        <v>0.29734710106853701</v>
      </c>
      <c r="AM126" s="17"/>
      <c r="AN126" s="17">
        <v>0.204001132706113</v>
      </c>
      <c r="AO126" s="17">
        <v>0.26374387188958198</v>
      </c>
      <c r="AP126" s="17"/>
      <c r="AQ126" s="17">
        <v>0.21992614958888901</v>
      </c>
      <c r="AR126" s="17">
        <v>0.28372663184177699</v>
      </c>
      <c r="AS126" s="17"/>
      <c r="AT126" s="17">
        <v>0.28166867781699101</v>
      </c>
      <c r="AU126" s="17">
        <v>0.224032828786285</v>
      </c>
      <c r="AV126" s="17">
        <v>0.270669921987504</v>
      </c>
      <c r="AW126" s="17"/>
      <c r="AX126" s="17">
        <v>0.22801334043464799</v>
      </c>
      <c r="AY126" s="17">
        <v>0.30517773857487102</v>
      </c>
      <c r="AZ126" s="17">
        <v>0.17419289710310401</v>
      </c>
    </row>
    <row r="127" spans="2:52" x14ac:dyDescent="0.35">
      <c r="B127" t="s">
        <v>137</v>
      </c>
      <c r="C127" s="17">
        <v>9.6945811599110907E-2</v>
      </c>
      <c r="D127" s="17">
        <v>0.114633705804562</v>
      </c>
      <c r="E127" s="17">
        <v>8.01216276013266E-2</v>
      </c>
      <c r="F127" s="17"/>
      <c r="G127" s="17">
        <v>8.4427454694550097E-2</v>
      </c>
      <c r="H127" s="17">
        <v>7.7138461808255995E-2</v>
      </c>
      <c r="I127" s="17">
        <v>7.6377475976195694E-2</v>
      </c>
      <c r="J127" s="17">
        <v>0.107275669464745</v>
      </c>
      <c r="K127" s="17">
        <v>3.7494947803817902E-2</v>
      </c>
      <c r="L127" s="17">
        <v>0.17487284191597099</v>
      </c>
      <c r="M127" s="17"/>
      <c r="N127" s="17">
        <v>6.2205272578330702E-2</v>
      </c>
      <c r="O127" s="17">
        <v>8.6234523519870404E-2</v>
      </c>
      <c r="P127" s="17">
        <v>9.5401655067779007E-2</v>
      </c>
      <c r="Q127" s="17">
        <v>0.125770040108791</v>
      </c>
      <c r="R127" s="17"/>
      <c r="S127" s="17">
        <v>0.10729601546735</v>
      </c>
      <c r="T127" s="17">
        <v>9.3489982760937604E-2</v>
      </c>
      <c r="U127" s="17">
        <v>0</v>
      </c>
      <c r="V127" s="17">
        <v>0.128220850964546</v>
      </c>
      <c r="W127" s="17">
        <v>6.6845950586776004E-2</v>
      </c>
      <c r="X127" s="17"/>
      <c r="Y127" s="17">
        <v>8.8485278832678704E-2</v>
      </c>
      <c r="Z127" s="17">
        <v>8.0897356823727201E-2</v>
      </c>
      <c r="AA127" s="17">
        <v>6.4109118820245101E-2</v>
      </c>
      <c r="AB127" s="17"/>
      <c r="AC127" s="17">
        <v>0.12568803579614199</v>
      </c>
      <c r="AD127" s="17">
        <v>0.10747894433350701</v>
      </c>
      <c r="AE127" s="17">
        <v>6.5500141003888707E-2</v>
      </c>
      <c r="AF127" s="17">
        <v>7.4246601837834394E-2</v>
      </c>
      <c r="AG127" s="17">
        <v>0</v>
      </c>
      <c r="AH127" s="17"/>
      <c r="AI127" s="17">
        <v>7.9955974411391406E-2</v>
      </c>
      <c r="AJ127" s="17">
        <v>0.108552820187375</v>
      </c>
      <c r="AK127" s="17">
        <v>0.121798333497984</v>
      </c>
      <c r="AL127" s="17">
        <v>4.5114171506938798E-2</v>
      </c>
      <c r="AM127" s="17"/>
      <c r="AN127" s="17">
        <v>2.9603902912403501E-2</v>
      </c>
      <c r="AO127" s="17">
        <v>0.112059151855791</v>
      </c>
      <c r="AP127" s="17"/>
      <c r="AQ127" s="17">
        <v>7.8896577694274203E-2</v>
      </c>
      <c r="AR127" s="17">
        <v>0.115559064825438</v>
      </c>
      <c r="AS127" s="17"/>
      <c r="AT127" s="17">
        <v>9.9133030941563602E-2</v>
      </c>
      <c r="AU127" s="17">
        <v>0.101316727549602</v>
      </c>
      <c r="AV127" s="17">
        <v>0.11370630190961201</v>
      </c>
      <c r="AW127" s="17"/>
      <c r="AX127" s="17">
        <v>7.7789590623929206E-2</v>
      </c>
      <c r="AY127" s="17">
        <v>9.4590985016298895E-2</v>
      </c>
      <c r="AZ127" s="17">
        <v>4.38366401332385E-2</v>
      </c>
    </row>
    <row r="128" spans="2:52" x14ac:dyDescent="0.35">
      <c r="B128" t="s">
        <v>138</v>
      </c>
      <c r="C128" s="17">
        <v>3.1574263439515297E-2</v>
      </c>
      <c r="D128" s="17">
        <v>3.3813903124566301E-2</v>
      </c>
      <c r="E128" s="17">
        <v>2.9598887514264101E-2</v>
      </c>
      <c r="F128" s="17"/>
      <c r="G128" s="17">
        <v>2.1987447307914899E-2</v>
      </c>
      <c r="H128" s="17">
        <v>4.62274001587476E-2</v>
      </c>
      <c r="I128" s="17">
        <v>2.7852312553156702E-2</v>
      </c>
      <c r="J128" s="17">
        <v>0</v>
      </c>
      <c r="K128" s="17">
        <v>3.9134152875717899E-2</v>
      </c>
      <c r="L128" s="17">
        <v>4.7335740752745298E-2</v>
      </c>
      <c r="M128" s="17"/>
      <c r="N128" s="17">
        <v>3.8039493930708199E-2</v>
      </c>
      <c r="O128" s="17">
        <v>1.7214775522242199E-2</v>
      </c>
      <c r="P128" s="17">
        <v>3.7020776681196903E-2</v>
      </c>
      <c r="Q128" s="17">
        <v>3.7467993913195302E-2</v>
      </c>
      <c r="R128" s="17"/>
      <c r="S128" s="17">
        <v>5.1570381726619201E-2</v>
      </c>
      <c r="T128" s="17">
        <v>2.5322773080013902E-2</v>
      </c>
      <c r="U128" s="17">
        <v>5.8404886156481303E-2</v>
      </c>
      <c r="V128" s="17">
        <v>0</v>
      </c>
      <c r="W128" s="17">
        <v>2.0471259339007401E-2</v>
      </c>
      <c r="X128" s="17"/>
      <c r="Y128" s="17">
        <v>2.4646801055466398E-2</v>
      </c>
      <c r="Z128" s="17">
        <v>2.5947340523398001E-2</v>
      </c>
      <c r="AA128" s="17">
        <v>2.5624016831096198E-2</v>
      </c>
      <c r="AB128" s="17"/>
      <c r="AC128" s="17">
        <v>4.2843256309646E-2</v>
      </c>
      <c r="AD128" s="17">
        <v>7.3553835159703498E-3</v>
      </c>
      <c r="AE128" s="17">
        <v>3.8853006501194401E-2</v>
      </c>
      <c r="AF128" s="17">
        <v>5.5941739478063399E-2</v>
      </c>
      <c r="AG128" s="17">
        <v>0</v>
      </c>
      <c r="AH128" s="17"/>
      <c r="AI128" s="17">
        <v>1.0001741451967E-2</v>
      </c>
      <c r="AJ128" s="17">
        <v>5.6496983938672002E-2</v>
      </c>
      <c r="AK128" s="17">
        <v>2.9594398544536101E-2</v>
      </c>
      <c r="AL128" s="17">
        <v>2.25780553842048E-2</v>
      </c>
      <c r="AM128" s="17"/>
      <c r="AN128" s="17">
        <v>5.13271517705743E-2</v>
      </c>
      <c r="AO128" s="17">
        <v>2.7902220490097801E-2</v>
      </c>
      <c r="AP128" s="17"/>
      <c r="AQ128" s="17">
        <v>3.3445237561502E-2</v>
      </c>
      <c r="AR128" s="17">
        <v>2.7638254308421699E-2</v>
      </c>
      <c r="AS128" s="17"/>
      <c r="AT128" s="17">
        <v>4.4457435496763502E-2</v>
      </c>
      <c r="AU128" s="17">
        <v>1.7671316608225001E-2</v>
      </c>
      <c r="AV128" s="17">
        <v>4.4971652357177198E-2</v>
      </c>
      <c r="AW128" s="17"/>
      <c r="AX128" s="17">
        <v>1.3672925679442401E-2</v>
      </c>
      <c r="AY128" s="17">
        <v>2.1052460945533199E-2</v>
      </c>
      <c r="AZ128" s="17">
        <v>6.7406711972915506E-2</v>
      </c>
    </row>
    <row r="129" spans="2:52" x14ac:dyDescent="0.35">
      <c r="B129" t="s">
        <v>139</v>
      </c>
      <c r="C129" s="17">
        <v>3.1926835874683201E-2</v>
      </c>
      <c r="D129" s="17">
        <v>4.8038665544037698E-2</v>
      </c>
      <c r="E129" s="17">
        <v>1.6149223913433201E-2</v>
      </c>
      <c r="F129" s="17"/>
      <c r="G129" s="17">
        <v>5.9617739954443598E-3</v>
      </c>
      <c r="H129" s="17">
        <v>3.0680583310277398E-2</v>
      </c>
      <c r="I129" s="17">
        <v>0</v>
      </c>
      <c r="J129" s="17">
        <v>3.5413878923592101E-2</v>
      </c>
      <c r="K129" s="17">
        <v>2.6755387482179701E-2</v>
      </c>
      <c r="L129" s="17">
        <v>7.8062927102351798E-2</v>
      </c>
      <c r="M129" s="17"/>
      <c r="N129" s="17">
        <v>9.3979694606745393E-3</v>
      </c>
      <c r="O129" s="17">
        <v>4.7681125397655101E-2</v>
      </c>
      <c r="P129" s="17">
        <v>2.5585551725507999E-2</v>
      </c>
      <c r="Q129" s="17">
        <v>3.4050708053895401E-2</v>
      </c>
      <c r="R129" s="17"/>
      <c r="S129" s="17">
        <v>5.16662155682788E-2</v>
      </c>
      <c r="T129" s="17">
        <v>7.5499546199532998E-3</v>
      </c>
      <c r="U129" s="17">
        <v>0</v>
      </c>
      <c r="V129" s="17">
        <v>0.31451189160356802</v>
      </c>
      <c r="W129" s="17">
        <v>4.6646289088181803E-2</v>
      </c>
      <c r="X129" s="17"/>
      <c r="Y129" s="17">
        <v>1.8994793660789398E-2</v>
      </c>
      <c r="Z129" s="17">
        <v>1.0602676755573E-2</v>
      </c>
      <c r="AA129" s="17">
        <v>0</v>
      </c>
      <c r="AB129" s="17"/>
      <c r="AC129" s="17">
        <v>4.2457254708273398E-2</v>
      </c>
      <c r="AD129" s="17">
        <v>3.3864768879205601E-2</v>
      </c>
      <c r="AE129" s="17">
        <v>3.8062826369998699E-2</v>
      </c>
      <c r="AF129" s="17">
        <v>0</v>
      </c>
      <c r="AG129" s="17">
        <v>5.0859134593196402E-2</v>
      </c>
      <c r="AH129" s="17"/>
      <c r="AI129" s="17">
        <v>3.2248422817749499E-2</v>
      </c>
      <c r="AJ129" s="17">
        <v>2.9267876320284301E-2</v>
      </c>
      <c r="AK129" s="17">
        <v>3.6185228305277699E-2</v>
      </c>
      <c r="AL129" s="17">
        <v>3.0376365696287499E-2</v>
      </c>
      <c r="AM129" s="17"/>
      <c r="AN129" s="17">
        <v>0</v>
      </c>
      <c r="AO129" s="17">
        <v>4.1449123201629599E-2</v>
      </c>
      <c r="AP129" s="17"/>
      <c r="AQ129" s="17">
        <v>1.8575302564494699E-2</v>
      </c>
      <c r="AR129" s="17">
        <v>4.5869473562540002E-2</v>
      </c>
      <c r="AS129" s="17"/>
      <c r="AT129" s="17">
        <v>2.1387417101697101E-2</v>
      </c>
      <c r="AU129" s="17">
        <v>3.8935318536162E-2</v>
      </c>
      <c r="AV129" s="17">
        <v>3.1760264368159402E-2</v>
      </c>
      <c r="AW129" s="17"/>
      <c r="AX129" s="17">
        <v>9.53925190041424E-3</v>
      </c>
      <c r="AY129" s="17">
        <v>4.5868793350124601E-2</v>
      </c>
      <c r="AZ129" s="17">
        <v>0</v>
      </c>
    </row>
    <row r="130" spans="2:52" x14ac:dyDescent="0.35">
      <c r="B130" t="s">
        <v>94</v>
      </c>
      <c r="C130" s="17">
        <v>1.2033498221585E-2</v>
      </c>
      <c r="D130" s="17">
        <v>4.5183237366592799E-3</v>
      </c>
      <c r="E130" s="17">
        <v>1.9608893950903799E-2</v>
      </c>
      <c r="F130" s="17"/>
      <c r="G130" s="17">
        <v>1.7936230338780501E-2</v>
      </c>
      <c r="H130" s="17">
        <v>0</v>
      </c>
      <c r="I130" s="17">
        <v>0</v>
      </c>
      <c r="J130" s="17">
        <v>3.1638928910571899E-2</v>
      </c>
      <c r="K130" s="17">
        <v>1.54027769738504E-2</v>
      </c>
      <c r="L130" s="17">
        <v>1.1527537463973499E-2</v>
      </c>
      <c r="M130" s="17"/>
      <c r="N130" s="17">
        <v>4.55799155618292E-3</v>
      </c>
      <c r="O130" s="17">
        <v>1.46820085944583E-2</v>
      </c>
      <c r="P130" s="17">
        <v>3.3274944237137102E-2</v>
      </c>
      <c r="Q130" s="17">
        <v>0</v>
      </c>
      <c r="R130" s="17"/>
      <c r="S130" s="17">
        <v>6.6388692737386302E-3</v>
      </c>
      <c r="T130" s="17">
        <v>0</v>
      </c>
      <c r="U130" s="17">
        <v>4.5698609162674798E-2</v>
      </c>
      <c r="V130" s="17">
        <v>0</v>
      </c>
      <c r="W130" s="17">
        <v>5.55066806401664E-3</v>
      </c>
      <c r="X130" s="17"/>
      <c r="Y130" s="17">
        <v>0</v>
      </c>
      <c r="Z130" s="17">
        <v>8.0309730023189196E-3</v>
      </c>
      <c r="AA130" s="17">
        <v>0</v>
      </c>
      <c r="AB130" s="17"/>
      <c r="AC130" s="17">
        <v>1.7403444586820901E-2</v>
      </c>
      <c r="AD130" s="17">
        <v>2.6260191912916502E-2</v>
      </c>
      <c r="AE130" s="17">
        <v>0</v>
      </c>
      <c r="AF130" s="17">
        <v>0</v>
      </c>
      <c r="AG130" s="17">
        <v>0</v>
      </c>
      <c r="AH130" s="17"/>
      <c r="AI130" s="17">
        <v>1.64607383454917E-2</v>
      </c>
      <c r="AJ130" s="17">
        <v>1.59689188225785E-2</v>
      </c>
      <c r="AK130" s="17">
        <v>0</v>
      </c>
      <c r="AL130" s="17">
        <v>1.11223978883785E-2</v>
      </c>
      <c r="AM130" s="17"/>
      <c r="AN130" s="17">
        <v>0</v>
      </c>
      <c r="AO130" s="17">
        <v>1.26020925048643E-2</v>
      </c>
      <c r="AP130" s="17"/>
      <c r="AQ130" s="17">
        <v>8.6065861652834703E-3</v>
      </c>
      <c r="AR130" s="17">
        <v>1.4151830917004799E-2</v>
      </c>
      <c r="AS130" s="17"/>
      <c r="AT130" s="17">
        <v>0</v>
      </c>
      <c r="AU130" s="17">
        <v>1.44066889760708E-2</v>
      </c>
      <c r="AV130" s="17">
        <v>2.2417555712393698E-2</v>
      </c>
      <c r="AW130" s="17"/>
      <c r="AX130" s="17">
        <v>2.9859930348900198E-3</v>
      </c>
      <c r="AY130" s="17">
        <v>0</v>
      </c>
      <c r="AZ130" s="17">
        <v>0</v>
      </c>
    </row>
    <row r="131" spans="2:52" x14ac:dyDescent="0.35">
      <c r="B131" t="s">
        <v>140</v>
      </c>
      <c r="C131" s="17">
        <v>0.82751959086510596</v>
      </c>
      <c r="D131" s="17">
        <v>0.79899540179017503</v>
      </c>
      <c r="E131" s="17">
        <v>0.85452136702007198</v>
      </c>
      <c r="F131" s="17"/>
      <c r="G131" s="17">
        <v>0.86968709366330998</v>
      </c>
      <c r="H131" s="17">
        <v>0.84595355472271905</v>
      </c>
      <c r="I131" s="17">
        <v>0.89577021147064795</v>
      </c>
      <c r="J131" s="17">
        <v>0.82567152270109101</v>
      </c>
      <c r="K131" s="17">
        <v>0.88121273486443397</v>
      </c>
      <c r="L131" s="17">
        <v>0.68820095276495896</v>
      </c>
      <c r="M131" s="17"/>
      <c r="N131" s="17">
        <v>0.88579927247410395</v>
      </c>
      <c r="O131" s="17">
        <v>0.83418756696577401</v>
      </c>
      <c r="P131" s="17">
        <v>0.80871707228837897</v>
      </c>
      <c r="Q131" s="17">
        <v>0.80271125792411802</v>
      </c>
      <c r="R131" s="17"/>
      <c r="S131" s="17">
        <v>0.78282851796401398</v>
      </c>
      <c r="T131" s="17">
        <v>0.87363728953909503</v>
      </c>
      <c r="U131" s="17">
        <v>0.89589650468084403</v>
      </c>
      <c r="V131" s="17">
        <v>0.55726725743188599</v>
      </c>
      <c r="W131" s="17">
        <v>0.86048583292201797</v>
      </c>
      <c r="X131" s="17"/>
      <c r="Y131" s="17">
        <v>0.86787312645106496</v>
      </c>
      <c r="Z131" s="17">
        <v>0.87452165289498296</v>
      </c>
      <c r="AA131" s="17">
        <v>0.910266864348659</v>
      </c>
      <c r="AB131" s="17"/>
      <c r="AC131" s="17">
        <v>0.77160800859911705</v>
      </c>
      <c r="AD131" s="17">
        <v>0.82504071135840096</v>
      </c>
      <c r="AE131" s="17">
        <v>0.85758402612491802</v>
      </c>
      <c r="AF131" s="17">
        <v>0.86981165868410204</v>
      </c>
      <c r="AG131" s="17">
        <v>0.94914086540680398</v>
      </c>
      <c r="AH131" s="17"/>
      <c r="AI131" s="17">
        <v>0.86133312297340103</v>
      </c>
      <c r="AJ131" s="17">
        <v>0.78971340073108998</v>
      </c>
      <c r="AK131" s="17">
        <v>0.81242203965220205</v>
      </c>
      <c r="AL131" s="17">
        <v>0.89080900952418995</v>
      </c>
      <c r="AM131" s="17"/>
      <c r="AN131" s="17">
        <v>0.91906894531702199</v>
      </c>
      <c r="AO131" s="17">
        <v>0.80598741194761703</v>
      </c>
      <c r="AP131" s="17"/>
      <c r="AQ131" s="17">
        <v>0.86047629601444597</v>
      </c>
      <c r="AR131" s="17">
        <v>0.79678137638659596</v>
      </c>
      <c r="AS131" s="17"/>
      <c r="AT131" s="17">
        <v>0.83502211645997604</v>
      </c>
      <c r="AU131" s="17">
        <v>0.82766994832994001</v>
      </c>
      <c r="AV131" s="17">
        <v>0.78714422565265796</v>
      </c>
      <c r="AW131" s="17"/>
      <c r="AX131" s="17">
        <v>0.89601223876132396</v>
      </c>
      <c r="AY131" s="17">
        <v>0.83848776068804298</v>
      </c>
      <c r="AZ131" s="17">
        <v>0.88875664789384601</v>
      </c>
    </row>
    <row r="132" spans="2:52" x14ac:dyDescent="0.35">
      <c r="B132" t="s">
        <v>141</v>
      </c>
      <c r="C132" s="17">
        <v>6.3501099314198395E-2</v>
      </c>
      <c r="D132" s="17">
        <v>8.1852568668604103E-2</v>
      </c>
      <c r="E132" s="17">
        <v>4.5748111427697302E-2</v>
      </c>
      <c r="F132" s="17"/>
      <c r="G132" s="17">
        <v>2.7949221303359299E-2</v>
      </c>
      <c r="H132" s="17">
        <v>7.6907983469024999E-2</v>
      </c>
      <c r="I132" s="17">
        <v>2.7852312553156702E-2</v>
      </c>
      <c r="J132" s="17">
        <v>3.5413878923592101E-2</v>
      </c>
      <c r="K132" s="17">
        <v>6.5889540357897597E-2</v>
      </c>
      <c r="L132" s="17">
        <v>0.12539866785509701</v>
      </c>
      <c r="M132" s="17"/>
      <c r="N132" s="17">
        <v>4.7437463391382703E-2</v>
      </c>
      <c r="O132" s="17">
        <v>6.4895900919897206E-2</v>
      </c>
      <c r="P132" s="17">
        <v>6.2606328406704895E-2</v>
      </c>
      <c r="Q132" s="17">
        <v>7.1518701967090703E-2</v>
      </c>
      <c r="R132" s="17"/>
      <c r="S132" s="17">
        <v>0.10323659729489799</v>
      </c>
      <c r="T132" s="17">
        <v>3.28727276999672E-2</v>
      </c>
      <c r="U132" s="17">
        <v>5.8404886156481303E-2</v>
      </c>
      <c r="V132" s="17">
        <v>0.31451189160356802</v>
      </c>
      <c r="W132" s="17">
        <v>6.7117548427189297E-2</v>
      </c>
      <c r="X132" s="17"/>
      <c r="Y132" s="17">
        <v>4.3641594716255797E-2</v>
      </c>
      <c r="Z132" s="17">
        <v>3.6550017278971003E-2</v>
      </c>
      <c r="AA132" s="17">
        <v>2.5624016831096198E-2</v>
      </c>
      <c r="AB132" s="17"/>
      <c r="AC132" s="17">
        <v>8.5300511017919398E-2</v>
      </c>
      <c r="AD132" s="17">
        <v>4.1220152395175902E-2</v>
      </c>
      <c r="AE132" s="17">
        <v>7.6915832871193093E-2</v>
      </c>
      <c r="AF132" s="17">
        <v>5.5941739478063399E-2</v>
      </c>
      <c r="AG132" s="17">
        <v>5.0859134593196402E-2</v>
      </c>
      <c r="AH132" s="17"/>
      <c r="AI132" s="17">
        <v>4.2250164269716499E-2</v>
      </c>
      <c r="AJ132" s="17">
        <v>8.5764860258956299E-2</v>
      </c>
      <c r="AK132" s="17">
        <v>6.5779626849813894E-2</v>
      </c>
      <c r="AL132" s="17">
        <v>5.2954421080492302E-2</v>
      </c>
      <c r="AM132" s="17"/>
      <c r="AN132" s="17">
        <v>5.13271517705743E-2</v>
      </c>
      <c r="AO132" s="17">
        <v>6.9351343691727393E-2</v>
      </c>
      <c r="AP132" s="17"/>
      <c r="AQ132" s="17">
        <v>5.2020540125996599E-2</v>
      </c>
      <c r="AR132" s="17">
        <v>7.35077278709617E-2</v>
      </c>
      <c r="AS132" s="17"/>
      <c r="AT132" s="17">
        <v>6.5844852598460596E-2</v>
      </c>
      <c r="AU132" s="17">
        <v>5.6606635144387102E-2</v>
      </c>
      <c r="AV132" s="17">
        <v>7.6731916725336705E-2</v>
      </c>
      <c r="AW132" s="17"/>
      <c r="AX132" s="17">
        <v>2.3212177579856701E-2</v>
      </c>
      <c r="AY132" s="17">
        <v>6.6921254295657803E-2</v>
      </c>
      <c r="AZ132" s="17">
        <v>6.7406711972915506E-2</v>
      </c>
    </row>
    <row r="133" spans="2:52" x14ac:dyDescent="0.35">
      <c r="B133" t="s">
        <v>97</v>
      </c>
      <c r="C133" s="17">
        <v>0.76401849155090695</v>
      </c>
      <c r="D133" s="17">
        <v>0.71714283312157101</v>
      </c>
      <c r="E133" s="17">
        <v>0.80877325559237501</v>
      </c>
      <c r="F133" s="17"/>
      <c r="G133" s="17">
        <v>0.84173787235995101</v>
      </c>
      <c r="H133" s="17">
        <v>0.76904557125369399</v>
      </c>
      <c r="I133" s="17">
        <v>0.86791789891749105</v>
      </c>
      <c r="J133" s="17">
        <v>0.79025764377749896</v>
      </c>
      <c r="K133" s="17">
        <v>0.81532319450653601</v>
      </c>
      <c r="L133" s="17">
        <v>0.56280228490986195</v>
      </c>
      <c r="M133" s="17"/>
      <c r="N133" s="17">
        <v>0.83836180908272095</v>
      </c>
      <c r="O133" s="17">
        <v>0.76929166604587695</v>
      </c>
      <c r="P133" s="17">
        <v>0.74611074388167398</v>
      </c>
      <c r="Q133" s="17">
        <v>0.73119255595702703</v>
      </c>
      <c r="R133" s="17"/>
      <c r="S133" s="17">
        <v>0.679591920669116</v>
      </c>
      <c r="T133" s="17">
        <v>0.84076456183912796</v>
      </c>
      <c r="U133" s="17">
        <v>0.83749161852436205</v>
      </c>
      <c r="V133" s="17">
        <v>0.242755365828317</v>
      </c>
      <c r="W133" s="17">
        <v>0.79336828449482899</v>
      </c>
      <c r="X133" s="17"/>
      <c r="Y133" s="17">
        <v>0.82423153173481001</v>
      </c>
      <c r="Z133" s="17">
        <v>0.83797163561601196</v>
      </c>
      <c r="AA133" s="17">
        <v>0.88464284751756295</v>
      </c>
      <c r="AB133" s="17"/>
      <c r="AC133" s="17">
        <v>0.68630749758119802</v>
      </c>
      <c r="AD133" s="17">
        <v>0.783820558963225</v>
      </c>
      <c r="AE133" s="17">
        <v>0.78066819325372505</v>
      </c>
      <c r="AF133" s="17">
        <v>0.81386991920603902</v>
      </c>
      <c r="AG133" s="17">
        <v>0.89828173081360696</v>
      </c>
      <c r="AH133" s="17"/>
      <c r="AI133" s="17">
        <v>0.81908295870368397</v>
      </c>
      <c r="AJ133" s="17">
        <v>0.70394854047213395</v>
      </c>
      <c r="AK133" s="17">
        <v>0.74664241280238897</v>
      </c>
      <c r="AL133" s="17">
        <v>0.83785458844369798</v>
      </c>
      <c r="AM133" s="17"/>
      <c r="AN133" s="17">
        <v>0.86774179354644798</v>
      </c>
      <c r="AO133" s="17">
        <v>0.73663606825589001</v>
      </c>
      <c r="AP133" s="17"/>
      <c r="AQ133" s="17">
        <v>0.80845575588844898</v>
      </c>
      <c r="AR133" s="17">
        <v>0.72327364851563403</v>
      </c>
      <c r="AS133" s="17"/>
      <c r="AT133" s="17">
        <v>0.76917726386151497</v>
      </c>
      <c r="AU133" s="17">
        <v>0.77106331318555299</v>
      </c>
      <c r="AV133" s="17">
        <v>0.71041230892732099</v>
      </c>
      <c r="AW133" s="17"/>
      <c r="AX133" s="17">
        <v>0.87280006118146702</v>
      </c>
      <c r="AY133" s="17">
        <v>0.771566506392386</v>
      </c>
      <c r="AZ133" s="17">
        <v>0.82134993592093097</v>
      </c>
    </row>
    <row r="134" spans="2:52" x14ac:dyDescent="0.35">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row>
    <row r="135" spans="2:52" x14ac:dyDescent="0.35">
      <c r="B135" s="6" t="s">
        <v>146</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row>
    <row r="136" spans="2:52" x14ac:dyDescent="0.35">
      <c r="B136" s="24" t="s">
        <v>84</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row>
    <row r="137" spans="2:52" x14ac:dyDescent="0.35">
      <c r="B137" t="s">
        <v>143</v>
      </c>
      <c r="C137" s="17">
        <v>0.45569487724462598</v>
      </c>
      <c r="D137" s="17">
        <v>0.42853238625706902</v>
      </c>
      <c r="E137" s="17">
        <v>0.48117931783497397</v>
      </c>
      <c r="F137" s="17"/>
      <c r="G137" s="17">
        <v>0.55039313439931503</v>
      </c>
      <c r="H137" s="17">
        <v>0.52796300401957597</v>
      </c>
      <c r="I137" s="17">
        <v>0.57197834655372803</v>
      </c>
      <c r="J137" s="17">
        <v>0.388325520842627</v>
      </c>
      <c r="K137" s="17">
        <v>0.38897582229077199</v>
      </c>
      <c r="L137" s="17">
        <v>0.33113280542472701</v>
      </c>
      <c r="M137" s="17"/>
      <c r="N137" s="17">
        <v>0.45773562666256801</v>
      </c>
      <c r="O137" s="17">
        <v>0.43929907726127998</v>
      </c>
      <c r="P137" s="17">
        <v>0.46667309415865399</v>
      </c>
      <c r="Q137" s="17">
        <v>0.45860115228362303</v>
      </c>
      <c r="R137" s="17"/>
      <c r="S137" s="17">
        <v>0.364778875637709</v>
      </c>
      <c r="T137" s="17">
        <v>0.48592974519513399</v>
      </c>
      <c r="U137" s="17">
        <v>0.42705693628246599</v>
      </c>
      <c r="V137" s="17">
        <v>0.59098298230661594</v>
      </c>
      <c r="W137" s="17">
        <v>0.52901475521046903</v>
      </c>
      <c r="X137" s="17"/>
      <c r="Y137" s="17">
        <v>0.48326538802024999</v>
      </c>
      <c r="Z137" s="17">
        <v>0.49301009792281902</v>
      </c>
      <c r="AA137" s="17">
        <v>0.352032265200521</v>
      </c>
      <c r="AB137" s="17"/>
      <c r="AC137" s="17">
        <v>0.37270953615140701</v>
      </c>
      <c r="AD137" s="17">
        <v>0.45071110706975198</v>
      </c>
      <c r="AE137" s="17">
        <v>0.54002567665916501</v>
      </c>
      <c r="AF137" s="17">
        <v>0.515755668102027</v>
      </c>
      <c r="AG137" s="17">
        <v>0.29549311499420999</v>
      </c>
      <c r="AH137" s="17"/>
      <c r="AI137" s="17">
        <v>0.42305963880116598</v>
      </c>
      <c r="AJ137" s="17">
        <v>0.431340003294577</v>
      </c>
      <c r="AK137" s="17">
        <v>0.53465768137659098</v>
      </c>
      <c r="AL137" s="17">
        <v>0.49107601068662399</v>
      </c>
      <c r="AM137" s="17"/>
      <c r="AN137" s="17">
        <v>0.48685944659012798</v>
      </c>
      <c r="AO137" s="17">
        <v>0.44526164056490197</v>
      </c>
      <c r="AP137" s="17"/>
      <c r="AQ137" s="17">
        <v>0.50720965726783396</v>
      </c>
      <c r="AR137" s="17">
        <v>0.40331035047934699</v>
      </c>
      <c r="AS137" s="17"/>
      <c r="AT137" s="17">
        <v>0.42741984537488598</v>
      </c>
      <c r="AU137" s="17">
        <v>0.50047204641264198</v>
      </c>
      <c r="AV137" s="17">
        <v>0.39404323636173</v>
      </c>
      <c r="AW137" s="17"/>
      <c r="AX137" s="17">
        <v>0.54969143081594396</v>
      </c>
      <c r="AY137" s="17">
        <v>0.40759216151932298</v>
      </c>
      <c r="AZ137" s="17">
        <v>0.48121058072617301</v>
      </c>
    </row>
    <row r="138" spans="2:52" x14ac:dyDescent="0.35">
      <c r="B138" t="s">
        <v>144</v>
      </c>
      <c r="C138" s="17">
        <v>0.46160056072428701</v>
      </c>
      <c r="D138" s="17">
        <v>0.483947186736852</v>
      </c>
      <c r="E138" s="17">
        <v>0.44024486497369503</v>
      </c>
      <c r="F138" s="17"/>
      <c r="G138" s="17">
        <v>0.37591636888623903</v>
      </c>
      <c r="H138" s="17">
        <v>0.43077959046879999</v>
      </c>
      <c r="I138" s="17">
        <v>0.372464497753418</v>
      </c>
      <c r="J138" s="17">
        <v>0.49088265866393199</v>
      </c>
      <c r="K138" s="17">
        <v>0.52936556410314295</v>
      </c>
      <c r="L138" s="17">
        <v>0.54911674925876597</v>
      </c>
      <c r="M138" s="17"/>
      <c r="N138" s="17">
        <v>0.48019899973541202</v>
      </c>
      <c r="O138" s="17">
        <v>0.48046437532887198</v>
      </c>
      <c r="P138" s="17">
        <v>0.45154993759837703</v>
      </c>
      <c r="Q138" s="17">
        <v>0.44481092431862002</v>
      </c>
      <c r="R138" s="17"/>
      <c r="S138" s="17">
        <v>0.50721793882830901</v>
      </c>
      <c r="T138" s="17">
        <v>0.45901840894199403</v>
      </c>
      <c r="U138" s="17">
        <v>0.49707084969150001</v>
      </c>
      <c r="V138" s="17">
        <v>0.409017017693384</v>
      </c>
      <c r="W138" s="17">
        <v>0.42988962376536599</v>
      </c>
      <c r="X138" s="17"/>
      <c r="Y138" s="17">
        <v>0.42783075142706101</v>
      </c>
      <c r="Z138" s="17">
        <v>0.45606924741119997</v>
      </c>
      <c r="AA138" s="17">
        <v>0.567827743418991</v>
      </c>
      <c r="AB138" s="17"/>
      <c r="AC138" s="17">
        <v>0.53513799365084702</v>
      </c>
      <c r="AD138" s="17">
        <v>0.47239953488366299</v>
      </c>
      <c r="AE138" s="17">
        <v>0.38712510021514401</v>
      </c>
      <c r="AF138" s="17">
        <v>0.41479343108809302</v>
      </c>
      <c r="AG138" s="17">
        <v>0.42697303008870402</v>
      </c>
      <c r="AH138" s="17"/>
      <c r="AI138" s="17">
        <v>0.45022687155702201</v>
      </c>
      <c r="AJ138" s="17">
        <v>0.49681913684837697</v>
      </c>
      <c r="AK138" s="17">
        <v>0.39971127562178299</v>
      </c>
      <c r="AL138" s="17">
        <v>0.44272940250079401</v>
      </c>
      <c r="AM138" s="17"/>
      <c r="AN138" s="17">
        <v>0.47178482745394401</v>
      </c>
      <c r="AO138" s="17">
        <v>0.46045300228896102</v>
      </c>
      <c r="AP138" s="17"/>
      <c r="AQ138" s="17">
        <v>0.436944740245096</v>
      </c>
      <c r="AR138" s="17">
        <v>0.490424353495021</v>
      </c>
      <c r="AS138" s="17"/>
      <c r="AT138" s="17">
        <v>0.50426470180620897</v>
      </c>
      <c r="AU138" s="17">
        <v>0.41603674451473799</v>
      </c>
      <c r="AV138" s="17">
        <v>0.51767585146663397</v>
      </c>
      <c r="AW138" s="17"/>
      <c r="AX138" s="17">
        <v>0.41188745565339901</v>
      </c>
      <c r="AY138" s="17">
        <v>0.480815621965622</v>
      </c>
      <c r="AZ138" s="17">
        <v>0.49905714999976902</v>
      </c>
    </row>
    <row r="139" spans="2:52" x14ac:dyDescent="0.35">
      <c r="B139" t="s">
        <v>145</v>
      </c>
      <c r="C139" s="17">
        <v>5.4187222864648901E-2</v>
      </c>
      <c r="D139" s="17">
        <v>7.5438111807404604E-2</v>
      </c>
      <c r="E139" s="17">
        <v>3.34740883461827E-2</v>
      </c>
      <c r="F139" s="17"/>
      <c r="G139" s="17">
        <v>5.4741988711299802E-2</v>
      </c>
      <c r="H139" s="17">
        <v>3.2275897101686601E-2</v>
      </c>
      <c r="I139" s="17">
        <v>3.1427310228929299E-2</v>
      </c>
      <c r="J139" s="17">
        <v>3.5413878923592101E-2</v>
      </c>
      <c r="K139" s="17">
        <v>4.6688760194376198E-2</v>
      </c>
      <c r="L139" s="17">
        <v>0.113499190032363</v>
      </c>
      <c r="M139" s="17"/>
      <c r="N139" s="17">
        <v>4.3945383207210302E-2</v>
      </c>
      <c r="O139" s="17">
        <v>4.9135761199927998E-2</v>
      </c>
      <c r="P139" s="17">
        <v>5.9595941926528603E-2</v>
      </c>
      <c r="Q139" s="17">
        <v>6.0725585609542998E-2</v>
      </c>
      <c r="R139" s="17"/>
      <c r="S139" s="17">
        <v>8.0935845572623205E-2</v>
      </c>
      <c r="T139" s="17">
        <v>3.6056654854232303E-2</v>
      </c>
      <c r="U139" s="17">
        <v>5.1090366827615301E-2</v>
      </c>
      <c r="V139" s="17">
        <v>0</v>
      </c>
      <c r="W139" s="17">
        <v>4.1095621024165203E-2</v>
      </c>
      <c r="X139" s="17"/>
      <c r="Y139" s="17">
        <v>5.0180463506060098E-2</v>
      </c>
      <c r="Z139" s="17">
        <v>4.62846318663186E-2</v>
      </c>
      <c r="AA139" s="17">
        <v>5.4515974549392797E-2</v>
      </c>
      <c r="AB139" s="17"/>
      <c r="AC139" s="17">
        <v>8.3645108404636404E-2</v>
      </c>
      <c r="AD139" s="17">
        <v>1.23239180698714E-2</v>
      </c>
      <c r="AE139" s="17">
        <v>5.51884311192632E-2</v>
      </c>
      <c r="AF139" s="17">
        <v>3.95300771067316E-2</v>
      </c>
      <c r="AG139" s="17">
        <v>0</v>
      </c>
      <c r="AH139" s="17"/>
      <c r="AI139" s="17">
        <v>8.3627016133962007E-2</v>
      </c>
      <c r="AJ139" s="17">
        <v>4.3928078983398601E-2</v>
      </c>
      <c r="AK139" s="17">
        <v>5.6050447428572403E-2</v>
      </c>
      <c r="AL139" s="17">
        <v>3.41990501920044E-2</v>
      </c>
      <c r="AM139" s="17"/>
      <c r="AN139" s="17">
        <v>4.1355725955927798E-2</v>
      </c>
      <c r="AO139" s="17">
        <v>5.9802431343404398E-2</v>
      </c>
      <c r="AP139" s="17"/>
      <c r="AQ139" s="17">
        <v>3.2371684029540701E-2</v>
      </c>
      <c r="AR139" s="17">
        <v>7.2077541660688693E-2</v>
      </c>
      <c r="AS139" s="17"/>
      <c r="AT139" s="17">
        <v>4.9218207106010901E-2</v>
      </c>
      <c r="AU139" s="17">
        <v>3.8594275425733203E-2</v>
      </c>
      <c r="AV139" s="17">
        <v>6.5863356459241795E-2</v>
      </c>
      <c r="AW139" s="17"/>
      <c r="AX139" s="17">
        <v>2.1376660561358899E-2</v>
      </c>
      <c r="AY139" s="17">
        <v>8.3977112504307505E-2</v>
      </c>
      <c r="AZ139" s="17">
        <v>0</v>
      </c>
    </row>
    <row r="140" spans="2:52" x14ac:dyDescent="0.35">
      <c r="B140" t="s">
        <v>81</v>
      </c>
      <c r="C140" s="17">
        <v>2.85173391664378E-2</v>
      </c>
      <c r="D140" s="17">
        <v>1.20823151986744E-2</v>
      </c>
      <c r="E140" s="17">
        <v>4.5101728845148403E-2</v>
      </c>
      <c r="F140" s="17"/>
      <c r="G140" s="17">
        <v>1.8948508003146399E-2</v>
      </c>
      <c r="H140" s="17">
        <v>8.9815084099379803E-3</v>
      </c>
      <c r="I140" s="17">
        <v>2.4129845463924798E-2</v>
      </c>
      <c r="J140" s="17">
        <v>8.5377941569848501E-2</v>
      </c>
      <c r="K140" s="17">
        <v>3.4969853411709301E-2</v>
      </c>
      <c r="L140" s="17">
        <v>6.2512552841446902E-3</v>
      </c>
      <c r="M140" s="17"/>
      <c r="N140" s="17">
        <v>1.8119990394809601E-2</v>
      </c>
      <c r="O140" s="17">
        <v>3.1100786209920201E-2</v>
      </c>
      <c r="P140" s="17">
        <v>2.2181026316440599E-2</v>
      </c>
      <c r="Q140" s="17">
        <v>3.5862337788213898E-2</v>
      </c>
      <c r="R140" s="17"/>
      <c r="S140" s="17">
        <v>4.7067339961359402E-2</v>
      </c>
      <c r="T140" s="17">
        <v>1.8995191008640101E-2</v>
      </c>
      <c r="U140" s="17">
        <v>2.4781847198418201E-2</v>
      </c>
      <c r="V140" s="17">
        <v>0</v>
      </c>
      <c r="W140" s="17">
        <v>0</v>
      </c>
      <c r="X140" s="17"/>
      <c r="Y140" s="17">
        <v>3.8723397046628902E-2</v>
      </c>
      <c r="Z140" s="17">
        <v>4.6360227996627701E-3</v>
      </c>
      <c r="AA140" s="17">
        <v>2.5624016831096198E-2</v>
      </c>
      <c r="AB140" s="17"/>
      <c r="AC140" s="17">
        <v>8.5073617931096194E-3</v>
      </c>
      <c r="AD140" s="17">
        <v>6.4565439976714198E-2</v>
      </c>
      <c r="AE140" s="17">
        <v>1.76607920064283E-2</v>
      </c>
      <c r="AF140" s="17">
        <v>2.9920823703149E-2</v>
      </c>
      <c r="AG140" s="17">
        <v>0.27753385491708699</v>
      </c>
      <c r="AH140" s="17"/>
      <c r="AI140" s="17">
        <v>4.3086473507849901E-2</v>
      </c>
      <c r="AJ140" s="17">
        <v>2.7912780873647298E-2</v>
      </c>
      <c r="AK140" s="17">
        <v>9.5805955730532393E-3</v>
      </c>
      <c r="AL140" s="17">
        <v>3.1995536620577802E-2</v>
      </c>
      <c r="AM140" s="17"/>
      <c r="AN140" s="17">
        <v>0</v>
      </c>
      <c r="AO140" s="17">
        <v>3.4482925802732697E-2</v>
      </c>
      <c r="AP140" s="17"/>
      <c r="AQ140" s="17">
        <v>2.3473918457529701E-2</v>
      </c>
      <c r="AR140" s="17">
        <v>3.4187754364943097E-2</v>
      </c>
      <c r="AS140" s="17"/>
      <c r="AT140" s="17">
        <v>1.90972457128941E-2</v>
      </c>
      <c r="AU140" s="17">
        <v>4.4896933646887002E-2</v>
      </c>
      <c r="AV140" s="17">
        <v>2.2417555712393698E-2</v>
      </c>
      <c r="AW140" s="17"/>
      <c r="AX140" s="17">
        <v>1.7044452969298501E-2</v>
      </c>
      <c r="AY140" s="17">
        <v>2.7615104010747599E-2</v>
      </c>
      <c r="AZ140" s="17">
        <v>1.97322692740588E-2</v>
      </c>
    </row>
    <row r="141" spans="2:52" x14ac:dyDescent="0.3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row>
    <row r="142" spans="2:52" x14ac:dyDescent="0.35">
      <c r="B142" s="6" t="s">
        <v>158</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row>
    <row r="143" spans="2:52" x14ac:dyDescent="0.35">
      <c r="B143" s="24" t="s">
        <v>84</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row>
    <row r="144" spans="2:52" x14ac:dyDescent="0.35">
      <c r="B144" t="s">
        <v>147</v>
      </c>
      <c r="C144" s="17">
        <v>0.687673745149043</v>
      </c>
      <c r="D144" s="17">
        <v>0.61774306639962195</v>
      </c>
      <c r="E144" s="17">
        <v>0.75475920087553094</v>
      </c>
      <c r="F144" s="17"/>
      <c r="G144" s="17">
        <v>0.65748840461911096</v>
      </c>
      <c r="H144" s="17">
        <v>0.58946326938556604</v>
      </c>
      <c r="I144" s="17">
        <v>0.66194038712714498</v>
      </c>
      <c r="J144" s="17">
        <v>0.74170802546219405</v>
      </c>
      <c r="K144" s="17">
        <v>0.814663457386127</v>
      </c>
      <c r="L144" s="17">
        <v>0.68388186038416598</v>
      </c>
      <c r="M144" s="17"/>
      <c r="N144" s="17">
        <v>0.713882216042099</v>
      </c>
      <c r="O144" s="17">
        <v>0.70578701144874501</v>
      </c>
      <c r="P144" s="17">
        <v>0.68394431128574196</v>
      </c>
      <c r="Q144" s="17">
        <v>0.66492806855263198</v>
      </c>
      <c r="R144" s="17"/>
      <c r="S144" s="17">
        <v>0.74877318419483196</v>
      </c>
      <c r="T144" s="17">
        <v>0.64467756168383294</v>
      </c>
      <c r="U144" s="17">
        <v>0.75144264988985099</v>
      </c>
      <c r="V144" s="17">
        <v>0.59098298230661594</v>
      </c>
      <c r="W144" s="17">
        <v>0.75442755139240003</v>
      </c>
      <c r="X144" s="17"/>
      <c r="Y144" s="17">
        <v>0.70690137619653104</v>
      </c>
      <c r="Z144" s="17">
        <v>0.67725266802665396</v>
      </c>
      <c r="AA144" s="17">
        <v>0.68043808500740499</v>
      </c>
      <c r="AB144" s="17"/>
      <c r="AC144" s="17">
        <v>0.72854832149637205</v>
      </c>
      <c r="AD144" s="17">
        <v>0.70583399424678495</v>
      </c>
      <c r="AE144" s="17">
        <v>0.66870342637539004</v>
      </c>
      <c r="AF144" s="17">
        <v>0.54581061984373402</v>
      </c>
      <c r="AG144" s="17">
        <v>0.72428691005635704</v>
      </c>
      <c r="AH144" s="17"/>
      <c r="AI144" s="17">
        <v>0.64012784121144595</v>
      </c>
      <c r="AJ144" s="17">
        <v>0.68645399622085701</v>
      </c>
      <c r="AK144" s="17">
        <v>0.71742683074046998</v>
      </c>
      <c r="AL144" s="17">
        <v>0.69586338274361403</v>
      </c>
      <c r="AM144" s="17"/>
      <c r="AN144" s="17">
        <v>0.67821358059813397</v>
      </c>
      <c r="AO144" s="17">
        <v>0.68989726634429804</v>
      </c>
      <c r="AP144" s="17"/>
      <c r="AQ144" s="17">
        <v>0.73259671906844703</v>
      </c>
      <c r="AR144" s="17">
        <v>0.65034331476862095</v>
      </c>
      <c r="AS144" s="17"/>
      <c r="AT144" s="17">
        <v>0.68935904082001997</v>
      </c>
      <c r="AU144" s="17">
        <v>0.67991670419698502</v>
      </c>
      <c r="AV144" s="17">
        <v>0.65176495569505999</v>
      </c>
      <c r="AW144" s="17"/>
      <c r="AX144" s="17">
        <v>0.69354650335289703</v>
      </c>
      <c r="AY144" s="17">
        <v>0.69668812811583403</v>
      </c>
      <c r="AZ144" s="17">
        <v>0.56393070022449299</v>
      </c>
    </row>
    <row r="145" spans="2:52" x14ac:dyDescent="0.35">
      <c r="B145" t="s">
        <v>148</v>
      </c>
      <c r="C145" s="17">
        <v>0.62199011711351704</v>
      </c>
      <c r="D145" s="17">
        <v>0.59817672913326103</v>
      </c>
      <c r="E145" s="17">
        <v>0.64265423109200603</v>
      </c>
      <c r="F145" s="17"/>
      <c r="G145" s="17">
        <v>0.66281454014986496</v>
      </c>
      <c r="H145" s="17">
        <v>0.55808723931877002</v>
      </c>
      <c r="I145" s="17">
        <v>0.67788128213290799</v>
      </c>
      <c r="J145" s="17">
        <v>0.70315754907084005</v>
      </c>
      <c r="K145" s="17">
        <v>0.68367229089172699</v>
      </c>
      <c r="L145" s="17">
        <v>0.496812940386341</v>
      </c>
      <c r="M145" s="17"/>
      <c r="N145" s="17">
        <v>0.60527771687971299</v>
      </c>
      <c r="O145" s="17">
        <v>0.70831824651286401</v>
      </c>
      <c r="P145" s="17">
        <v>0.46942913301106398</v>
      </c>
      <c r="Q145" s="17">
        <v>0.65097652813376605</v>
      </c>
      <c r="R145" s="17"/>
      <c r="S145" s="17">
        <v>0.61764384115283399</v>
      </c>
      <c r="T145" s="17">
        <v>0.61262792373142905</v>
      </c>
      <c r="U145" s="17">
        <v>0.59495227646980198</v>
      </c>
      <c r="V145" s="17">
        <v>0.46276213134207</v>
      </c>
      <c r="W145" s="17">
        <v>0.72983184649432897</v>
      </c>
      <c r="X145" s="17"/>
      <c r="Y145" s="17">
        <v>0.61886057296251196</v>
      </c>
      <c r="Z145" s="17">
        <v>0.62919168935076997</v>
      </c>
      <c r="AA145" s="17">
        <v>0.58719760644588603</v>
      </c>
      <c r="AB145" s="17"/>
      <c r="AC145" s="17">
        <v>0.64389671333512</v>
      </c>
      <c r="AD145" s="17">
        <v>0.64591715559235396</v>
      </c>
      <c r="AE145" s="17">
        <v>0.58761760664580298</v>
      </c>
      <c r="AF145" s="17">
        <v>0.58766515224535498</v>
      </c>
      <c r="AG145" s="17">
        <v>0.94914086540680398</v>
      </c>
      <c r="AH145" s="17"/>
      <c r="AI145" s="17">
        <v>0.55306968406131296</v>
      </c>
      <c r="AJ145" s="17">
        <v>0.64984335857113695</v>
      </c>
      <c r="AK145" s="17">
        <v>0.68292306164758199</v>
      </c>
      <c r="AL145" s="17">
        <v>0.59143105650350902</v>
      </c>
      <c r="AM145" s="17"/>
      <c r="AN145" s="17">
        <v>0.68206663743089402</v>
      </c>
      <c r="AO145" s="17">
        <v>0.59958472543363095</v>
      </c>
      <c r="AP145" s="17"/>
      <c r="AQ145" s="17">
        <v>0.67823750864511401</v>
      </c>
      <c r="AR145" s="17">
        <v>0.56664064187555796</v>
      </c>
      <c r="AS145" s="17"/>
      <c r="AT145" s="17">
        <v>0.64693279563556305</v>
      </c>
      <c r="AU145" s="17">
        <v>0.60306119368593303</v>
      </c>
      <c r="AV145" s="17">
        <v>0.56273107094400598</v>
      </c>
      <c r="AW145" s="17"/>
      <c r="AX145" s="17">
        <v>0.67968788419286796</v>
      </c>
      <c r="AY145" s="17">
        <v>0.645659076490124</v>
      </c>
      <c r="AZ145" s="17">
        <v>0.61070718231213195</v>
      </c>
    </row>
    <row r="146" spans="2:52" x14ac:dyDescent="0.35">
      <c r="B146" t="s">
        <v>149</v>
      </c>
      <c r="C146" s="17">
        <v>0.60839184337649499</v>
      </c>
      <c r="D146" s="17">
        <v>0.57222509873294902</v>
      </c>
      <c r="E146" s="17">
        <v>0.64124039443471303</v>
      </c>
      <c r="F146" s="17"/>
      <c r="G146" s="17">
        <v>0.56454079229829202</v>
      </c>
      <c r="H146" s="17">
        <v>0.57563898388239798</v>
      </c>
      <c r="I146" s="17">
        <v>0.53770906427496801</v>
      </c>
      <c r="J146" s="17">
        <v>0.63434254740627305</v>
      </c>
      <c r="K146" s="17">
        <v>0.63478598208905102</v>
      </c>
      <c r="L146" s="17">
        <v>0.687338432333786</v>
      </c>
      <c r="M146" s="17"/>
      <c r="N146" s="17">
        <v>0.60933090081903296</v>
      </c>
      <c r="O146" s="17">
        <v>0.63684035743881895</v>
      </c>
      <c r="P146" s="17">
        <v>0.52993303056861596</v>
      </c>
      <c r="Q146" s="17">
        <v>0.63717135909419897</v>
      </c>
      <c r="R146" s="17"/>
      <c r="S146" s="17">
        <v>0.66650418735106198</v>
      </c>
      <c r="T146" s="17">
        <v>0.55136022626279502</v>
      </c>
      <c r="U146" s="17">
        <v>0.69868506741304004</v>
      </c>
      <c r="V146" s="17">
        <v>0.59098298230661594</v>
      </c>
      <c r="W146" s="17">
        <v>0.67719263164080001</v>
      </c>
      <c r="X146" s="17"/>
      <c r="Y146" s="17">
        <v>0.65389879016242702</v>
      </c>
      <c r="Z146" s="17">
        <v>0.59531949757318003</v>
      </c>
      <c r="AA146" s="17">
        <v>0.62058643682411896</v>
      </c>
      <c r="AB146" s="17"/>
      <c r="AC146" s="17">
        <v>0.63183363940422099</v>
      </c>
      <c r="AD146" s="17">
        <v>0.63861880258582304</v>
      </c>
      <c r="AE146" s="17">
        <v>0.57994897553506397</v>
      </c>
      <c r="AF146" s="17">
        <v>0.60428969352497097</v>
      </c>
      <c r="AG146" s="17">
        <v>0.61301453225464098</v>
      </c>
      <c r="AH146" s="17"/>
      <c r="AI146" s="17">
        <v>0.60032603688402897</v>
      </c>
      <c r="AJ146" s="17">
        <v>0.60548663091501098</v>
      </c>
      <c r="AK146" s="17">
        <v>0.59925459906459</v>
      </c>
      <c r="AL146" s="17">
        <v>0.64651645173850802</v>
      </c>
      <c r="AM146" s="17"/>
      <c r="AN146" s="17">
        <v>0.61646814930753202</v>
      </c>
      <c r="AO146" s="17">
        <v>0.60444158566519701</v>
      </c>
      <c r="AP146" s="17"/>
      <c r="AQ146" s="17">
        <v>0.60227253838406503</v>
      </c>
      <c r="AR146" s="17">
        <v>0.61655800791900095</v>
      </c>
      <c r="AS146" s="17"/>
      <c r="AT146" s="17">
        <v>0.64262843481546505</v>
      </c>
      <c r="AU146" s="17">
        <v>0.62267584191524705</v>
      </c>
      <c r="AV146" s="17">
        <v>0.55873449555131705</v>
      </c>
      <c r="AW146" s="17"/>
      <c r="AX146" s="17">
        <v>0.61239905190434496</v>
      </c>
      <c r="AY146" s="17">
        <v>0.69419574361661396</v>
      </c>
      <c r="AZ146" s="17">
        <v>0.55301677253072901</v>
      </c>
    </row>
    <row r="147" spans="2:52" x14ac:dyDescent="0.35">
      <c r="B147" t="s">
        <v>150</v>
      </c>
      <c r="C147" s="17">
        <v>0.51206542528048204</v>
      </c>
      <c r="D147" s="17">
        <v>0.46028577946555499</v>
      </c>
      <c r="E147" s="17">
        <v>0.559678179157864</v>
      </c>
      <c r="F147" s="17"/>
      <c r="G147" s="17">
        <v>0.40614287688434098</v>
      </c>
      <c r="H147" s="17">
        <v>0.44824975054996002</v>
      </c>
      <c r="I147" s="17">
        <v>0.51555323570543099</v>
      </c>
      <c r="J147" s="17">
        <v>0.54591985817412503</v>
      </c>
      <c r="K147" s="17">
        <v>0.53378225464729301</v>
      </c>
      <c r="L147" s="17">
        <v>0.59166312527335096</v>
      </c>
      <c r="M147" s="17"/>
      <c r="N147" s="17">
        <v>0.54551811491912205</v>
      </c>
      <c r="O147" s="17">
        <v>0.55837941150123804</v>
      </c>
      <c r="P147" s="17">
        <v>0.45752408676727702</v>
      </c>
      <c r="Q147" s="17">
        <v>0.49255484753870699</v>
      </c>
      <c r="R147" s="17"/>
      <c r="S147" s="17">
        <v>0.56662670340263899</v>
      </c>
      <c r="T147" s="17">
        <v>0.50435779224635602</v>
      </c>
      <c r="U147" s="17">
        <v>0.64173348211072501</v>
      </c>
      <c r="V147" s="17">
        <v>0.46276213134207</v>
      </c>
      <c r="W147" s="17">
        <v>0.51083370640911496</v>
      </c>
      <c r="X147" s="17"/>
      <c r="Y147" s="17">
        <v>0.52738839312431396</v>
      </c>
      <c r="Z147" s="17">
        <v>0.52038191909033404</v>
      </c>
      <c r="AA147" s="17">
        <v>0.5772357454332</v>
      </c>
      <c r="AB147" s="17"/>
      <c r="AC147" s="17">
        <v>0.49721098422507098</v>
      </c>
      <c r="AD147" s="17">
        <v>0.49264348465213698</v>
      </c>
      <c r="AE147" s="17">
        <v>0.55876877895078403</v>
      </c>
      <c r="AF147" s="17">
        <v>0.45466595841837298</v>
      </c>
      <c r="AG147" s="17">
        <v>0.59701675183708702</v>
      </c>
      <c r="AH147" s="17"/>
      <c r="AI147" s="17">
        <v>0.54124170894420098</v>
      </c>
      <c r="AJ147" s="17">
        <v>0.46483117716057398</v>
      </c>
      <c r="AK147" s="17">
        <v>0.57143916237454695</v>
      </c>
      <c r="AL147" s="17">
        <v>0.55300698229786904</v>
      </c>
      <c r="AM147" s="17"/>
      <c r="AN147" s="17">
        <v>0.56463585662945004</v>
      </c>
      <c r="AO147" s="17">
        <v>0.50186123498860902</v>
      </c>
      <c r="AP147" s="17"/>
      <c r="AQ147" s="17">
        <v>0.521804540815759</v>
      </c>
      <c r="AR147" s="17">
        <v>0.50379282522500202</v>
      </c>
      <c r="AS147" s="17"/>
      <c r="AT147" s="17">
        <v>0.53940900829374205</v>
      </c>
      <c r="AU147" s="17">
        <v>0.47253476893142898</v>
      </c>
      <c r="AV147" s="17">
        <v>0.58926253704512199</v>
      </c>
      <c r="AW147" s="17"/>
      <c r="AX147" s="17">
        <v>0.50544722580936596</v>
      </c>
      <c r="AY147" s="17">
        <v>0.552988488528392</v>
      </c>
      <c r="AZ147" s="17">
        <v>0.65550311497620195</v>
      </c>
    </row>
    <row r="148" spans="2:52" x14ac:dyDescent="0.35">
      <c r="B148" t="s">
        <v>151</v>
      </c>
      <c r="C148" s="17">
        <v>0.46864252308297799</v>
      </c>
      <c r="D148" s="17">
        <v>0.43423888522991599</v>
      </c>
      <c r="E148" s="17">
        <v>0.49861481891998599</v>
      </c>
      <c r="F148" s="17"/>
      <c r="G148" s="17">
        <v>0.49446095992189798</v>
      </c>
      <c r="H148" s="17">
        <v>0.41663036783165802</v>
      </c>
      <c r="I148" s="17">
        <v>0.54838071100475405</v>
      </c>
      <c r="J148" s="17">
        <v>0.42853618008441102</v>
      </c>
      <c r="K148" s="17">
        <v>0.54531210424544596</v>
      </c>
      <c r="L148" s="17">
        <v>0.407294900078504</v>
      </c>
      <c r="M148" s="17"/>
      <c r="N148" s="17">
        <v>0.46893441260789798</v>
      </c>
      <c r="O148" s="17">
        <v>0.48559476278468999</v>
      </c>
      <c r="P148" s="17">
        <v>0.41555118407858099</v>
      </c>
      <c r="Q148" s="17">
        <v>0.49064489478530698</v>
      </c>
      <c r="R148" s="17"/>
      <c r="S148" s="17">
        <v>0.41420877375043702</v>
      </c>
      <c r="T148" s="17">
        <v>0.47692170145590801</v>
      </c>
      <c r="U148" s="17">
        <v>0.63503453052591696</v>
      </c>
      <c r="V148" s="17">
        <v>0.59098298230661594</v>
      </c>
      <c r="W148" s="17">
        <v>0.53832706061505398</v>
      </c>
      <c r="X148" s="17"/>
      <c r="Y148" s="17">
        <v>0.47130654554550799</v>
      </c>
      <c r="Z148" s="17">
        <v>0.50984531226337304</v>
      </c>
      <c r="AA148" s="17">
        <v>0.504389504485383</v>
      </c>
      <c r="AB148" s="17"/>
      <c r="AC148" s="17">
        <v>0.463042602365139</v>
      </c>
      <c r="AD148" s="17">
        <v>0.493251359575751</v>
      </c>
      <c r="AE148" s="17">
        <v>0.448824561266152</v>
      </c>
      <c r="AF148" s="17">
        <v>0.48900028880030599</v>
      </c>
      <c r="AG148" s="17">
        <v>0.58017260583428798</v>
      </c>
      <c r="AH148" s="17"/>
      <c r="AI148" s="17">
        <v>0.47297479822625499</v>
      </c>
      <c r="AJ148" s="17">
        <v>0.41896084389386401</v>
      </c>
      <c r="AK148" s="17">
        <v>0.49394186314247901</v>
      </c>
      <c r="AL148" s="17">
        <v>0.49720608380223902</v>
      </c>
      <c r="AM148" s="17"/>
      <c r="AN148" s="17">
        <v>0.46711385938349098</v>
      </c>
      <c r="AO148" s="17">
        <v>0.46973134051029503</v>
      </c>
      <c r="AP148" s="17"/>
      <c r="AQ148" s="17">
        <v>0.49195361154588402</v>
      </c>
      <c r="AR148" s="17">
        <v>0.450362246322633</v>
      </c>
      <c r="AS148" s="17"/>
      <c r="AT148" s="17">
        <v>0.43654598757232699</v>
      </c>
      <c r="AU148" s="17">
        <v>0.503454877772883</v>
      </c>
      <c r="AV148" s="17">
        <v>0.497888240967443</v>
      </c>
      <c r="AW148" s="17"/>
      <c r="AX148" s="17">
        <v>0.51904157961891795</v>
      </c>
      <c r="AY148" s="17">
        <v>0.44528445055820998</v>
      </c>
      <c r="AZ148" s="17">
        <v>0.510124912953696</v>
      </c>
    </row>
    <row r="149" spans="2:52" x14ac:dyDescent="0.35">
      <c r="B149" t="s">
        <v>152</v>
      </c>
      <c r="C149" s="17">
        <v>0.42074353111110502</v>
      </c>
      <c r="D149" s="17">
        <v>0.38728134260298203</v>
      </c>
      <c r="E149" s="17">
        <v>0.44939447803953703</v>
      </c>
      <c r="F149" s="17"/>
      <c r="G149" s="17">
        <v>0.388713834608091</v>
      </c>
      <c r="H149" s="17">
        <v>0.46542377675720498</v>
      </c>
      <c r="I149" s="17">
        <v>0.43052044694323499</v>
      </c>
      <c r="J149" s="17">
        <v>0.43790975307271401</v>
      </c>
      <c r="K149" s="17">
        <v>0.42524366320281398</v>
      </c>
      <c r="L149" s="17">
        <v>0.37556842588554401</v>
      </c>
      <c r="M149" s="17"/>
      <c r="N149" s="17">
        <v>0.44389322050073199</v>
      </c>
      <c r="O149" s="17">
        <v>0.46038290703573198</v>
      </c>
      <c r="P149" s="17">
        <v>0.33982568578913402</v>
      </c>
      <c r="Q149" s="17">
        <v>0.42875711537762301</v>
      </c>
      <c r="R149" s="17"/>
      <c r="S149" s="17">
        <v>0.340320325992574</v>
      </c>
      <c r="T149" s="17">
        <v>0.42162391085402401</v>
      </c>
      <c r="U149" s="17">
        <v>0.58588336990854595</v>
      </c>
      <c r="V149" s="17">
        <v>0.37479078901553797</v>
      </c>
      <c r="W149" s="17">
        <v>0.52744757177377</v>
      </c>
      <c r="X149" s="17"/>
      <c r="Y149" s="17">
        <v>0.35485383876530802</v>
      </c>
      <c r="Z149" s="17">
        <v>0.46936869098835698</v>
      </c>
      <c r="AA149" s="17">
        <v>0.58408230136013295</v>
      </c>
      <c r="AB149" s="17"/>
      <c r="AC149" s="17">
        <v>0.28193634144819801</v>
      </c>
      <c r="AD149" s="17">
        <v>0.38967398101046802</v>
      </c>
      <c r="AE149" s="17">
        <v>0.47040676610371102</v>
      </c>
      <c r="AF149" s="17">
        <v>0.57382381072413302</v>
      </c>
      <c r="AG149" s="17">
        <v>0.83786848760508803</v>
      </c>
      <c r="AH149" s="17"/>
      <c r="AI149" s="17">
        <v>0.44474166267885401</v>
      </c>
      <c r="AJ149" s="17">
        <v>0.36624915376463701</v>
      </c>
      <c r="AK149" s="17">
        <v>0.44200225935875098</v>
      </c>
      <c r="AL149" s="17">
        <v>0.47559523413177601</v>
      </c>
      <c r="AM149" s="17"/>
      <c r="AN149" s="17">
        <v>0.41835244101923902</v>
      </c>
      <c r="AO149" s="17">
        <v>0.43408559094438298</v>
      </c>
      <c r="AP149" s="17"/>
      <c r="AQ149" s="17">
        <v>0.42775994360870601</v>
      </c>
      <c r="AR149" s="17">
        <v>0.41578075725088098</v>
      </c>
      <c r="AS149" s="17"/>
      <c r="AT149" s="17">
        <v>0.40979162678940201</v>
      </c>
      <c r="AU149" s="17">
        <v>0.46065225388487702</v>
      </c>
      <c r="AV149" s="17">
        <v>0.38405741914172797</v>
      </c>
      <c r="AW149" s="17"/>
      <c r="AX149" s="17">
        <v>0.45634936604241799</v>
      </c>
      <c r="AY149" s="17">
        <v>0.37246353651440001</v>
      </c>
      <c r="AZ149" s="17">
        <v>0.47880390846480098</v>
      </c>
    </row>
    <row r="150" spans="2:52" x14ac:dyDescent="0.35">
      <c r="B150" t="s">
        <v>153</v>
      </c>
      <c r="C150" s="17">
        <v>0.38767480503053298</v>
      </c>
      <c r="D150" s="17">
        <v>0.38057302462533898</v>
      </c>
      <c r="E150" s="17">
        <v>0.39264964959496201</v>
      </c>
      <c r="F150" s="17"/>
      <c r="G150" s="17">
        <v>0.42110655760919502</v>
      </c>
      <c r="H150" s="17">
        <v>0.32378524169427703</v>
      </c>
      <c r="I150" s="17">
        <v>0.38117050671944402</v>
      </c>
      <c r="J150" s="17">
        <v>0.42955484947897099</v>
      </c>
      <c r="K150" s="17">
        <v>0.42367164585727801</v>
      </c>
      <c r="L150" s="17">
        <v>0.37059202657197898</v>
      </c>
      <c r="M150" s="17"/>
      <c r="N150" s="17">
        <v>0.44299502038242999</v>
      </c>
      <c r="O150" s="17">
        <v>0.42370163711787701</v>
      </c>
      <c r="P150" s="17">
        <v>0.34094125451045298</v>
      </c>
      <c r="Q150" s="17">
        <v>0.36010722342247398</v>
      </c>
      <c r="R150" s="17"/>
      <c r="S150" s="17">
        <v>0.42907393787512199</v>
      </c>
      <c r="T150" s="17">
        <v>0.36407736440011701</v>
      </c>
      <c r="U150" s="17">
        <v>0.52560579571341304</v>
      </c>
      <c r="V150" s="17">
        <v>0.14954592398241101</v>
      </c>
      <c r="W150" s="17">
        <v>0.35643792886082798</v>
      </c>
      <c r="X150" s="17"/>
      <c r="Y150" s="17">
        <v>0.41962299715898099</v>
      </c>
      <c r="Z150" s="17">
        <v>0.391609157558934</v>
      </c>
      <c r="AA150" s="17">
        <v>0.40935475896842899</v>
      </c>
      <c r="AB150" s="17"/>
      <c r="AC150" s="17">
        <v>0.31375433201057101</v>
      </c>
      <c r="AD150" s="17">
        <v>0.429228163996344</v>
      </c>
      <c r="AE150" s="17">
        <v>0.42421464789636598</v>
      </c>
      <c r="AF150" s="17">
        <v>0.41732366018795503</v>
      </c>
      <c r="AG150" s="17">
        <v>0.58695596119367899</v>
      </c>
      <c r="AH150" s="17"/>
      <c r="AI150" s="17">
        <v>0.346716664510823</v>
      </c>
      <c r="AJ150" s="17">
        <v>0.38972758887305903</v>
      </c>
      <c r="AK150" s="17">
        <v>0.39080484901302698</v>
      </c>
      <c r="AL150" s="17">
        <v>0.47241088891028499</v>
      </c>
      <c r="AM150" s="17"/>
      <c r="AN150" s="17">
        <v>0.33560228622305099</v>
      </c>
      <c r="AO150" s="17">
        <v>0.40239863941693799</v>
      </c>
      <c r="AP150" s="17"/>
      <c r="AQ150" s="17">
        <v>0.37937897065409598</v>
      </c>
      <c r="AR150" s="17">
        <v>0.39205216049352898</v>
      </c>
      <c r="AS150" s="17"/>
      <c r="AT150" s="17">
        <v>0.41292136756704201</v>
      </c>
      <c r="AU150" s="17">
        <v>0.36986497229833099</v>
      </c>
      <c r="AV150" s="17">
        <v>0.43761256554804201</v>
      </c>
      <c r="AW150" s="17"/>
      <c r="AX150" s="17">
        <v>0.38219324721696701</v>
      </c>
      <c r="AY150" s="17">
        <v>0.40925384213210703</v>
      </c>
      <c r="AZ150" s="17">
        <v>0.454932176174832</v>
      </c>
    </row>
    <row r="151" spans="2:52" x14ac:dyDescent="0.35">
      <c r="B151" t="s">
        <v>154</v>
      </c>
      <c r="C151" s="17">
        <v>0.380450751569126</v>
      </c>
      <c r="D151" s="17">
        <v>0.370006845286386</v>
      </c>
      <c r="E151" s="17">
        <v>0.393897760654003</v>
      </c>
      <c r="F151" s="17"/>
      <c r="G151" s="17">
        <v>0.303032379153233</v>
      </c>
      <c r="H151" s="17">
        <v>0.28904783688572599</v>
      </c>
      <c r="I151" s="17">
        <v>0.37648939828165801</v>
      </c>
      <c r="J151" s="17">
        <v>0.46799763352762203</v>
      </c>
      <c r="K151" s="17">
        <v>0.42258779655016399</v>
      </c>
      <c r="L151" s="17">
        <v>0.41594943469961598</v>
      </c>
      <c r="M151" s="17"/>
      <c r="N151" s="17">
        <v>0.461868595392945</v>
      </c>
      <c r="O151" s="17">
        <v>0.38778105003811603</v>
      </c>
      <c r="P151" s="17">
        <v>0.31451167415507802</v>
      </c>
      <c r="Q151" s="17">
        <v>0.37677749855639397</v>
      </c>
      <c r="R151" s="17"/>
      <c r="S151" s="17">
        <v>0.39913448041170302</v>
      </c>
      <c r="T151" s="17">
        <v>0.42120455666962903</v>
      </c>
      <c r="U151" s="17">
        <v>0.46625657440357898</v>
      </c>
      <c r="V151" s="17">
        <v>0.28028566292572199</v>
      </c>
      <c r="W151" s="17">
        <v>0.32767802891801001</v>
      </c>
      <c r="X151" s="17"/>
      <c r="Y151" s="17">
        <v>0.410119821800008</v>
      </c>
      <c r="Z151" s="17">
        <v>0.440219738190816</v>
      </c>
      <c r="AA151" s="17">
        <v>0.38059618245582799</v>
      </c>
      <c r="AB151" s="17"/>
      <c r="AC151" s="17">
        <v>0.34002450201794199</v>
      </c>
      <c r="AD151" s="17">
        <v>0.35760977095875401</v>
      </c>
      <c r="AE151" s="17">
        <v>0.40969177302355198</v>
      </c>
      <c r="AF151" s="17">
        <v>0.398416930559713</v>
      </c>
      <c r="AG151" s="17">
        <v>0.61301453225464098</v>
      </c>
      <c r="AH151" s="17"/>
      <c r="AI151" s="17">
        <v>0.336696288516739</v>
      </c>
      <c r="AJ151" s="17">
        <v>0.342398425977887</v>
      </c>
      <c r="AK151" s="17">
        <v>0.37333747048079502</v>
      </c>
      <c r="AL151" s="17">
        <v>0.51934662628470696</v>
      </c>
      <c r="AM151" s="17"/>
      <c r="AN151" s="17">
        <v>0.31837224660012597</v>
      </c>
      <c r="AO151" s="17">
        <v>0.40721788340906201</v>
      </c>
      <c r="AP151" s="17"/>
      <c r="AQ151" s="17">
        <v>0.36219723560182898</v>
      </c>
      <c r="AR151" s="17">
        <v>0.39966165137988802</v>
      </c>
      <c r="AS151" s="17"/>
      <c r="AT151" s="17">
        <v>0.40706535097492502</v>
      </c>
      <c r="AU151" s="17">
        <v>0.32958606314585098</v>
      </c>
      <c r="AV151" s="17">
        <v>0.41517419151124701</v>
      </c>
      <c r="AW151" s="17"/>
      <c r="AX151" s="17">
        <v>0.44359234909147399</v>
      </c>
      <c r="AY151" s="17">
        <v>0.37111741704263501</v>
      </c>
      <c r="AZ151" s="17">
        <v>0.36554321124738898</v>
      </c>
    </row>
    <row r="152" spans="2:52" x14ac:dyDescent="0.35">
      <c r="B152" t="s">
        <v>155</v>
      </c>
      <c r="C152" s="17">
        <v>0.27837905461191398</v>
      </c>
      <c r="D152" s="17">
        <v>0.25737633957961598</v>
      </c>
      <c r="E152" s="17">
        <v>0.29869233975696502</v>
      </c>
      <c r="F152" s="17"/>
      <c r="G152" s="17">
        <v>0.195097137777024</v>
      </c>
      <c r="H152" s="17">
        <v>0.245053006554624</v>
      </c>
      <c r="I152" s="17">
        <v>0.27419259889206099</v>
      </c>
      <c r="J152" s="17">
        <v>0.35787734848980302</v>
      </c>
      <c r="K152" s="17">
        <v>0.26700210944911701</v>
      </c>
      <c r="L152" s="17">
        <v>0.31012067510524199</v>
      </c>
      <c r="M152" s="17"/>
      <c r="N152" s="17">
        <v>0.33125501699772802</v>
      </c>
      <c r="O152" s="17">
        <v>0.29708709735414901</v>
      </c>
      <c r="P152" s="17">
        <v>0.15402983006222001</v>
      </c>
      <c r="Q152" s="17">
        <v>0.31638500551617799</v>
      </c>
      <c r="R152" s="17"/>
      <c r="S152" s="17">
        <v>0.245188770733997</v>
      </c>
      <c r="T152" s="17">
        <v>0.31223328644374898</v>
      </c>
      <c r="U152" s="17">
        <v>0.25761707960050001</v>
      </c>
      <c r="V152" s="17">
        <v>0.14954592398241101</v>
      </c>
      <c r="W152" s="17">
        <v>0.29979210216097102</v>
      </c>
      <c r="X152" s="17"/>
      <c r="Y152" s="17">
        <v>0.26172719263156502</v>
      </c>
      <c r="Z152" s="17">
        <v>0.31273995699961998</v>
      </c>
      <c r="AA152" s="17">
        <v>0.24734350454241899</v>
      </c>
      <c r="AB152" s="17"/>
      <c r="AC152" s="17">
        <v>0.27562554854749299</v>
      </c>
      <c r="AD152" s="17">
        <v>0.29050309057662999</v>
      </c>
      <c r="AE152" s="17">
        <v>0.216917234852741</v>
      </c>
      <c r="AF152" s="17">
        <v>0.29551039250135303</v>
      </c>
      <c r="AG152" s="17">
        <v>0.50896870800903904</v>
      </c>
      <c r="AH152" s="17"/>
      <c r="AI152" s="17">
        <v>0.328381009817028</v>
      </c>
      <c r="AJ152" s="17">
        <v>0.19615161435640199</v>
      </c>
      <c r="AK152" s="17">
        <v>0.25651698281093299</v>
      </c>
      <c r="AL152" s="17">
        <v>0.35206362276363201</v>
      </c>
      <c r="AM152" s="17"/>
      <c r="AN152" s="17">
        <v>0.25948874852193898</v>
      </c>
      <c r="AO152" s="17">
        <v>0.28317139892162302</v>
      </c>
      <c r="AP152" s="17"/>
      <c r="AQ152" s="17">
        <v>0.26251515968043898</v>
      </c>
      <c r="AR152" s="17">
        <v>0.29404283721713698</v>
      </c>
      <c r="AS152" s="17"/>
      <c r="AT152" s="17">
        <v>0.29628653165047902</v>
      </c>
      <c r="AU152" s="17">
        <v>0.262160734725783</v>
      </c>
      <c r="AV152" s="17">
        <v>0.32711597905739698</v>
      </c>
      <c r="AW152" s="17"/>
      <c r="AX152" s="17">
        <v>0.29462530352620803</v>
      </c>
      <c r="AY152" s="17">
        <v>0.314027557061898</v>
      </c>
      <c r="AZ152" s="17">
        <v>0.362663094291022</v>
      </c>
    </row>
    <row r="153" spans="2:52" x14ac:dyDescent="0.35">
      <c r="B153" t="s">
        <v>156</v>
      </c>
      <c r="C153" s="17">
        <v>3.81602504308503E-2</v>
      </c>
      <c r="D153" s="17">
        <v>4.5405948641142301E-2</v>
      </c>
      <c r="E153" s="17">
        <v>3.1255900614854101E-2</v>
      </c>
      <c r="F153" s="17"/>
      <c r="G153" s="17">
        <v>5.9617739954443598E-3</v>
      </c>
      <c r="H153" s="17">
        <v>8.9815084099379803E-3</v>
      </c>
      <c r="I153" s="17">
        <v>1.2991186711025801E-2</v>
      </c>
      <c r="J153" s="17">
        <v>3.5413878923592101E-2</v>
      </c>
      <c r="K153" s="17">
        <v>6.3099298252518907E-2</v>
      </c>
      <c r="L153" s="17">
        <v>9.1028470627757305E-2</v>
      </c>
      <c r="M153" s="17"/>
      <c r="N153" s="17">
        <v>4.55799155618292E-3</v>
      </c>
      <c r="O153" s="17">
        <v>2.63126575233061E-2</v>
      </c>
      <c r="P153" s="17">
        <v>4.4574349505050501E-2</v>
      </c>
      <c r="Q153" s="17">
        <v>6.1920923955691098E-2</v>
      </c>
      <c r="R153" s="17"/>
      <c r="S153" s="17">
        <v>5.85515401259733E-2</v>
      </c>
      <c r="T153" s="17">
        <v>7.4717831878972898E-3</v>
      </c>
      <c r="U153" s="17">
        <v>0</v>
      </c>
      <c r="V153" s="17">
        <v>0.31451189160356802</v>
      </c>
      <c r="W153" s="17">
        <v>5.8484754677685498E-2</v>
      </c>
      <c r="X153" s="17"/>
      <c r="Y153" s="17">
        <v>5.06224307781638E-2</v>
      </c>
      <c r="Z153" s="17">
        <v>1.0536846727996201E-2</v>
      </c>
      <c r="AA153" s="17">
        <v>0</v>
      </c>
      <c r="AB153" s="17"/>
      <c r="AC153" s="17">
        <v>5.0646811990415097E-2</v>
      </c>
      <c r="AD153" s="17">
        <v>1.78458851304838E-2</v>
      </c>
      <c r="AE153" s="17">
        <v>4.3789116397530102E-2</v>
      </c>
      <c r="AF153" s="17">
        <v>0</v>
      </c>
      <c r="AG153" s="17">
        <v>5.0859134593196402E-2</v>
      </c>
      <c r="AH153" s="17"/>
      <c r="AI153" s="17">
        <v>4.4273643601601798E-2</v>
      </c>
      <c r="AJ153" s="17">
        <v>3.9800131321461901E-2</v>
      </c>
      <c r="AK153" s="17">
        <v>5.0455862216303098E-2</v>
      </c>
      <c r="AL153" s="17">
        <v>5.5375559939154703E-3</v>
      </c>
      <c r="AM153" s="17"/>
      <c r="AN153" s="17">
        <v>1.1615863609866999E-2</v>
      </c>
      <c r="AO153" s="17">
        <v>4.6579459738306898E-2</v>
      </c>
      <c r="AP153" s="17"/>
      <c r="AQ153" s="17">
        <v>1.9508943067530801E-2</v>
      </c>
      <c r="AR153" s="17">
        <v>5.74793256847295E-2</v>
      </c>
      <c r="AS153" s="17"/>
      <c r="AT153" s="17">
        <v>3.38932386142465E-2</v>
      </c>
      <c r="AU153" s="17">
        <v>3.7496305880306599E-2</v>
      </c>
      <c r="AV153" s="17">
        <v>4.4260586420857499E-2</v>
      </c>
      <c r="AW153" s="17"/>
      <c r="AX153" s="17">
        <v>1.5809009838877799E-2</v>
      </c>
      <c r="AY153" s="17">
        <v>5.7594343545747897E-2</v>
      </c>
      <c r="AZ153" s="17">
        <v>0</v>
      </c>
    </row>
    <row r="154" spans="2:52" x14ac:dyDescent="0.35">
      <c r="B154" t="s">
        <v>81</v>
      </c>
      <c r="C154" s="17">
        <v>1.9355079782288301E-2</v>
      </c>
      <c r="D154" s="17">
        <v>2.8664069461961501E-2</v>
      </c>
      <c r="E154" s="17">
        <v>1.0246485004475401E-2</v>
      </c>
      <c r="F154" s="17"/>
      <c r="G154" s="17">
        <v>0</v>
      </c>
      <c r="H154" s="17">
        <v>0</v>
      </c>
      <c r="I154" s="17">
        <v>0</v>
      </c>
      <c r="J154" s="17">
        <v>5.21856863827714E-2</v>
      </c>
      <c r="K154" s="17">
        <v>1.54027769738504E-2</v>
      </c>
      <c r="L154" s="17">
        <v>4.2597016422783102E-2</v>
      </c>
      <c r="M154" s="17"/>
      <c r="N154" s="17">
        <v>0</v>
      </c>
      <c r="O154" s="17">
        <v>9.2780719773684298E-3</v>
      </c>
      <c r="P154" s="17">
        <v>5.2933072809599697E-2</v>
      </c>
      <c r="Q154" s="17">
        <v>1.6666344777986699E-2</v>
      </c>
      <c r="R154" s="17"/>
      <c r="S154" s="17">
        <v>1.6463579421193999E-2</v>
      </c>
      <c r="T154" s="17">
        <v>9.7324117631464695E-3</v>
      </c>
      <c r="U154" s="17">
        <v>0</v>
      </c>
      <c r="V154" s="17">
        <v>0</v>
      </c>
      <c r="W154" s="17">
        <v>0</v>
      </c>
      <c r="X154" s="17"/>
      <c r="Y154" s="17">
        <v>0</v>
      </c>
      <c r="Z154" s="17">
        <v>8.5489912150116393E-3</v>
      </c>
      <c r="AA154" s="17">
        <v>6.4109118820245101E-2</v>
      </c>
      <c r="AB154" s="17"/>
      <c r="AC154" s="17">
        <v>3.3167067555744903E-2</v>
      </c>
      <c r="AD154" s="17">
        <v>4.7290119364856401E-2</v>
      </c>
      <c r="AE154" s="17">
        <v>0</v>
      </c>
      <c r="AF154" s="17">
        <v>0</v>
      </c>
      <c r="AG154" s="17">
        <v>0</v>
      </c>
      <c r="AH154" s="17"/>
      <c r="AI154" s="17">
        <v>2.7630808784951399E-2</v>
      </c>
      <c r="AJ154" s="17">
        <v>7.3584030427176102E-3</v>
      </c>
      <c r="AK154" s="17">
        <v>3.1884103657044499E-2</v>
      </c>
      <c r="AL154" s="17">
        <v>0</v>
      </c>
      <c r="AM154" s="17"/>
      <c r="AN154" s="17">
        <v>0</v>
      </c>
      <c r="AO154" s="17">
        <v>2.51277981201261E-2</v>
      </c>
      <c r="AP154" s="17"/>
      <c r="AQ154" s="17">
        <v>1.2213585685608E-2</v>
      </c>
      <c r="AR154" s="17">
        <v>2.6868625933515501E-2</v>
      </c>
      <c r="AS154" s="17"/>
      <c r="AT154" s="17">
        <v>0</v>
      </c>
      <c r="AU154" s="17">
        <v>3.29783647473572E-2</v>
      </c>
      <c r="AV154" s="17">
        <v>5.1576588876725199E-2</v>
      </c>
      <c r="AW154" s="17"/>
      <c r="AX154" s="17">
        <v>1.2296753037673599E-2</v>
      </c>
      <c r="AY154" s="17">
        <v>1.33202896471871E-2</v>
      </c>
      <c r="AZ154" s="17">
        <v>0</v>
      </c>
    </row>
    <row r="155" spans="2:52" x14ac:dyDescent="0.35">
      <c r="B155" t="s">
        <v>157</v>
      </c>
      <c r="C155" s="17">
        <v>1.5142371138946501E-3</v>
      </c>
      <c r="D155" s="17">
        <v>0</v>
      </c>
      <c r="E155" s="17">
        <v>3.0333010380038002E-3</v>
      </c>
      <c r="F155" s="17"/>
      <c r="G155" s="17">
        <v>0</v>
      </c>
      <c r="H155" s="17">
        <v>8.2459043336445704E-3</v>
      </c>
      <c r="I155" s="17">
        <v>0</v>
      </c>
      <c r="J155" s="17">
        <v>0</v>
      </c>
      <c r="K155" s="17">
        <v>0</v>
      </c>
      <c r="L155" s="17">
        <v>0</v>
      </c>
      <c r="M155" s="17"/>
      <c r="N155" s="17">
        <v>0</v>
      </c>
      <c r="O155" s="17">
        <v>0</v>
      </c>
      <c r="P155" s="17">
        <v>7.1569131515209598E-3</v>
      </c>
      <c r="Q155" s="17">
        <v>0</v>
      </c>
      <c r="R155" s="17"/>
      <c r="S155" s="17">
        <v>4.4785644602025497E-3</v>
      </c>
      <c r="T155" s="17">
        <v>0</v>
      </c>
      <c r="U155" s="17">
        <v>0</v>
      </c>
      <c r="V155" s="17">
        <v>0</v>
      </c>
      <c r="W155" s="17">
        <v>0</v>
      </c>
      <c r="X155" s="17"/>
      <c r="Y155" s="17">
        <v>0</v>
      </c>
      <c r="Z155" s="17">
        <v>0</v>
      </c>
      <c r="AA155" s="17">
        <v>0</v>
      </c>
      <c r="AB155" s="17"/>
      <c r="AC155" s="17">
        <v>0</v>
      </c>
      <c r="AD155" s="17">
        <v>0</v>
      </c>
      <c r="AE155" s="17">
        <v>6.4840245595451504E-3</v>
      </c>
      <c r="AF155" s="17">
        <v>0</v>
      </c>
      <c r="AG155" s="17">
        <v>0</v>
      </c>
      <c r="AH155" s="17"/>
      <c r="AI155" s="17">
        <v>0</v>
      </c>
      <c r="AJ155" s="17">
        <v>0</v>
      </c>
      <c r="AK155" s="17">
        <v>8.7959250216057307E-3</v>
      </c>
      <c r="AL155" s="17">
        <v>0</v>
      </c>
      <c r="AM155" s="17"/>
      <c r="AN155" s="17">
        <v>0</v>
      </c>
      <c r="AO155" s="17">
        <v>1.9658634803854502E-3</v>
      </c>
      <c r="AP155" s="17"/>
      <c r="AQ155" s="17">
        <v>3.08826505616035E-3</v>
      </c>
      <c r="AR155" s="17">
        <v>0</v>
      </c>
      <c r="AS155" s="17"/>
      <c r="AT155" s="17">
        <v>0</v>
      </c>
      <c r="AU155" s="17">
        <v>4.3508745514623699E-3</v>
      </c>
      <c r="AV155" s="17">
        <v>0</v>
      </c>
      <c r="AW155" s="17"/>
      <c r="AX155" s="17">
        <v>0</v>
      </c>
      <c r="AY155" s="17">
        <v>0</v>
      </c>
      <c r="AZ155" s="17">
        <v>0</v>
      </c>
    </row>
    <row r="156" spans="2:52"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row>
    <row r="157" spans="2:52" x14ac:dyDescent="0.35">
      <c r="B157" s="6" t="s">
        <v>168</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row>
    <row r="158" spans="2:52" x14ac:dyDescent="0.35">
      <c r="B158" s="24" t="s">
        <v>84</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row>
    <row r="159" spans="2:52" x14ac:dyDescent="0.35">
      <c r="B159" t="s">
        <v>159</v>
      </c>
      <c r="C159" s="17">
        <v>0.40379964808590002</v>
      </c>
      <c r="D159" s="17">
        <v>0.42338457231003601</v>
      </c>
      <c r="E159" s="17">
        <v>0.37952416618240897</v>
      </c>
      <c r="F159" s="17"/>
      <c r="G159" s="17">
        <v>0.36348617509848902</v>
      </c>
      <c r="H159" s="17">
        <v>0.32661466089817098</v>
      </c>
      <c r="I159" s="17">
        <v>0.33954229890751297</v>
      </c>
      <c r="J159" s="17">
        <v>0.41358552254466502</v>
      </c>
      <c r="K159" s="17">
        <v>0.47768601904590302</v>
      </c>
      <c r="L159" s="17">
        <v>0.493866199067312</v>
      </c>
      <c r="M159" s="17"/>
      <c r="N159" s="17">
        <v>0.42783226417092401</v>
      </c>
      <c r="O159" s="17">
        <v>0.38292276448082901</v>
      </c>
      <c r="P159" s="17">
        <v>0.43675985954427399</v>
      </c>
      <c r="Q159" s="17">
        <v>0.38485126084590898</v>
      </c>
      <c r="R159" s="17"/>
      <c r="S159" s="17">
        <v>0.55977860096927801</v>
      </c>
      <c r="T159" s="17">
        <v>0.27145334097221002</v>
      </c>
      <c r="U159" s="17">
        <v>0.33825685817800999</v>
      </c>
      <c r="V159" s="17">
        <v>0.128220850964546</v>
      </c>
      <c r="W159" s="17">
        <v>0.47841474102779002</v>
      </c>
      <c r="X159" s="17"/>
      <c r="Y159" s="17">
        <v>0.48390956506171701</v>
      </c>
      <c r="Z159" s="17">
        <v>0.29976624491874299</v>
      </c>
      <c r="AA159" s="17">
        <v>0.47252581587243397</v>
      </c>
      <c r="AB159" s="17"/>
      <c r="AC159" s="17">
        <v>0.429343899542452</v>
      </c>
      <c r="AD159" s="17">
        <v>0.46494503866192999</v>
      </c>
      <c r="AE159" s="17">
        <v>0.37380256068138501</v>
      </c>
      <c r="AF159" s="17">
        <v>0.42732592629438398</v>
      </c>
      <c r="AG159" s="17">
        <v>0.77705207700804602</v>
      </c>
      <c r="AH159" s="17"/>
      <c r="AI159" s="17">
        <v>0.364859910310533</v>
      </c>
      <c r="AJ159" s="17">
        <v>0.43539150376050401</v>
      </c>
      <c r="AK159" s="17">
        <v>0.399095771815071</v>
      </c>
      <c r="AL159" s="17">
        <v>0.38893554435154098</v>
      </c>
      <c r="AM159" s="17"/>
      <c r="AN159" s="17">
        <v>0.211347697634582</v>
      </c>
      <c r="AO159" s="17">
        <v>0.45631112297984699</v>
      </c>
      <c r="AP159" s="17"/>
      <c r="AQ159" s="17">
        <v>0.35468309338557202</v>
      </c>
      <c r="AR159" s="17">
        <v>0.45400233116876898</v>
      </c>
      <c r="AS159" s="17"/>
      <c r="AT159" s="17">
        <v>0.48233125088216999</v>
      </c>
      <c r="AU159" s="17">
        <v>0.34038855015976599</v>
      </c>
      <c r="AV159" s="17">
        <v>0.39659062364759701</v>
      </c>
      <c r="AW159" s="17"/>
      <c r="AX159" s="17">
        <v>0.28082680800999099</v>
      </c>
      <c r="AY159" s="17">
        <v>0.57559323024078601</v>
      </c>
      <c r="AZ159" s="17">
        <v>0.38668353209447298</v>
      </c>
    </row>
    <row r="160" spans="2:52" x14ac:dyDescent="0.35">
      <c r="B160" t="s">
        <v>160</v>
      </c>
      <c r="C160" s="17">
        <v>0.34691222754190598</v>
      </c>
      <c r="D160" s="17">
        <v>0.333536555533547</v>
      </c>
      <c r="E160" s="17">
        <v>0.35498125430601501</v>
      </c>
      <c r="F160" s="17"/>
      <c r="G160" s="17">
        <v>0.367658482691542</v>
      </c>
      <c r="H160" s="17">
        <v>0.29063276466577498</v>
      </c>
      <c r="I160" s="17">
        <v>0.36593777512421299</v>
      </c>
      <c r="J160" s="17">
        <v>0.35432739161236698</v>
      </c>
      <c r="K160" s="17">
        <v>0.38130233735721503</v>
      </c>
      <c r="L160" s="17">
        <v>0.33754086190306498</v>
      </c>
      <c r="M160" s="17"/>
      <c r="N160" s="17">
        <v>0.386944952212677</v>
      </c>
      <c r="O160" s="17">
        <v>0.38438399422368003</v>
      </c>
      <c r="P160" s="17">
        <v>0.35969289916921199</v>
      </c>
      <c r="Q160" s="17">
        <v>0.28747856109255199</v>
      </c>
      <c r="R160" s="17"/>
      <c r="S160" s="17">
        <v>0.41718425240708901</v>
      </c>
      <c r="T160" s="17">
        <v>0.257426475847851</v>
      </c>
      <c r="U160" s="17">
        <v>0.485780708475895</v>
      </c>
      <c r="V160" s="17">
        <v>0.128220850964546</v>
      </c>
      <c r="W160" s="17">
        <v>0.33568044623457999</v>
      </c>
      <c r="X160" s="17"/>
      <c r="Y160" s="17">
        <v>0.39135255254984602</v>
      </c>
      <c r="Z160" s="17">
        <v>0.30057752240517899</v>
      </c>
      <c r="AA160" s="17">
        <v>0.54282413015018205</v>
      </c>
      <c r="AB160" s="17"/>
      <c r="AC160" s="17">
        <v>0.38337904697660502</v>
      </c>
      <c r="AD160" s="17">
        <v>0.41573686766156898</v>
      </c>
      <c r="AE160" s="17">
        <v>0.24228456847225399</v>
      </c>
      <c r="AF160" s="17">
        <v>0.28961668089109499</v>
      </c>
      <c r="AG160" s="17">
        <v>0.23301108265051901</v>
      </c>
      <c r="AH160" s="17"/>
      <c r="AI160" s="17">
        <v>0.33664751209430299</v>
      </c>
      <c r="AJ160" s="17">
        <v>0.34441009484875001</v>
      </c>
      <c r="AK160" s="17">
        <v>0.36523797830383298</v>
      </c>
      <c r="AL160" s="17">
        <v>0.36780140425934399</v>
      </c>
      <c r="AM160" s="17"/>
      <c r="AN160" s="17">
        <v>0.33527479343440902</v>
      </c>
      <c r="AO160" s="17">
        <v>0.33894086631057202</v>
      </c>
      <c r="AP160" s="17"/>
      <c r="AQ160" s="17">
        <v>0.346168579561209</v>
      </c>
      <c r="AR160" s="17">
        <v>0.35303300630060502</v>
      </c>
      <c r="AS160" s="17"/>
      <c r="AT160" s="17">
        <v>0.415670934748885</v>
      </c>
      <c r="AU160" s="17">
        <v>0.28060968740965297</v>
      </c>
      <c r="AV160" s="17">
        <v>0.33783681161172802</v>
      </c>
      <c r="AW160" s="17"/>
      <c r="AX160" s="17">
        <v>0.24571210107500199</v>
      </c>
      <c r="AY160" s="17">
        <v>0.457417741585469</v>
      </c>
      <c r="AZ160" s="17">
        <v>0.35923314987796501</v>
      </c>
    </row>
    <row r="161" spans="2:52" x14ac:dyDescent="0.35">
      <c r="B161" t="s">
        <v>161</v>
      </c>
      <c r="C161" s="17">
        <v>0.26363537797519998</v>
      </c>
      <c r="D161" s="17">
        <v>0.29030173857145802</v>
      </c>
      <c r="E161" s="17">
        <v>0.231187714800379</v>
      </c>
      <c r="F161" s="17"/>
      <c r="G161" s="17">
        <v>0.42255298023103199</v>
      </c>
      <c r="H161" s="17">
        <v>0.299597367218632</v>
      </c>
      <c r="I161" s="17">
        <v>0.31920703239553</v>
      </c>
      <c r="J161" s="17">
        <v>0.33656579552214499</v>
      </c>
      <c r="K161" s="17">
        <v>0.174846876826796</v>
      </c>
      <c r="L161" s="17">
        <v>8.7672916573231494E-2</v>
      </c>
      <c r="M161" s="17"/>
      <c r="N161" s="17">
        <v>0.222628127864343</v>
      </c>
      <c r="O161" s="17">
        <v>0.32480677718377998</v>
      </c>
      <c r="P161" s="17">
        <v>0.35185499414035099</v>
      </c>
      <c r="Q161" s="17">
        <v>0.176297746689483</v>
      </c>
      <c r="R161" s="17"/>
      <c r="S161" s="17">
        <v>0.29083982515329199</v>
      </c>
      <c r="T161" s="17">
        <v>0.24443800977696101</v>
      </c>
      <c r="U161" s="17">
        <v>0.221601070007378</v>
      </c>
      <c r="V161" s="17">
        <v>0.128220850964546</v>
      </c>
      <c r="W161" s="17">
        <v>0.24655930697762801</v>
      </c>
      <c r="X161" s="17"/>
      <c r="Y161" s="17">
        <v>0.30220044679929497</v>
      </c>
      <c r="Z161" s="17">
        <v>0.203424363609403</v>
      </c>
      <c r="AA161" s="17">
        <v>0.28177943973401898</v>
      </c>
      <c r="AB161" s="17"/>
      <c r="AC161" s="17">
        <v>0.26149286094248603</v>
      </c>
      <c r="AD161" s="17">
        <v>0.25834670745233601</v>
      </c>
      <c r="AE161" s="17">
        <v>0.28500962343052699</v>
      </c>
      <c r="AF161" s="17">
        <v>0.30633458645114803</v>
      </c>
      <c r="AG161" s="17">
        <v>0.34294764150551099</v>
      </c>
      <c r="AH161" s="17"/>
      <c r="AI161" s="17">
        <v>0.24972560868719099</v>
      </c>
      <c r="AJ161" s="17">
        <v>0.26198541276322801</v>
      </c>
      <c r="AK161" s="17">
        <v>0.30213407097081701</v>
      </c>
      <c r="AL161" s="17">
        <v>0.29585734387749102</v>
      </c>
      <c r="AM161" s="17"/>
      <c r="AN161" s="17">
        <v>0.238521095873474</v>
      </c>
      <c r="AO161" s="17">
        <v>0.26014406478654301</v>
      </c>
      <c r="AP161" s="17"/>
      <c r="AQ161" s="17">
        <v>0.27366919094015102</v>
      </c>
      <c r="AR161" s="17">
        <v>0.25054587063524097</v>
      </c>
      <c r="AS161" s="17"/>
      <c r="AT161" s="17">
        <v>0.27660527191279499</v>
      </c>
      <c r="AU161" s="17">
        <v>0.22581256249752901</v>
      </c>
      <c r="AV161" s="17">
        <v>0.31319527181304702</v>
      </c>
      <c r="AW161" s="17"/>
      <c r="AX161" s="17">
        <v>0.26249539461210802</v>
      </c>
      <c r="AY161" s="17">
        <v>0.24268186071308301</v>
      </c>
      <c r="AZ161" s="17">
        <v>0.47776741909419801</v>
      </c>
    </row>
    <row r="162" spans="2:52" x14ac:dyDescent="0.35">
      <c r="B162" t="s">
        <v>162</v>
      </c>
      <c r="C162" s="17">
        <v>0.18954796225065801</v>
      </c>
      <c r="D162" s="17">
        <v>0.132088960672854</v>
      </c>
      <c r="E162" s="17">
        <v>0.24825031599339301</v>
      </c>
      <c r="F162" s="17"/>
      <c r="G162" s="17">
        <v>6.7743811683317307E-2</v>
      </c>
      <c r="H162" s="17">
        <v>0.236490903899299</v>
      </c>
      <c r="I162" s="17">
        <v>0.16023164033005899</v>
      </c>
      <c r="J162" s="17">
        <v>0.19077002033964799</v>
      </c>
      <c r="K162" s="17">
        <v>0.212671889386847</v>
      </c>
      <c r="L162" s="17">
        <v>0.23257243624436599</v>
      </c>
      <c r="M162" s="17"/>
      <c r="N162" s="17">
        <v>0.186370273400146</v>
      </c>
      <c r="O162" s="17">
        <v>0.196417520233754</v>
      </c>
      <c r="P162" s="17">
        <v>0.16414583975789199</v>
      </c>
      <c r="Q162" s="17">
        <v>0.202657417700425</v>
      </c>
      <c r="R162" s="17"/>
      <c r="S162" s="17">
        <v>0.123479393219834</v>
      </c>
      <c r="T162" s="17">
        <v>0.25575563848567001</v>
      </c>
      <c r="U162" s="17">
        <v>0.15928301000790701</v>
      </c>
      <c r="V162" s="17">
        <v>0.42652751848857401</v>
      </c>
      <c r="W162" s="17">
        <v>0.243901589781961</v>
      </c>
      <c r="X162" s="17"/>
      <c r="Y162" s="17">
        <v>0.13388131008771401</v>
      </c>
      <c r="Z162" s="17">
        <v>0.26831681103147498</v>
      </c>
      <c r="AA162" s="17">
        <v>6.5165117666275404E-2</v>
      </c>
      <c r="AB162" s="17"/>
      <c r="AC162" s="17">
        <v>0.16868808140417799</v>
      </c>
      <c r="AD162" s="17">
        <v>0.13810001940851999</v>
      </c>
      <c r="AE162" s="17">
        <v>0.222172968696107</v>
      </c>
      <c r="AF162" s="17">
        <v>0.18261691992996201</v>
      </c>
      <c r="AG162" s="17">
        <v>6.4058261902257399E-2</v>
      </c>
      <c r="AH162" s="17"/>
      <c r="AI162" s="17">
        <v>0.25947726622879302</v>
      </c>
      <c r="AJ162" s="17">
        <v>0.16845019042683099</v>
      </c>
      <c r="AK162" s="17">
        <v>0.16979658625734401</v>
      </c>
      <c r="AL162" s="17">
        <v>0.14778675291405799</v>
      </c>
      <c r="AM162" s="17"/>
      <c r="AN162" s="17">
        <v>0.27137552798845199</v>
      </c>
      <c r="AO162" s="17">
        <v>0.17581049198368201</v>
      </c>
      <c r="AP162" s="17"/>
      <c r="AQ162" s="17">
        <v>0.22366946408996699</v>
      </c>
      <c r="AR162" s="17">
        <v>0.15532085130040699</v>
      </c>
      <c r="AS162" s="17"/>
      <c r="AT162" s="17">
        <v>0.14278050767751499</v>
      </c>
      <c r="AU162" s="17">
        <v>0.25807117921628397</v>
      </c>
      <c r="AV162" s="17">
        <v>9.3564886769011396E-2</v>
      </c>
      <c r="AW162" s="17"/>
      <c r="AX162" s="17">
        <v>0.23434957710585599</v>
      </c>
      <c r="AY162" s="17">
        <v>0.13494639873200101</v>
      </c>
      <c r="AZ162" s="17">
        <v>6.2811965187306806E-2</v>
      </c>
    </row>
    <row r="163" spans="2:52" x14ac:dyDescent="0.35">
      <c r="B163" t="s">
        <v>163</v>
      </c>
      <c r="C163" s="17">
        <v>0.17639495093034999</v>
      </c>
      <c r="D163" s="17">
        <v>0.178087265622315</v>
      </c>
      <c r="E163" s="17">
        <v>0.17612663596056</v>
      </c>
      <c r="F163" s="17"/>
      <c r="G163" s="17">
        <v>0.182961166309041</v>
      </c>
      <c r="H163" s="17">
        <v>0.19657494159828301</v>
      </c>
      <c r="I163" s="17">
        <v>0.14946902491658901</v>
      </c>
      <c r="J163" s="17">
        <v>0.13568120080118001</v>
      </c>
      <c r="K163" s="17">
        <v>0.178039344242889</v>
      </c>
      <c r="L163" s="17">
        <v>0.20838728797095801</v>
      </c>
      <c r="M163" s="17"/>
      <c r="N163" s="17">
        <v>0.12982120219214599</v>
      </c>
      <c r="O163" s="17">
        <v>0.139046422805787</v>
      </c>
      <c r="P163" s="17">
        <v>0.19634923527195</v>
      </c>
      <c r="Q163" s="17">
        <v>0.22123251155704901</v>
      </c>
      <c r="R163" s="17"/>
      <c r="S163" s="17">
        <v>0.16514235532531699</v>
      </c>
      <c r="T163" s="17">
        <v>0.17908062954908299</v>
      </c>
      <c r="U163" s="17">
        <v>0.24379867837882599</v>
      </c>
      <c r="V163" s="17">
        <v>0.57347248151142605</v>
      </c>
      <c r="W163" s="17">
        <v>0.14134266490559499</v>
      </c>
      <c r="X163" s="17"/>
      <c r="Y163" s="17">
        <v>0.18766498634433201</v>
      </c>
      <c r="Z163" s="17">
        <v>0.14580043298449499</v>
      </c>
      <c r="AA163" s="17">
        <v>0.31470401394084202</v>
      </c>
      <c r="AB163" s="17"/>
      <c r="AC163" s="17">
        <v>0.18742268745743701</v>
      </c>
      <c r="AD163" s="17">
        <v>0.18548886863616701</v>
      </c>
      <c r="AE163" s="17">
        <v>0.186785117791396</v>
      </c>
      <c r="AF163" s="17">
        <v>0.13788552895372599</v>
      </c>
      <c r="AG163" s="17">
        <v>8.0056042319811893E-2</v>
      </c>
      <c r="AH163" s="17"/>
      <c r="AI163" s="17">
        <v>0.15821541996920899</v>
      </c>
      <c r="AJ163" s="17">
        <v>0.193363258704321</v>
      </c>
      <c r="AK163" s="17">
        <v>0.17798912301975101</v>
      </c>
      <c r="AL163" s="17">
        <v>0.13790437308066</v>
      </c>
      <c r="AM163" s="17"/>
      <c r="AN163" s="17">
        <v>0.20153941518194801</v>
      </c>
      <c r="AO163" s="17">
        <v>0.17373590974231201</v>
      </c>
      <c r="AP163" s="17"/>
      <c r="AQ163" s="17">
        <v>0.161645611791077</v>
      </c>
      <c r="AR163" s="17">
        <v>0.19031858589468101</v>
      </c>
      <c r="AS163" s="17"/>
      <c r="AT163" s="17">
        <v>0.153037575304385</v>
      </c>
      <c r="AU163" s="17">
        <v>0.17041397353845</v>
      </c>
      <c r="AV163" s="17">
        <v>0.256634123533797</v>
      </c>
      <c r="AW163" s="17"/>
      <c r="AX163" s="17">
        <v>0.17382011426059901</v>
      </c>
      <c r="AY163" s="17">
        <v>0.16354184567576499</v>
      </c>
      <c r="AZ163" s="17">
        <v>0.26351597834366602</v>
      </c>
    </row>
    <row r="164" spans="2:52" x14ac:dyDescent="0.35">
      <c r="B164" t="s">
        <v>164</v>
      </c>
      <c r="C164" s="17">
        <v>0.16604700859357399</v>
      </c>
      <c r="D164" s="17">
        <v>0.15075689023080099</v>
      </c>
      <c r="E164" s="17">
        <v>0.18259589650785399</v>
      </c>
      <c r="F164" s="17"/>
      <c r="G164" s="17">
        <v>5.0819859008902797E-2</v>
      </c>
      <c r="H164" s="17">
        <v>0.11165102403574</v>
      </c>
      <c r="I164" s="17">
        <v>9.4406027323433603E-2</v>
      </c>
      <c r="J164" s="17">
        <v>0.17142418059970699</v>
      </c>
      <c r="K164" s="17">
        <v>0.21808901208040199</v>
      </c>
      <c r="L164" s="17">
        <v>0.30878707121708998</v>
      </c>
      <c r="M164" s="17"/>
      <c r="N164" s="17">
        <v>0.138237242528232</v>
      </c>
      <c r="O164" s="17">
        <v>0.162589913673509</v>
      </c>
      <c r="P164" s="17">
        <v>0.23530614481030501</v>
      </c>
      <c r="Q164" s="17">
        <v>0.13990295013092799</v>
      </c>
      <c r="R164" s="17"/>
      <c r="S164" s="17">
        <v>0.27010792786434901</v>
      </c>
      <c r="T164" s="17">
        <v>0.122266086414462</v>
      </c>
      <c r="U164" s="17">
        <v>0.104103495319156</v>
      </c>
      <c r="V164" s="17">
        <v>0</v>
      </c>
      <c r="W164" s="17">
        <v>0.150819420114046</v>
      </c>
      <c r="X164" s="17"/>
      <c r="Y164" s="17">
        <v>0.223465317558664</v>
      </c>
      <c r="Z164" s="17">
        <v>0.114089573262783</v>
      </c>
      <c r="AA164" s="17">
        <v>2.5624016831096198E-2</v>
      </c>
      <c r="AB164" s="17"/>
      <c r="AC164" s="17">
        <v>0.176922101138348</v>
      </c>
      <c r="AD164" s="17">
        <v>0.160612003154989</v>
      </c>
      <c r="AE164" s="17">
        <v>0.16652279112599699</v>
      </c>
      <c r="AF164" s="17">
        <v>7.9646186778024694E-2</v>
      </c>
      <c r="AG164" s="17">
        <v>0</v>
      </c>
      <c r="AH164" s="17"/>
      <c r="AI164" s="17">
        <v>0.14953654342359299</v>
      </c>
      <c r="AJ164" s="17">
        <v>0.19102546167619799</v>
      </c>
      <c r="AK164" s="17">
        <v>0.15829411797613899</v>
      </c>
      <c r="AL164" s="17">
        <v>0.121297025630811</v>
      </c>
      <c r="AM164" s="17"/>
      <c r="AN164" s="17">
        <v>4.4082985078826201E-2</v>
      </c>
      <c r="AO164" s="17">
        <v>0.20115072327726899</v>
      </c>
      <c r="AP164" s="17"/>
      <c r="AQ164" s="17">
        <v>0.12559547335556001</v>
      </c>
      <c r="AR164" s="17">
        <v>0.207123345960462</v>
      </c>
      <c r="AS164" s="17"/>
      <c r="AT164" s="17">
        <v>0.196760016719918</v>
      </c>
      <c r="AU164" s="17">
        <v>0.13112256433761699</v>
      </c>
      <c r="AV164" s="17">
        <v>0.25163440577453799</v>
      </c>
      <c r="AW164" s="17"/>
      <c r="AX164" s="17">
        <v>0.10502391351041</v>
      </c>
      <c r="AY164" s="17">
        <v>0.24579377671293301</v>
      </c>
      <c r="AZ164" s="17">
        <v>0.117496720436419</v>
      </c>
    </row>
    <row r="165" spans="2:52" x14ac:dyDescent="0.35">
      <c r="B165" t="s">
        <v>165</v>
      </c>
      <c r="C165" s="17">
        <v>0.16470562032590899</v>
      </c>
      <c r="D165" s="17">
        <v>0.200268506040373</v>
      </c>
      <c r="E165" s="17">
        <v>0.127814626603176</v>
      </c>
      <c r="F165" s="17"/>
      <c r="G165" s="17">
        <v>0.214832021987756</v>
      </c>
      <c r="H165" s="17">
        <v>0.212665446136313</v>
      </c>
      <c r="I165" s="17">
        <v>0.201577639117487</v>
      </c>
      <c r="J165" s="17">
        <v>0.16328052429498499</v>
      </c>
      <c r="K165" s="17">
        <v>0.13035447683496801</v>
      </c>
      <c r="L165" s="17">
        <v>8.34326179671184E-2</v>
      </c>
      <c r="M165" s="17"/>
      <c r="N165" s="17">
        <v>0.20998423326291399</v>
      </c>
      <c r="O165" s="17">
        <v>0.183958010709729</v>
      </c>
      <c r="P165" s="17">
        <v>0.110830009913246</v>
      </c>
      <c r="Q165" s="17">
        <v>0.16018740219956101</v>
      </c>
      <c r="R165" s="17"/>
      <c r="S165" s="17">
        <v>0.177397669918721</v>
      </c>
      <c r="T165" s="17">
        <v>0.17439170976444299</v>
      </c>
      <c r="U165" s="17">
        <v>0.215964729425695</v>
      </c>
      <c r="V165" s="17">
        <v>0</v>
      </c>
      <c r="W165" s="17">
        <v>0.11264155874041799</v>
      </c>
      <c r="X165" s="17"/>
      <c r="Y165" s="17">
        <v>0.23083380379545801</v>
      </c>
      <c r="Z165" s="17">
        <v>0.16920019819375101</v>
      </c>
      <c r="AA165" s="17">
        <v>0.153400794036888</v>
      </c>
      <c r="AB165" s="17"/>
      <c r="AC165" s="17">
        <v>0.14895158231625499</v>
      </c>
      <c r="AD165" s="17">
        <v>0.15791868936820999</v>
      </c>
      <c r="AE165" s="17">
        <v>0.19245153193888201</v>
      </c>
      <c r="AF165" s="17">
        <v>0.231782624760557</v>
      </c>
      <c r="AG165" s="17">
        <v>0.34294764150551099</v>
      </c>
      <c r="AH165" s="17"/>
      <c r="AI165" s="17">
        <v>0.13226740148032501</v>
      </c>
      <c r="AJ165" s="17">
        <v>0.16262933356033901</v>
      </c>
      <c r="AK165" s="17">
        <v>0.206204180605118</v>
      </c>
      <c r="AL165" s="17">
        <v>0.21446105639720001</v>
      </c>
      <c r="AM165" s="17"/>
      <c r="AN165" s="17">
        <v>0.153148943020574</v>
      </c>
      <c r="AO165" s="17">
        <v>0.165807510176254</v>
      </c>
      <c r="AP165" s="17"/>
      <c r="AQ165" s="17">
        <v>0.176228156419652</v>
      </c>
      <c r="AR165" s="17">
        <v>0.14746626479929001</v>
      </c>
      <c r="AS165" s="17"/>
      <c r="AT165" s="17">
        <v>0.18569793367971901</v>
      </c>
      <c r="AU165" s="17">
        <v>0.11407361785824301</v>
      </c>
      <c r="AV165" s="17">
        <v>0.23334700176599399</v>
      </c>
      <c r="AW165" s="17"/>
      <c r="AX165" s="17">
        <v>0.187394445015371</v>
      </c>
      <c r="AY165" s="17">
        <v>0.15801372687323001</v>
      </c>
      <c r="AZ165" s="17">
        <v>0.22540374388175699</v>
      </c>
    </row>
    <row r="166" spans="2:52" x14ac:dyDescent="0.35">
      <c r="B166" t="s">
        <v>166</v>
      </c>
      <c r="C166" s="17">
        <v>9.2936621481873302E-2</v>
      </c>
      <c r="D166" s="17">
        <v>0.10934665643479199</v>
      </c>
      <c r="E166" s="17">
        <v>7.7351934253223398E-2</v>
      </c>
      <c r="F166" s="17"/>
      <c r="G166" s="17">
        <v>0.106129461280774</v>
      </c>
      <c r="H166" s="17">
        <v>0.14145182104850099</v>
      </c>
      <c r="I166" s="17">
        <v>0.103494555455656</v>
      </c>
      <c r="J166" s="17">
        <v>0.10574022693976701</v>
      </c>
      <c r="K166" s="17">
        <v>6.1517695793996303E-2</v>
      </c>
      <c r="L166" s="17">
        <v>4.3992245975284103E-2</v>
      </c>
      <c r="M166" s="17"/>
      <c r="N166" s="17">
        <v>9.2307361645695904E-2</v>
      </c>
      <c r="O166" s="17">
        <v>7.4110798241582801E-2</v>
      </c>
      <c r="P166" s="17">
        <v>6.8771187084119903E-2</v>
      </c>
      <c r="Q166" s="17">
        <v>0.12577830815048299</v>
      </c>
      <c r="R166" s="17"/>
      <c r="S166" s="17">
        <v>5.1106843093750499E-2</v>
      </c>
      <c r="T166" s="17">
        <v>0.12712548636132201</v>
      </c>
      <c r="U166" s="17">
        <v>0.123767558858668</v>
      </c>
      <c r="V166" s="17">
        <v>0</v>
      </c>
      <c r="W166" s="17">
        <v>9.9349527891242906E-2</v>
      </c>
      <c r="X166" s="17"/>
      <c r="Y166" s="17">
        <v>8.6008590188674294E-2</v>
      </c>
      <c r="Z166" s="17">
        <v>0.12477764610112101</v>
      </c>
      <c r="AA166" s="17">
        <v>0.22920535202847001</v>
      </c>
      <c r="AB166" s="17"/>
      <c r="AC166" s="17">
        <v>5.7657218169361701E-2</v>
      </c>
      <c r="AD166" s="17">
        <v>7.76132420413993E-2</v>
      </c>
      <c r="AE166" s="17">
        <v>0.112377738987614</v>
      </c>
      <c r="AF166" s="17">
        <v>8.4231383349513106E-2</v>
      </c>
      <c r="AG166" s="17">
        <v>5.0859134593196402E-2</v>
      </c>
      <c r="AH166" s="17"/>
      <c r="AI166" s="17">
        <v>7.9931757700926503E-2</v>
      </c>
      <c r="AJ166" s="17">
        <v>9.1574162975272794E-2</v>
      </c>
      <c r="AK166" s="17">
        <v>8.0967814127502105E-2</v>
      </c>
      <c r="AL166" s="17">
        <v>7.6643201444395001E-2</v>
      </c>
      <c r="AM166" s="17"/>
      <c r="AN166" s="17">
        <v>0.14525395770208599</v>
      </c>
      <c r="AO166" s="17">
        <v>7.8377338060761997E-2</v>
      </c>
      <c r="AP166" s="17"/>
      <c r="AQ166" s="17">
        <v>0.110180018781385</v>
      </c>
      <c r="AR166" s="17">
        <v>7.8221114077106399E-2</v>
      </c>
      <c r="AS166" s="17"/>
      <c r="AT166" s="17">
        <v>0.124256059285638</v>
      </c>
      <c r="AU166" s="17">
        <v>8.5171114550383106E-2</v>
      </c>
      <c r="AV166" s="17">
        <v>6.6675801815371499E-2</v>
      </c>
      <c r="AW166" s="17"/>
      <c r="AX166" s="17">
        <v>0.14017239374306001</v>
      </c>
      <c r="AY166" s="17">
        <v>5.6684456949694699E-2</v>
      </c>
      <c r="AZ166" s="17">
        <v>0.22980160552464199</v>
      </c>
    </row>
    <row r="167" spans="2:52" x14ac:dyDescent="0.35">
      <c r="B167" t="s">
        <v>167</v>
      </c>
      <c r="C167" s="17">
        <v>6.8244702555123798E-2</v>
      </c>
      <c r="D167" s="17">
        <v>7.5199627762869106E-2</v>
      </c>
      <c r="E167" s="17">
        <v>6.18711876888937E-2</v>
      </c>
      <c r="F167" s="17"/>
      <c r="G167" s="17">
        <v>2.5974023272522399E-2</v>
      </c>
      <c r="H167" s="17">
        <v>6.6060924869762394E-2</v>
      </c>
      <c r="I167" s="17">
        <v>5.2694052892873801E-2</v>
      </c>
      <c r="J167" s="17">
        <v>6.7052807834163994E-2</v>
      </c>
      <c r="K167" s="17">
        <v>4.73352123377501E-2</v>
      </c>
      <c r="L167" s="17">
        <v>0.12646683419203</v>
      </c>
      <c r="M167" s="17"/>
      <c r="N167" s="17">
        <v>5.7374028124513997E-2</v>
      </c>
      <c r="O167" s="17">
        <v>3.54012074722454E-2</v>
      </c>
      <c r="P167" s="17">
        <v>5.5483650399025003E-2</v>
      </c>
      <c r="Q167" s="17">
        <v>0.11111977437111099</v>
      </c>
      <c r="R167" s="17"/>
      <c r="S167" s="17">
        <v>8.7924668978721199E-2</v>
      </c>
      <c r="T167" s="17">
        <v>8.0706406398908595E-2</v>
      </c>
      <c r="U167" s="17">
        <v>0</v>
      </c>
      <c r="V167" s="17">
        <v>0</v>
      </c>
      <c r="W167" s="17">
        <v>4.1095621024165203E-2</v>
      </c>
      <c r="X167" s="17"/>
      <c r="Y167" s="17">
        <v>0.112901298002803</v>
      </c>
      <c r="Z167" s="17">
        <v>4.9577586182825997E-2</v>
      </c>
      <c r="AA167" s="17">
        <v>7.7067497570020793E-2</v>
      </c>
      <c r="AB167" s="17"/>
      <c r="AC167" s="17">
        <v>8.0744391814515107E-2</v>
      </c>
      <c r="AD167" s="17">
        <v>4.2982701908630697E-2</v>
      </c>
      <c r="AE167" s="17">
        <v>0.107610051279692</v>
      </c>
      <c r="AF167" s="17">
        <v>4.0384303509106698E-2</v>
      </c>
      <c r="AG167" s="17">
        <v>0</v>
      </c>
      <c r="AH167" s="17"/>
      <c r="AI167" s="17">
        <v>0.100598390656133</v>
      </c>
      <c r="AJ167" s="17">
        <v>6.59103258149486E-2</v>
      </c>
      <c r="AK167" s="17">
        <v>3.9927255185002702E-2</v>
      </c>
      <c r="AL167" s="17">
        <v>6.3042755074541407E-2</v>
      </c>
      <c r="AM167" s="17"/>
      <c r="AN167" s="17">
        <v>5.18188489682836E-2</v>
      </c>
      <c r="AO167" s="17">
        <v>7.5384352747583303E-2</v>
      </c>
      <c r="AP167" s="17"/>
      <c r="AQ167" s="17">
        <v>6.5972374052112301E-2</v>
      </c>
      <c r="AR167" s="17">
        <v>6.6912160225649595E-2</v>
      </c>
      <c r="AS167" s="17"/>
      <c r="AT167" s="17">
        <v>7.4875300213028004E-2</v>
      </c>
      <c r="AU167" s="17">
        <v>4.8133192666094497E-2</v>
      </c>
      <c r="AV167" s="17">
        <v>7.4468127647655202E-2</v>
      </c>
      <c r="AW167" s="17"/>
      <c r="AX167" s="17">
        <v>4.5006147179590297E-2</v>
      </c>
      <c r="AY167" s="17">
        <v>9.0997237857346203E-2</v>
      </c>
      <c r="AZ167" s="17">
        <v>0.14844176741319701</v>
      </c>
    </row>
    <row r="168" spans="2:52" x14ac:dyDescent="0.35">
      <c r="B168" t="s">
        <v>81</v>
      </c>
      <c r="C168" s="17">
        <v>4.2167205498039401E-2</v>
      </c>
      <c r="D168" s="17">
        <v>5.3446944223156899E-2</v>
      </c>
      <c r="E168" s="17">
        <v>3.12804961858291E-2</v>
      </c>
      <c r="F168" s="17"/>
      <c r="G168" s="17">
        <v>5.8163161030074198E-2</v>
      </c>
      <c r="H168" s="17">
        <v>4.9341659548717602E-2</v>
      </c>
      <c r="I168" s="17">
        <v>1.66843106132539E-2</v>
      </c>
      <c r="J168" s="17">
        <v>6.3143492205983101E-2</v>
      </c>
      <c r="K168" s="17">
        <v>4.7582388280181E-2</v>
      </c>
      <c r="L168" s="17">
        <v>2.69569054117503E-2</v>
      </c>
      <c r="M168" s="17"/>
      <c r="N168" s="17">
        <v>2.8554236731402199E-2</v>
      </c>
      <c r="O168" s="17">
        <v>4.3064696466847498E-2</v>
      </c>
      <c r="P168" s="17">
        <v>4.3658512953563801E-2</v>
      </c>
      <c r="Q168" s="17">
        <v>4.7694188897240801E-2</v>
      </c>
      <c r="R168" s="17"/>
      <c r="S168" s="17">
        <v>2.59832005069781E-2</v>
      </c>
      <c r="T168" s="17">
        <v>3.7093464350878999E-2</v>
      </c>
      <c r="U168" s="17">
        <v>6.9291249834983498E-2</v>
      </c>
      <c r="V168" s="17">
        <v>0</v>
      </c>
      <c r="W168" s="17">
        <v>4.21279763626142E-2</v>
      </c>
      <c r="X168" s="17"/>
      <c r="Y168" s="17">
        <v>1.22918255691612E-2</v>
      </c>
      <c r="Z168" s="17">
        <v>3.3146521897414703E-2</v>
      </c>
      <c r="AA168" s="17">
        <v>2.2428038793017701E-2</v>
      </c>
      <c r="AB168" s="17"/>
      <c r="AC168" s="17">
        <v>4.5598217689252103E-2</v>
      </c>
      <c r="AD168" s="17">
        <v>8.9785128492401195E-2</v>
      </c>
      <c r="AE168" s="17">
        <v>2.2471949335275299E-2</v>
      </c>
      <c r="AF168" s="17">
        <v>1.9320757319491001E-2</v>
      </c>
      <c r="AG168" s="17">
        <v>6.4058261902257399E-2</v>
      </c>
      <c r="AH168" s="17"/>
      <c r="AI168" s="17">
        <v>4.0204947546389903E-2</v>
      </c>
      <c r="AJ168" s="17">
        <v>3.59595572421742E-2</v>
      </c>
      <c r="AK168" s="17">
        <v>6.4798959452938107E-2</v>
      </c>
      <c r="AL168" s="17">
        <v>2.2882686745903699E-2</v>
      </c>
      <c r="AM168" s="17"/>
      <c r="AN168" s="17">
        <v>5.4427999184390702E-2</v>
      </c>
      <c r="AO168" s="17">
        <v>3.8847299475420601E-2</v>
      </c>
      <c r="AP168" s="17"/>
      <c r="AQ168" s="17">
        <v>3.6472185949041801E-2</v>
      </c>
      <c r="AR168" s="17">
        <v>4.8814687417404599E-2</v>
      </c>
      <c r="AS168" s="17"/>
      <c r="AT168" s="17">
        <v>1.1315228049412601E-2</v>
      </c>
      <c r="AU168" s="17">
        <v>6.8295386229716495E-2</v>
      </c>
      <c r="AV168" s="17">
        <v>3.7487574221811898E-2</v>
      </c>
      <c r="AW168" s="17"/>
      <c r="AX168" s="17">
        <v>4.6395508893035002E-2</v>
      </c>
      <c r="AY168" s="17">
        <v>1.33202896471871E-2</v>
      </c>
      <c r="AZ168" s="17">
        <v>1.7271144632398001E-2</v>
      </c>
    </row>
    <row r="169" spans="2:52" x14ac:dyDescent="0.35">
      <c r="B169" t="s">
        <v>157</v>
      </c>
      <c r="C169" s="17">
        <v>2.54012424540214E-3</v>
      </c>
      <c r="D169" s="17">
        <v>2.2426217946011702E-3</v>
      </c>
      <c r="E169" s="17">
        <v>2.85657513141776E-3</v>
      </c>
      <c r="F169" s="17"/>
      <c r="G169" s="17">
        <v>1.09937236539575E-2</v>
      </c>
      <c r="H169" s="17">
        <v>6.0669759481661199E-3</v>
      </c>
      <c r="I169" s="17">
        <v>0</v>
      </c>
      <c r="J169" s="17">
        <v>0</v>
      </c>
      <c r="K169" s="17">
        <v>0</v>
      </c>
      <c r="L169" s="17">
        <v>0</v>
      </c>
      <c r="M169" s="17"/>
      <c r="N169" s="17">
        <v>6.5666923186126699E-3</v>
      </c>
      <c r="O169" s="17">
        <v>0</v>
      </c>
      <c r="P169" s="17">
        <v>6.7399377345697797E-3</v>
      </c>
      <c r="Q169" s="17">
        <v>0</v>
      </c>
      <c r="R169" s="17"/>
      <c r="S169" s="17">
        <v>0</v>
      </c>
      <c r="T169" s="17">
        <v>7.7628118128066602E-3</v>
      </c>
      <c r="U169" s="17">
        <v>0</v>
      </c>
      <c r="V169" s="17">
        <v>0</v>
      </c>
      <c r="W169" s="17">
        <v>0</v>
      </c>
      <c r="X169" s="17"/>
      <c r="Y169" s="17">
        <v>0</v>
      </c>
      <c r="Z169" s="17">
        <v>6.5372489958273302E-3</v>
      </c>
      <c r="AA169" s="17">
        <v>0</v>
      </c>
      <c r="AB169" s="17"/>
      <c r="AC169" s="17">
        <v>0</v>
      </c>
      <c r="AD169" s="17">
        <v>0</v>
      </c>
      <c r="AE169" s="17">
        <v>1.08769147449581E-2</v>
      </c>
      <c r="AF169" s="17">
        <v>0</v>
      </c>
      <c r="AG169" s="17">
        <v>0</v>
      </c>
      <c r="AH169" s="17"/>
      <c r="AI169" s="17">
        <v>0</v>
      </c>
      <c r="AJ169" s="17">
        <v>3.0741774745406299E-3</v>
      </c>
      <c r="AK169" s="17">
        <v>0</v>
      </c>
      <c r="AL169" s="17">
        <v>0</v>
      </c>
      <c r="AM169" s="17"/>
      <c r="AN169" s="17">
        <v>0</v>
      </c>
      <c r="AO169" s="17">
        <v>3.2977249361126901E-3</v>
      </c>
      <c r="AP169" s="17"/>
      <c r="AQ169" s="17">
        <v>2.2722104282533601E-3</v>
      </c>
      <c r="AR169" s="17">
        <v>2.8664949377831999E-3</v>
      </c>
      <c r="AS169" s="17"/>
      <c r="AT169" s="17">
        <v>2.5950513074885799E-3</v>
      </c>
      <c r="AU169" s="17">
        <v>4.0973842978028301E-3</v>
      </c>
      <c r="AV169" s="17">
        <v>0</v>
      </c>
      <c r="AW169" s="17"/>
      <c r="AX169" s="17">
        <v>9.8081936998890302E-3</v>
      </c>
      <c r="AY169" s="17">
        <v>0</v>
      </c>
      <c r="AZ169" s="17">
        <v>0</v>
      </c>
    </row>
    <row r="170" spans="2:52" x14ac:dyDescent="0.35">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row>
    <row r="171" spans="2:52" x14ac:dyDescent="0.35">
      <c r="B171" s="6" t="s">
        <v>177</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row>
    <row r="172" spans="2:52" x14ac:dyDescent="0.35">
      <c r="B172" s="24" t="s">
        <v>84</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row>
    <row r="173" spans="2:52" x14ac:dyDescent="0.35">
      <c r="B173" t="s">
        <v>169</v>
      </c>
      <c r="C173" s="17">
        <v>0.44923341879985901</v>
      </c>
      <c r="D173" s="17">
        <v>0.44895421474273101</v>
      </c>
      <c r="E173" s="17">
        <v>0.45311698521525701</v>
      </c>
      <c r="F173" s="17"/>
      <c r="G173" s="17">
        <v>0.384840332728352</v>
      </c>
      <c r="H173" s="17">
        <v>0.47302298163963602</v>
      </c>
      <c r="I173" s="17">
        <v>0.50969885077400201</v>
      </c>
      <c r="J173" s="17">
        <v>0.35530277571965002</v>
      </c>
      <c r="K173" s="17">
        <v>0.499458158505174</v>
      </c>
      <c r="L173" s="17">
        <v>0.45527772078429901</v>
      </c>
      <c r="M173" s="17"/>
      <c r="N173" s="17">
        <v>0.40116718351661501</v>
      </c>
      <c r="O173" s="17">
        <v>0.470865711662104</v>
      </c>
      <c r="P173" s="17">
        <v>0.478637616688321</v>
      </c>
      <c r="Q173" s="17">
        <v>0.43288777194855899</v>
      </c>
      <c r="R173" s="17"/>
      <c r="S173" s="17">
        <v>0.482143086912663</v>
      </c>
      <c r="T173" s="17">
        <v>0.42044322817340202</v>
      </c>
      <c r="U173" s="17">
        <v>0.35875601711463301</v>
      </c>
      <c r="V173" s="17">
        <v>0.14954592398241101</v>
      </c>
      <c r="W173" s="17">
        <v>0.52265375777685597</v>
      </c>
      <c r="X173" s="17"/>
      <c r="Y173" s="17">
        <v>0.49914901393609401</v>
      </c>
      <c r="Z173" s="17">
        <v>0.41619545091476301</v>
      </c>
      <c r="AA173" s="17">
        <v>0.47723707236818702</v>
      </c>
      <c r="AB173" s="17"/>
      <c r="AC173" s="17">
        <v>0.43736654031532401</v>
      </c>
      <c r="AD173" s="17">
        <v>0.43297466627354098</v>
      </c>
      <c r="AE173" s="17">
        <v>0.48414129030907899</v>
      </c>
      <c r="AF173" s="17">
        <v>0.40194182327105099</v>
      </c>
      <c r="AG173" s="17">
        <v>0.454220019307227</v>
      </c>
      <c r="AH173" s="17"/>
      <c r="AI173" s="17">
        <v>0.41058520389022202</v>
      </c>
      <c r="AJ173" s="17">
        <v>0.44395854431270598</v>
      </c>
      <c r="AK173" s="17">
        <v>0.54688226665745499</v>
      </c>
      <c r="AL173" s="17">
        <v>0.42420226929018501</v>
      </c>
      <c r="AM173" s="17"/>
      <c r="AN173" s="17">
        <v>0.44227916417234597</v>
      </c>
      <c r="AO173" s="17">
        <v>0.45131508256418401</v>
      </c>
      <c r="AP173" s="17"/>
      <c r="AQ173" s="17">
        <v>0.457504142492699</v>
      </c>
      <c r="AR173" s="17">
        <v>0.44005472433318199</v>
      </c>
      <c r="AS173" s="17"/>
      <c r="AT173" s="17">
        <v>0.51337567323637201</v>
      </c>
      <c r="AU173" s="17">
        <v>0.39290674082173199</v>
      </c>
      <c r="AV173" s="17">
        <v>0.380736409460458</v>
      </c>
      <c r="AW173" s="17"/>
      <c r="AX173" s="17">
        <v>0.42637335432532802</v>
      </c>
      <c r="AY173" s="17">
        <v>0.505332340563453</v>
      </c>
      <c r="AZ173" s="17">
        <v>0.60231091798952197</v>
      </c>
    </row>
    <row r="174" spans="2:52" x14ac:dyDescent="0.35">
      <c r="B174" t="s">
        <v>170</v>
      </c>
      <c r="C174" s="17">
        <v>0.436076112023776</v>
      </c>
      <c r="D174" s="17">
        <v>0.423095266744275</v>
      </c>
      <c r="E174" s="17">
        <v>0.45249425417947903</v>
      </c>
      <c r="F174" s="17"/>
      <c r="G174" s="17">
        <v>0.50148731091522203</v>
      </c>
      <c r="H174" s="17">
        <v>0.46337338670112899</v>
      </c>
      <c r="I174" s="17">
        <v>0.39779665279612197</v>
      </c>
      <c r="J174" s="17">
        <v>0.38721363601374598</v>
      </c>
      <c r="K174" s="17">
        <v>0.43128023423260198</v>
      </c>
      <c r="L174" s="17">
        <v>0.445035890769644</v>
      </c>
      <c r="M174" s="17"/>
      <c r="N174" s="17">
        <v>0.39734928919893803</v>
      </c>
      <c r="O174" s="17">
        <v>0.46729789270858302</v>
      </c>
      <c r="P174" s="17">
        <v>0.31659675730637499</v>
      </c>
      <c r="Q174" s="17">
        <v>0.50817751343933604</v>
      </c>
      <c r="R174" s="17"/>
      <c r="S174" s="17">
        <v>0.36563477205304201</v>
      </c>
      <c r="T174" s="17">
        <v>0.51742766608572799</v>
      </c>
      <c r="U174" s="17">
        <v>0.36471132396032602</v>
      </c>
      <c r="V174" s="17">
        <v>0.18247646841634799</v>
      </c>
      <c r="W174" s="17">
        <v>0.41716344124912802</v>
      </c>
      <c r="X174" s="17"/>
      <c r="Y174" s="17">
        <v>0.34176769242145699</v>
      </c>
      <c r="Z174" s="17">
        <v>0.51820433308674696</v>
      </c>
      <c r="AA174" s="17">
        <v>0.46615188055262902</v>
      </c>
      <c r="AB174" s="17"/>
      <c r="AC174" s="17">
        <v>0.40244569563968402</v>
      </c>
      <c r="AD174" s="17">
        <v>0.48353058025683598</v>
      </c>
      <c r="AE174" s="17">
        <v>0.34666566071590699</v>
      </c>
      <c r="AF174" s="17">
        <v>0.558855694369495</v>
      </c>
      <c r="AG174" s="17">
        <v>0.36485440378696998</v>
      </c>
      <c r="AH174" s="17"/>
      <c r="AI174" s="17">
        <v>0.50271304498606895</v>
      </c>
      <c r="AJ174" s="17">
        <v>0.41261012136381597</v>
      </c>
      <c r="AK174" s="17">
        <v>0.41673872143107399</v>
      </c>
      <c r="AL174" s="17">
        <v>0.41208219118506101</v>
      </c>
      <c r="AM174" s="17"/>
      <c r="AN174" s="17">
        <v>0.53414842959005804</v>
      </c>
      <c r="AO174" s="17">
        <v>0.41539448820185099</v>
      </c>
      <c r="AP174" s="17"/>
      <c r="AQ174" s="17">
        <v>0.39236775808039898</v>
      </c>
      <c r="AR174" s="17">
        <v>0.479929985714386</v>
      </c>
      <c r="AS174" s="17"/>
      <c r="AT174" s="17">
        <v>0.402810890556142</v>
      </c>
      <c r="AU174" s="17">
        <v>0.47890914854141498</v>
      </c>
      <c r="AV174" s="17">
        <v>0.37072745993748402</v>
      </c>
      <c r="AW174" s="17"/>
      <c r="AX174" s="17">
        <v>0.49123047946317899</v>
      </c>
      <c r="AY174" s="17">
        <v>0.40780784906652401</v>
      </c>
      <c r="AZ174" s="17">
        <v>0.48640090192996499</v>
      </c>
    </row>
    <row r="175" spans="2:52" x14ac:dyDescent="0.35">
      <c r="B175" t="s">
        <v>171</v>
      </c>
      <c r="C175" s="17">
        <v>0.41449412538604302</v>
      </c>
      <c r="D175" s="17">
        <v>0.33893166864471203</v>
      </c>
      <c r="E175" s="17">
        <v>0.48499146779831998</v>
      </c>
      <c r="F175" s="17"/>
      <c r="G175" s="17">
        <v>0.50385971520031503</v>
      </c>
      <c r="H175" s="17">
        <v>0.48424903965682098</v>
      </c>
      <c r="I175" s="17">
        <v>0.49132777210015099</v>
      </c>
      <c r="J175" s="17">
        <v>0.45236502806228601</v>
      </c>
      <c r="K175" s="17">
        <v>0.34917948078847899</v>
      </c>
      <c r="L175" s="17">
        <v>0.24505889737564501</v>
      </c>
      <c r="M175" s="17"/>
      <c r="N175" s="17">
        <v>0.445895100015131</v>
      </c>
      <c r="O175" s="17">
        <v>0.43709910613679798</v>
      </c>
      <c r="P175" s="17">
        <v>0.36046433803218803</v>
      </c>
      <c r="Q175" s="17">
        <v>0.41581201334551798</v>
      </c>
      <c r="R175" s="17"/>
      <c r="S175" s="17">
        <v>0.35986705591645402</v>
      </c>
      <c r="T175" s="17">
        <v>0.41285089591200202</v>
      </c>
      <c r="U175" s="17">
        <v>0.34867631370487001</v>
      </c>
      <c r="V175" s="17">
        <v>0.28028566292572199</v>
      </c>
      <c r="W175" s="17">
        <v>0.4957448489429</v>
      </c>
      <c r="X175" s="17"/>
      <c r="Y175" s="17">
        <v>0.44164129074981201</v>
      </c>
      <c r="Z175" s="17">
        <v>0.40703608919669199</v>
      </c>
      <c r="AA175" s="17">
        <v>0.51607190880561604</v>
      </c>
      <c r="AB175" s="17"/>
      <c r="AC175" s="17">
        <v>0.377135472179565</v>
      </c>
      <c r="AD175" s="17">
        <v>0.42948320643545701</v>
      </c>
      <c r="AE175" s="17">
        <v>0.47177230855123697</v>
      </c>
      <c r="AF175" s="17">
        <v>0.452279355616797</v>
      </c>
      <c r="AG175" s="17">
        <v>0.408955821915861</v>
      </c>
      <c r="AH175" s="17"/>
      <c r="AI175" s="17">
        <v>0.39895182587273997</v>
      </c>
      <c r="AJ175" s="17">
        <v>0.38797435815731901</v>
      </c>
      <c r="AK175" s="17">
        <v>0.444038287055882</v>
      </c>
      <c r="AL175" s="17">
        <v>0.40589078026159803</v>
      </c>
      <c r="AM175" s="17"/>
      <c r="AN175" s="17">
        <v>0.46228036103975201</v>
      </c>
      <c r="AO175" s="17">
        <v>0.40415971420803098</v>
      </c>
      <c r="AP175" s="17"/>
      <c r="AQ175" s="17">
        <v>0.48637775800451699</v>
      </c>
      <c r="AR175" s="17">
        <v>0.34388959721520701</v>
      </c>
      <c r="AS175" s="17"/>
      <c r="AT175" s="17">
        <v>0.38577161022749301</v>
      </c>
      <c r="AU175" s="17">
        <v>0.46080740710151002</v>
      </c>
      <c r="AV175" s="17">
        <v>0.33160661375427403</v>
      </c>
      <c r="AW175" s="17"/>
      <c r="AX175" s="17">
        <v>0.41282392507636301</v>
      </c>
      <c r="AY175" s="17">
        <v>0.39208343574862797</v>
      </c>
      <c r="AZ175" s="17">
        <v>0.451265700099446</v>
      </c>
    </row>
    <row r="176" spans="2:52" x14ac:dyDescent="0.35">
      <c r="B176" t="s">
        <v>172</v>
      </c>
      <c r="C176" s="17">
        <v>0.395440133385208</v>
      </c>
      <c r="D176" s="17">
        <v>0.38370637343780301</v>
      </c>
      <c r="E176" s="17">
        <v>0.40226469578935498</v>
      </c>
      <c r="F176" s="17"/>
      <c r="G176" s="17">
        <v>0.338614376387738</v>
      </c>
      <c r="H176" s="17">
        <v>0.24861070708399199</v>
      </c>
      <c r="I176" s="17">
        <v>0.410722600487616</v>
      </c>
      <c r="J176" s="17">
        <v>0.42682671576953002</v>
      </c>
      <c r="K176" s="17">
        <v>0.42882118383669998</v>
      </c>
      <c r="L176" s="17">
        <v>0.50206593265703303</v>
      </c>
      <c r="M176" s="17"/>
      <c r="N176" s="17">
        <v>0.49898801152973998</v>
      </c>
      <c r="O176" s="17">
        <v>0.396154617471208</v>
      </c>
      <c r="P176" s="17">
        <v>0.46299550342864798</v>
      </c>
      <c r="Q176" s="17">
        <v>0.30047113676769999</v>
      </c>
      <c r="R176" s="17"/>
      <c r="S176" s="17">
        <v>0.47475614253633303</v>
      </c>
      <c r="T176" s="17">
        <v>0.34942361187875698</v>
      </c>
      <c r="U176" s="17">
        <v>0.48586348237422999</v>
      </c>
      <c r="V176" s="17">
        <v>0.44143705832420499</v>
      </c>
      <c r="W176" s="17">
        <v>0.34455461119853997</v>
      </c>
      <c r="X176" s="17"/>
      <c r="Y176" s="17">
        <v>0.36349548020804801</v>
      </c>
      <c r="Z176" s="17">
        <v>0.37054041828897599</v>
      </c>
      <c r="AA176" s="17">
        <v>0.37026239910966402</v>
      </c>
      <c r="AB176" s="17"/>
      <c r="AC176" s="17">
        <v>0.426120577216138</v>
      </c>
      <c r="AD176" s="17">
        <v>0.396104695075854</v>
      </c>
      <c r="AE176" s="17">
        <v>0.31444352535884201</v>
      </c>
      <c r="AF176" s="17">
        <v>0.47875721877182897</v>
      </c>
      <c r="AG176" s="17">
        <v>0.81460620063746203</v>
      </c>
      <c r="AH176" s="17"/>
      <c r="AI176" s="17">
        <v>0.328557364114901</v>
      </c>
      <c r="AJ176" s="17">
        <v>0.41414494743436098</v>
      </c>
      <c r="AK176" s="17">
        <v>0.42752059138395898</v>
      </c>
      <c r="AL176" s="17">
        <v>0.44355855909157699</v>
      </c>
      <c r="AM176" s="17"/>
      <c r="AN176" s="17">
        <v>0.33183697190685602</v>
      </c>
      <c r="AO176" s="17">
        <v>0.41184167847179698</v>
      </c>
      <c r="AP176" s="17"/>
      <c r="AQ176" s="17">
        <v>0.40752006308931399</v>
      </c>
      <c r="AR176" s="17">
        <v>0.378320947394022</v>
      </c>
      <c r="AS176" s="17"/>
      <c r="AT176" s="17">
        <v>0.397986423307715</v>
      </c>
      <c r="AU176" s="17">
        <v>0.378550517488631</v>
      </c>
      <c r="AV176" s="17">
        <v>0.47311138312029799</v>
      </c>
      <c r="AW176" s="17"/>
      <c r="AX176" s="17">
        <v>0.34039910426970699</v>
      </c>
      <c r="AY176" s="17">
        <v>0.419639322746171</v>
      </c>
      <c r="AZ176" s="17">
        <v>0.42699003695802201</v>
      </c>
    </row>
    <row r="177" spans="2:52" x14ac:dyDescent="0.35">
      <c r="B177" t="s">
        <v>173</v>
      </c>
      <c r="C177" s="17">
        <v>0.33263137563812001</v>
      </c>
      <c r="D177" s="17">
        <v>0.32554091451135098</v>
      </c>
      <c r="E177" s="17">
        <v>0.33433098069797801</v>
      </c>
      <c r="F177" s="17"/>
      <c r="G177" s="17">
        <v>0.33719633049088998</v>
      </c>
      <c r="H177" s="17">
        <v>0.38201685824103898</v>
      </c>
      <c r="I177" s="17">
        <v>0.42788380881780502</v>
      </c>
      <c r="J177" s="17">
        <v>0.22034142694238401</v>
      </c>
      <c r="K177" s="17">
        <v>0.35318957875998802</v>
      </c>
      <c r="L177" s="17">
        <v>0.27746664884716499</v>
      </c>
      <c r="M177" s="17"/>
      <c r="N177" s="17">
        <v>0.27465780028305298</v>
      </c>
      <c r="O177" s="17">
        <v>0.369507443450872</v>
      </c>
      <c r="P177" s="17">
        <v>0.29100000159676498</v>
      </c>
      <c r="Q177" s="17">
        <v>0.35907475239064401</v>
      </c>
      <c r="R177" s="17"/>
      <c r="S177" s="17">
        <v>0.25450029227286503</v>
      </c>
      <c r="T177" s="17">
        <v>0.421170068405612</v>
      </c>
      <c r="U177" s="17">
        <v>0.38673181777017401</v>
      </c>
      <c r="V177" s="17">
        <v>0.53594218441402097</v>
      </c>
      <c r="W177" s="17">
        <v>0.37865372706032402</v>
      </c>
      <c r="X177" s="17"/>
      <c r="Y177" s="17">
        <v>0.43191926799376101</v>
      </c>
      <c r="Z177" s="17">
        <v>0.412020867340194</v>
      </c>
      <c r="AA177" s="17">
        <v>0.199654895239259</v>
      </c>
      <c r="AB177" s="17"/>
      <c r="AC177" s="17">
        <v>0.39369491699586201</v>
      </c>
      <c r="AD177" s="17">
        <v>0.26866180310148902</v>
      </c>
      <c r="AE177" s="17">
        <v>0.35825886188739797</v>
      </c>
      <c r="AF177" s="17">
        <v>0.28156492955521401</v>
      </c>
      <c r="AG177" s="17">
        <v>0.26460110708194801</v>
      </c>
      <c r="AH177" s="17"/>
      <c r="AI177" s="17">
        <v>0.35593360817673497</v>
      </c>
      <c r="AJ177" s="17">
        <v>0.36274953375392799</v>
      </c>
      <c r="AK177" s="17">
        <v>0.27305365445115498</v>
      </c>
      <c r="AL177" s="17">
        <v>0.32678800576878703</v>
      </c>
      <c r="AM177" s="17"/>
      <c r="AN177" s="17">
        <v>0.32054604794717001</v>
      </c>
      <c r="AO177" s="17">
        <v>0.34002557560353502</v>
      </c>
      <c r="AP177" s="17"/>
      <c r="AQ177" s="17">
        <v>0.33811329015390901</v>
      </c>
      <c r="AR177" s="17">
        <v>0.33226583739425702</v>
      </c>
      <c r="AS177" s="17"/>
      <c r="AT177" s="17">
        <v>0.33282166229708199</v>
      </c>
      <c r="AU177" s="17">
        <v>0.34854656593390498</v>
      </c>
      <c r="AV177" s="17">
        <v>0.26888813296648201</v>
      </c>
      <c r="AW177" s="17"/>
      <c r="AX177" s="17">
        <v>0.399112769161661</v>
      </c>
      <c r="AY177" s="17">
        <v>0.288223419656635</v>
      </c>
      <c r="AZ177" s="17">
        <v>0.24781625652884501</v>
      </c>
    </row>
    <row r="178" spans="2:52" x14ac:dyDescent="0.35">
      <c r="B178" t="s">
        <v>174</v>
      </c>
      <c r="C178" s="17">
        <v>0.295625945452341</v>
      </c>
      <c r="D178" s="17">
        <v>0.31913447314399102</v>
      </c>
      <c r="E178" s="17">
        <v>0.274603972706635</v>
      </c>
      <c r="F178" s="17"/>
      <c r="G178" s="17">
        <v>0.117736670621459</v>
      </c>
      <c r="H178" s="17">
        <v>0.316074990755637</v>
      </c>
      <c r="I178" s="17">
        <v>0.27577989571787698</v>
      </c>
      <c r="J178" s="17">
        <v>0.322746113428447</v>
      </c>
      <c r="K178" s="17">
        <v>0.317150011952191</v>
      </c>
      <c r="L178" s="17">
        <v>0.37068580202290902</v>
      </c>
      <c r="M178" s="17"/>
      <c r="N178" s="17">
        <v>0.32470374851980699</v>
      </c>
      <c r="O178" s="17">
        <v>0.220811945565866</v>
      </c>
      <c r="P178" s="17">
        <v>0.342281167000133</v>
      </c>
      <c r="Q178" s="17">
        <v>0.31775791626630601</v>
      </c>
      <c r="R178" s="17"/>
      <c r="S178" s="17">
        <v>0.363081388297611</v>
      </c>
      <c r="T178" s="17">
        <v>0.269510236855806</v>
      </c>
      <c r="U178" s="17">
        <v>0.31992208322181498</v>
      </c>
      <c r="V178" s="17">
        <v>0.14954592398241101</v>
      </c>
      <c r="W178" s="17">
        <v>0.25196751485685298</v>
      </c>
      <c r="X178" s="17"/>
      <c r="Y178" s="17">
        <v>0.381103971149021</v>
      </c>
      <c r="Z178" s="17">
        <v>0.29533391459165897</v>
      </c>
      <c r="AA178" s="17">
        <v>0.13229787094081999</v>
      </c>
      <c r="AB178" s="17"/>
      <c r="AC178" s="17">
        <v>0.33951366349829698</v>
      </c>
      <c r="AD178" s="17">
        <v>0.22347585334834399</v>
      </c>
      <c r="AE178" s="17">
        <v>0.32642604278471499</v>
      </c>
      <c r="AF178" s="17">
        <v>0.29012095065459198</v>
      </c>
      <c r="AG178" s="17">
        <v>0.45286449462105999</v>
      </c>
      <c r="AH178" s="17"/>
      <c r="AI178" s="17">
        <v>0.29647494165787502</v>
      </c>
      <c r="AJ178" s="17">
        <v>0.33166078611039701</v>
      </c>
      <c r="AK178" s="17">
        <v>0.25736488102042798</v>
      </c>
      <c r="AL178" s="17">
        <v>0.23960005640083701</v>
      </c>
      <c r="AM178" s="17"/>
      <c r="AN178" s="17">
        <v>0.23896417673648601</v>
      </c>
      <c r="AO178" s="17">
        <v>0.31862251877484798</v>
      </c>
      <c r="AP178" s="17"/>
      <c r="AQ178" s="17">
        <v>0.29688186708037301</v>
      </c>
      <c r="AR178" s="17">
        <v>0.29877354331282702</v>
      </c>
      <c r="AS178" s="17"/>
      <c r="AT178" s="17">
        <v>0.31586237231629</v>
      </c>
      <c r="AU178" s="17">
        <v>0.27724205858310103</v>
      </c>
      <c r="AV178" s="17">
        <v>0.32372496796689199</v>
      </c>
      <c r="AW178" s="17"/>
      <c r="AX178" s="17">
        <v>0.27841295875877298</v>
      </c>
      <c r="AY178" s="17">
        <v>0.32755447310563301</v>
      </c>
      <c r="AZ178" s="17">
        <v>0.29411747257429999</v>
      </c>
    </row>
    <row r="179" spans="2:52" x14ac:dyDescent="0.35">
      <c r="B179" t="s">
        <v>175</v>
      </c>
      <c r="C179" s="17">
        <v>0.14366238562556199</v>
      </c>
      <c r="D179" s="17">
        <v>0.14750440021153</v>
      </c>
      <c r="E179" s="17">
        <v>0.14099204896416201</v>
      </c>
      <c r="F179" s="17"/>
      <c r="G179" s="17">
        <v>0.20711306638996901</v>
      </c>
      <c r="H179" s="17">
        <v>0.14539910798198799</v>
      </c>
      <c r="I179" s="17">
        <v>0.170540862473614</v>
      </c>
      <c r="J179" s="17">
        <v>0.14829905757522699</v>
      </c>
      <c r="K179" s="17">
        <v>0.12173127108197</v>
      </c>
      <c r="L179" s="17">
        <v>9.0506152187164499E-2</v>
      </c>
      <c r="M179" s="17"/>
      <c r="N179" s="17">
        <v>0.160293230029765</v>
      </c>
      <c r="O179" s="17">
        <v>0.143773900938129</v>
      </c>
      <c r="P179" s="17">
        <v>0.121018108392103</v>
      </c>
      <c r="Q179" s="17">
        <v>0.15041557224983701</v>
      </c>
      <c r="R179" s="17"/>
      <c r="S179" s="17">
        <v>0.15333835661763201</v>
      </c>
      <c r="T179" s="17">
        <v>0.16273425791423199</v>
      </c>
      <c r="U179" s="17">
        <v>0.117313930107338</v>
      </c>
      <c r="V179" s="17">
        <v>0.128220850964546</v>
      </c>
      <c r="W179" s="17">
        <v>8.9049412298548097E-2</v>
      </c>
      <c r="X179" s="17"/>
      <c r="Y179" s="17">
        <v>0.225718285140102</v>
      </c>
      <c r="Z179" s="17">
        <v>0.12590341542977501</v>
      </c>
      <c r="AA179" s="17">
        <v>0.157607190231879</v>
      </c>
      <c r="AB179" s="17"/>
      <c r="AC179" s="17">
        <v>0.13257813921974801</v>
      </c>
      <c r="AD179" s="17">
        <v>0.13480727027852701</v>
      </c>
      <c r="AE179" s="17">
        <v>0.17192354058046699</v>
      </c>
      <c r="AF179" s="17">
        <v>0.14778771476759001</v>
      </c>
      <c r="AG179" s="17">
        <v>8.73205488698829E-2</v>
      </c>
      <c r="AH179" s="17"/>
      <c r="AI179" s="17">
        <v>0.13768915747280799</v>
      </c>
      <c r="AJ179" s="17">
        <v>0.11259390684705101</v>
      </c>
      <c r="AK179" s="17">
        <v>0.15805338317752299</v>
      </c>
      <c r="AL179" s="17">
        <v>0.23006550625272801</v>
      </c>
      <c r="AM179" s="17"/>
      <c r="AN179" s="17">
        <v>0.27545841503173901</v>
      </c>
      <c r="AO179" s="17">
        <v>0.109654434989144</v>
      </c>
      <c r="AP179" s="17"/>
      <c r="AQ179" s="17">
        <v>0.17723808195430901</v>
      </c>
      <c r="AR179" s="17">
        <v>0.106286780306092</v>
      </c>
      <c r="AS179" s="17"/>
      <c r="AT179" s="17">
        <v>0.17585652740806401</v>
      </c>
      <c r="AU179" s="17">
        <v>0.11662188665343801</v>
      </c>
      <c r="AV179" s="17">
        <v>0.15610306096555299</v>
      </c>
      <c r="AW179" s="17"/>
      <c r="AX179" s="17">
        <v>0.16664192208109199</v>
      </c>
      <c r="AY179" s="17">
        <v>0.151489043691655</v>
      </c>
      <c r="AZ179" s="17">
        <v>0.18549188190531099</v>
      </c>
    </row>
    <row r="180" spans="2:52" x14ac:dyDescent="0.35">
      <c r="B180" t="s">
        <v>81</v>
      </c>
      <c r="C180" s="17">
        <v>2.7171378547525198E-2</v>
      </c>
      <c r="D180" s="17">
        <v>2.4941566069609299E-2</v>
      </c>
      <c r="E180" s="17">
        <v>2.9608489039104801E-2</v>
      </c>
      <c r="F180" s="17"/>
      <c r="G180" s="17">
        <v>3.9214653026927698E-2</v>
      </c>
      <c r="H180" s="17">
        <v>6.0669759481661199E-3</v>
      </c>
      <c r="I180" s="17">
        <v>1.2991186711025801E-2</v>
      </c>
      <c r="J180" s="17">
        <v>8.4077077634272093E-2</v>
      </c>
      <c r="K180" s="17">
        <v>3.4969853411709301E-2</v>
      </c>
      <c r="L180" s="17">
        <v>0</v>
      </c>
      <c r="M180" s="17"/>
      <c r="N180" s="17">
        <v>2.7801791401932702E-2</v>
      </c>
      <c r="O180" s="17">
        <v>1.27357860126794E-2</v>
      </c>
      <c r="P180" s="17">
        <v>4.4621217533802597E-2</v>
      </c>
      <c r="Q180" s="17">
        <v>2.8399431143860301E-2</v>
      </c>
      <c r="R180" s="17"/>
      <c r="S180" s="17">
        <v>3.5692920600655299E-2</v>
      </c>
      <c r="T180" s="17">
        <v>1.8773122901350001E-2</v>
      </c>
      <c r="U180" s="17">
        <v>0</v>
      </c>
      <c r="V180" s="17">
        <v>0</v>
      </c>
      <c r="W180" s="17">
        <v>0</v>
      </c>
      <c r="X180" s="17"/>
      <c r="Y180" s="17">
        <v>0</v>
      </c>
      <c r="Z180" s="17">
        <v>2.4358285810164498E-2</v>
      </c>
      <c r="AA180" s="17">
        <v>0</v>
      </c>
      <c r="AB180" s="17"/>
      <c r="AC180" s="17">
        <v>3.7309302912819101E-2</v>
      </c>
      <c r="AD180" s="17">
        <v>4.9311583490314399E-2</v>
      </c>
      <c r="AE180" s="17">
        <v>7.7135848397086098E-3</v>
      </c>
      <c r="AF180" s="17">
        <v>2.5280045919062501E-2</v>
      </c>
      <c r="AG180" s="17">
        <v>0</v>
      </c>
      <c r="AH180" s="17"/>
      <c r="AI180" s="17">
        <v>4.42669247456388E-2</v>
      </c>
      <c r="AJ180" s="17">
        <v>0</v>
      </c>
      <c r="AK180" s="17">
        <v>1.8712911816017801E-2</v>
      </c>
      <c r="AL180" s="17">
        <v>3.6921162269746399E-2</v>
      </c>
      <c r="AM180" s="17"/>
      <c r="AN180" s="17">
        <v>0</v>
      </c>
      <c r="AO180" s="17">
        <v>2.7780357999515198E-2</v>
      </c>
      <c r="AP180" s="17"/>
      <c r="AQ180" s="17">
        <v>2.8793013886143599E-2</v>
      </c>
      <c r="AR180" s="17">
        <v>2.6239609571071701E-2</v>
      </c>
      <c r="AS180" s="17"/>
      <c r="AT180" s="17">
        <v>2.0667049925144201E-2</v>
      </c>
      <c r="AU180" s="17">
        <v>1.93017905991908E-2</v>
      </c>
      <c r="AV180" s="17">
        <v>3.8911413247077697E-2</v>
      </c>
      <c r="AW180" s="17"/>
      <c r="AX180" s="17">
        <v>1.12575957792276E-2</v>
      </c>
      <c r="AY180" s="17">
        <v>3.0241856851816799E-2</v>
      </c>
      <c r="AZ180" s="17">
        <v>0</v>
      </c>
    </row>
    <row r="181" spans="2:52" x14ac:dyDescent="0.35">
      <c r="B181" t="s">
        <v>176</v>
      </c>
      <c r="C181" s="17">
        <v>2.06759296779617E-2</v>
      </c>
      <c r="D181" s="17">
        <v>3.1596302336826997E-2</v>
      </c>
      <c r="E181" s="17">
        <v>9.9743506309481096E-3</v>
      </c>
      <c r="F181" s="17"/>
      <c r="G181" s="17">
        <v>5.9617739954443598E-3</v>
      </c>
      <c r="H181" s="17">
        <v>2.1167266991678799E-2</v>
      </c>
      <c r="I181" s="17">
        <v>0</v>
      </c>
      <c r="J181" s="17">
        <v>3.5413878923592101E-2</v>
      </c>
      <c r="K181" s="17">
        <v>1.54027769738504E-2</v>
      </c>
      <c r="L181" s="17">
        <v>3.95127962503228E-2</v>
      </c>
      <c r="M181" s="17"/>
      <c r="N181" s="17">
        <v>4.55799155618292E-3</v>
      </c>
      <c r="O181" s="17">
        <v>2.2418566704665299E-2</v>
      </c>
      <c r="P181" s="17">
        <v>1.06091608681009E-2</v>
      </c>
      <c r="Q181" s="17">
        <v>3.4050708053895401E-2</v>
      </c>
      <c r="R181" s="17"/>
      <c r="S181" s="17">
        <v>1.3257270736646599E-2</v>
      </c>
      <c r="T181" s="17">
        <v>7.8131862112682596E-3</v>
      </c>
      <c r="U181" s="17">
        <v>0</v>
      </c>
      <c r="V181" s="17">
        <v>0.31451189160356802</v>
      </c>
      <c r="W181" s="17">
        <v>5.8484754677685498E-2</v>
      </c>
      <c r="X181" s="17"/>
      <c r="Y181" s="17">
        <v>0</v>
      </c>
      <c r="Z181" s="17">
        <v>1.0824350357547301E-2</v>
      </c>
      <c r="AA181" s="17">
        <v>0</v>
      </c>
      <c r="AB181" s="17"/>
      <c r="AC181" s="17">
        <v>2.93106654609263E-2</v>
      </c>
      <c r="AD181" s="17">
        <v>0</v>
      </c>
      <c r="AE181" s="17">
        <v>4.11608627614048E-2</v>
      </c>
      <c r="AF181" s="17">
        <v>0</v>
      </c>
      <c r="AG181" s="17">
        <v>5.0859134593196402E-2</v>
      </c>
      <c r="AH181" s="17"/>
      <c r="AI181" s="17">
        <v>2.9049227561236301E-2</v>
      </c>
      <c r="AJ181" s="17">
        <v>2.13202463954946E-2</v>
      </c>
      <c r="AK181" s="17">
        <v>2.2619371028661201E-2</v>
      </c>
      <c r="AL181" s="17">
        <v>5.5375559939154703E-3</v>
      </c>
      <c r="AM181" s="17"/>
      <c r="AN181" s="17">
        <v>1.1392067391162899E-2</v>
      </c>
      <c r="AO181" s="17">
        <v>2.39374521960149E-2</v>
      </c>
      <c r="AP181" s="17"/>
      <c r="AQ181" s="17">
        <v>0</v>
      </c>
      <c r="AR181" s="17">
        <v>4.1561594588538302E-2</v>
      </c>
      <c r="AS181" s="17"/>
      <c r="AT181" s="17">
        <v>1.04406434204792E-2</v>
      </c>
      <c r="AU181" s="17">
        <v>2.5339259330008301E-2</v>
      </c>
      <c r="AV181" s="17">
        <v>1.5101553256526099E-2</v>
      </c>
      <c r="AW181" s="17"/>
      <c r="AX181" s="17">
        <v>1.62403673242449E-2</v>
      </c>
      <c r="AY181" s="17">
        <v>3.1959462717739799E-2</v>
      </c>
      <c r="AZ181" s="17">
        <v>0</v>
      </c>
    </row>
    <row r="182" spans="2:52" x14ac:dyDescent="0.3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row>
    <row r="183" spans="2:52" x14ac:dyDescent="0.35">
      <c r="B183" s="6" t="s">
        <v>183</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row>
    <row r="184" spans="2:52" x14ac:dyDescent="0.35">
      <c r="B184" s="24" t="s">
        <v>84</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row>
    <row r="185" spans="2:52" x14ac:dyDescent="0.35">
      <c r="B185" t="s">
        <v>178</v>
      </c>
      <c r="C185" s="17">
        <v>0.46040323097117603</v>
      </c>
      <c r="D185" s="17">
        <v>0.45229895676776199</v>
      </c>
      <c r="E185" s="17">
        <v>0.46695946372708902</v>
      </c>
      <c r="F185" s="17"/>
      <c r="G185" s="17">
        <v>0.38183686509241799</v>
      </c>
      <c r="H185" s="17">
        <v>0.371390405548226</v>
      </c>
      <c r="I185" s="17">
        <v>0.33952384189345303</v>
      </c>
      <c r="J185" s="17">
        <v>0.42852500933952598</v>
      </c>
      <c r="K185" s="17">
        <v>0.539152746287624</v>
      </c>
      <c r="L185" s="17">
        <v>0.66394570867674796</v>
      </c>
      <c r="M185" s="17"/>
      <c r="N185" s="17">
        <v>0.40485405881397002</v>
      </c>
      <c r="O185" s="17">
        <v>0.46571457212642797</v>
      </c>
      <c r="P185" s="17">
        <v>0.53333454098281796</v>
      </c>
      <c r="Q185" s="17">
        <v>0.44032159992113501</v>
      </c>
      <c r="R185" s="17"/>
      <c r="S185" s="17">
        <v>0.57917023080924901</v>
      </c>
      <c r="T185" s="17">
        <v>0.38177633311873399</v>
      </c>
      <c r="U185" s="17">
        <v>0.32846851240247599</v>
      </c>
      <c r="V185" s="17">
        <v>0.44143705832420499</v>
      </c>
      <c r="W185" s="17">
        <v>0.45241967854182202</v>
      </c>
      <c r="X185" s="17"/>
      <c r="Y185" s="17">
        <v>0.50188736246344101</v>
      </c>
      <c r="Z185" s="17">
        <v>0.42988921498432597</v>
      </c>
      <c r="AA185" s="17">
        <v>0.35483054892437099</v>
      </c>
      <c r="AB185" s="17"/>
      <c r="AC185" s="17">
        <v>0.49980506235345501</v>
      </c>
      <c r="AD185" s="17">
        <v>0.42593631177397501</v>
      </c>
      <c r="AE185" s="17">
        <v>0.38667110869295501</v>
      </c>
      <c r="AF185" s="17">
        <v>0.425930616504547</v>
      </c>
      <c r="AG185" s="17">
        <v>0.44308968113333802</v>
      </c>
      <c r="AH185" s="17"/>
      <c r="AI185" s="17">
        <v>0.47459252575892702</v>
      </c>
      <c r="AJ185" s="17">
        <v>0.46625208711157401</v>
      </c>
      <c r="AK185" s="17">
        <v>0.51274175441641101</v>
      </c>
      <c r="AL185" s="17">
        <v>0.35797431699559501</v>
      </c>
      <c r="AM185" s="17"/>
      <c r="AN185" s="17">
        <v>0.30111052541113098</v>
      </c>
      <c r="AO185" s="17">
        <v>0.50595747340973796</v>
      </c>
      <c r="AP185" s="17"/>
      <c r="AQ185" s="17">
        <v>0.43832154427419601</v>
      </c>
      <c r="AR185" s="17">
        <v>0.48747259253765401</v>
      </c>
      <c r="AS185" s="17"/>
      <c r="AT185" s="17">
        <v>0.49721868319316198</v>
      </c>
      <c r="AU185" s="17">
        <v>0.39500135212455101</v>
      </c>
      <c r="AV185" s="17">
        <v>0.482377249503254</v>
      </c>
      <c r="AW185" s="17"/>
      <c r="AX185" s="17">
        <v>0.37677722101094302</v>
      </c>
      <c r="AY185" s="17">
        <v>0.54080106392771699</v>
      </c>
      <c r="AZ185" s="17">
        <v>0.355429436262992</v>
      </c>
    </row>
    <row r="186" spans="2:52" x14ac:dyDescent="0.35">
      <c r="B186" t="s">
        <v>179</v>
      </c>
      <c r="C186" s="17">
        <v>0.40731819906565198</v>
      </c>
      <c r="D186" s="17">
        <v>0.41527093118776498</v>
      </c>
      <c r="E186" s="17">
        <v>0.39985105845306701</v>
      </c>
      <c r="F186" s="17"/>
      <c r="G186" s="17">
        <v>0.332415360208132</v>
      </c>
      <c r="H186" s="17">
        <v>0.32011465071773798</v>
      </c>
      <c r="I186" s="17">
        <v>0.27248546458022499</v>
      </c>
      <c r="J186" s="17">
        <v>0.47911684841248797</v>
      </c>
      <c r="K186" s="17">
        <v>0.55642273599194503</v>
      </c>
      <c r="L186" s="17">
        <v>0.48625906180900402</v>
      </c>
      <c r="M186" s="17"/>
      <c r="N186" s="17">
        <v>0.39831395295323502</v>
      </c>
      <c r="O186" s="17">
        <v>0.409134916970887</v>
      </c>
      <c r="P186" s="17">
        <v>0.497933376607405</v>
      </c>
      <c r="Q186" s="17">
        <v>0.35462645919196301</v>
      </c>
      <c r="R186" s="17"/>
      <c r="S186" s="17">
        <v>0.50669632735466597</v>
      </c>
      <c r="T186" s="17">
        <v>0.33989685267700198</v>
      </c>
      <c r="U186" s="17">
        <v>0.39774689692265403</v>
      </c>
      <c r="V186" s="17">
        <v>0.33202239239875803</v>
      </c>
      <c r="W186" s="17">
        <v>0.38494456061672599</v>
      </c>
      <c r="X186" s="17"/>
      <c r="Y186" s="17">
        <v>0.37591420792978397</v>
      </c>
      <c r="Z186" s="17">
        <v>0.35504272567811401</v>
      </c>
      <c r="AA186" s="17">
        <v>0.52798056589789999</v>
      </c>
      <c r="AB186" s="17"/>
      <c r="AC186" s="17">
        <v>0.44960356754075997</v>
      </c>
      <c r="AD186" s="17">
        <v>0.48768221358417302</v>
      </c>
      <c r="AE186" s="17">
        <v>0.37407629861515801</v>
      </c>
      <c r="AF186" s="17">
        <v>0.40683043254083601</v>
      </c>
      <c r="AG186" s="17">
        <v>0.34294764150551099</v>
      </c>
      <c r="AH186" s="17"/>
      <c r="AI186" s="17">
        <v>0.43334983748947198</v>
      </c>
      <c r="AJ186" s="17">
        <v>0.38995658444551301</v>
      </c>
      <c r="AK186" s="17">
        <v>0.36667441783589999</v>
      </c>
      <c r="AL186" s="17">
        <v>0.44239243034352699</v>
      </c>
      <c r="AM186" s="17"/>
      <c r="AN186" s="17">
        <v>0.39848702290347199</v>
      </c>
      <c r="AO186" s="17">
        <v>0.41383658963946102</v>
      </c>
      <c r="AP186" s="17"/>
      <c r="AQ186" s="17">
        <v>0.38934142010019102</v>
      </c>
      <c r="AR186" s="17">
        <v>0.42978191860223602</v>
      </c>
      <c r="AS186" s="17"/>
      <c r="AT186" s="17">
        <v>0.46399466440478399</v>
      </c>
      <c r="AU186" s="17">
        <v>0.34156528793659102</v>
      </c>
      <c r="AV186" s="17">
        <v>0.47432612092683601</v>
      </c>
      <c r="AW186" s="17"/>
      <c r="AX186" s="17">
        <v>0.359386308163129</v>
      </c>
      <c r="AY186" s="17">
        <v>0.46558774257882901</v>
      </c>
      <c r="AZ186" s="17">
        <v>0.44100244785420201</v>
      </c>
    </row>
    <row r="187" spans="2:52" x14ac:dyDescent="0.35">
      <c r="B187" t="s">
        <v>171</v>
      </c>
      <c r="C187" s="17">
        <v>0.39640886635371297</v>
      </c>
      <c r="D187" s="17">
        <v>0.32858346126483701</v>
      </c>
      <c r="E187" s="17">
        <v>0.46188361191088501</v>
      </c>
      <c r="F187" s="17"/>
      <c r="G187" s="17">
        <v>0.49897786235005798</v>
      </c>
      <c r="H187" s="17">
        <v>0.450113913608993</v>
      </c>
      <c r="I187" s="17">
        <v>0.46723134288753598</v>
      </c>
      <c r="J187" s="17">
        <v>0.43660547626927099</v>
      </c>
      <c r="K187" s="17">
        <v>0.36176695531870501</v>
      </c>
      <c r="L187" s="17">
        <v>0.21442317927273299</v>
      </c>
      <c r="M187" s="17"/>
      <c r="N187" s="17">
        <v>0.429868499411872</v>
      </c>
      <c r="O187" s="17">
        <v>0.41085740746458799</v>
      </c>
      <c r="P187" s="17">
        <v>0.36224490303685702</v>
      </c>
      <c r="Q187" s="17">
        <v>0.39091268603874901</v>
      </c>
      <c r="R187" s="17"/>
      <c r="S187" s="17">
        <v>0.34751971860316</v>
      </c>
      <c r="T187" s="17">
        <v>0.42160112640589897</v>
      </c>
      <c r="U187" s="17">
        <v>0.55015554350043305</v>
      </c>
      <c r="V187" s="17">
        <v>0.14954592398241101</v>
      </c>
      <c r="W187" s="17">
        <v>0.453435570830232</v>
      </c>
      <c r="X187" s="17"/>
      <c r="Y187" s="17">
        <v>0.40085459934421303</v>
      </c>
      <c r="Z187" s="17">
        <v>0.44925687435452299</v>
      </c>
      <c r="AA187" s="17">
        <v>0.42399732793211697</v>
      </c>
      <c r="AB187" s="17"/>
      <c r="AC187" s="17">
        <v>0.37905320252850599</v>
      </c>
      <c r="AD187" s="17">
        <v>0.42981784760294101</v>
      </c>
      <c r="AE187" s="17">
        <v>0.39443151805085302</v>
      </c>
      <c r="AF187" s="17">
        <v>0.37914861398669503</v>
      </c>
      <c r="AG187" s="17">
        <v>0.47434990276484101</v>
      </c>
      <c r="AH187" s="17"/>
      <c r="AI187" s="17">
        <v>0.38453052821431699</v>
      </c>
      <c r="AJ187" s="17">
        <v>0.393173367799454</v>
      </c>
      <c r="AK187" s="17">
        <v>0.34881006849035801</v>
      </c>
      <c r="AL187" s="17">
        <v>0.41896930397967702</v>
      </c>
      <c r="AM187" s="17"/>
      <c r="AN187" s="17">
        <v>0.53469519432888901</v>
      </c>
      <c r="AO187" s="17">
        <v>0.35757768402569401</v>
      </c>
      <c r="AP187" s="17"/>
      <c r="AQ187" s="17">
        <v>0.41510063185194301</v>
      </c>
      <c r="AR187" s="17">
        <v>0.369674521674632</v>
      </c>
      <c r="AS187" s="17"/>
      <c r="AT187" s="17">
        <v>0.35191112385992501</v>
      </c>
      <c r="AU187" s="17">
        <v>0.43822352685714699</v>
      </c>
      <c r="AV187" s="17">
        <v>0.32844677194616601</v>
      </c>
      <c r="AW187" s="17"/>
      <c r="AX187" s="17">
        <v>0.45842929050662101</v>
      </c>
      <c r="AY187" s="17">
        <v>0.35561241381445702</v>
      </c>
      <c r="AZ187" s="17">
        <v>0.42135374501630701</v>
      </c>
    </row>
    <row r="188" spans="2:52" x14ac:dyDescent="0.35">
      <c r="B188" t="s">
        <v>180</v>
      </c>
      <c r="C188" s="17">
        <v>0.38549228685428899</v>
      </c>
      <c r="D188" s="17">
        <v>0.39625554334190699</v>
      </c>
      <c r="E188" s="17">
        <v>0.369848845191038</v>
      </c>
      <c r="F188" s="17"/>
      <c r="G188" s="17">
        <v>0.33126242155637597</v>
      </c>
      <c r="H188" s="17">
        <v>0.37396555568373502</v>
      </c>
      <c r="I188" s="17">
        <v>0.50641544938736005</v>
      </c>
      <c r="J188" s="17">
        <v>0.27918847628585097</v>
      </c>
      <c r="K188" s="17">
        <v>0.28831410482328501</v>
      </c>
      <c r="L188" s="17">
        <v>0.48008497393161997</v>
      </c>
      <c r="M188" s="17"/>
      <c r="N188" s="17">
        <v>0.44772781603265399</v>
      </c>
      <c r="O188" s="17">
        <v>0.35897771357796199</v>
      </c>
      <c r="P188" s="17">
        <v>0.34731064805147699</v>
      </c>
      <c r="Q188" s="17">
        <v>0.40343667819721202</v>
      </c>
      <c r="R188" s="17"/>
      <c r="S188" s="17">
        <v>0.34179395534104501</v>
      </c>
      <c r="T188" s="17">
        <v>0.40728931105445199</v>
      </c>
      <c r="U188" s="17">
        <v>0.26362532522282101</v>
      </c>
      <c r="V188" s="17">
        <v>0.44143705832420499</v>
      </c>
      <c r="W188" s="17">
        <v>0.41762407130214302</v>
      </c>
      <c r="X188" s="17"/>
      <c r="Y188" s="17">
        <v>0.429968222801214</v>
      </c>
      <c r="Z188" s="17">
        <v>0.38236418112143</v>
      </c>
      <c r="AA188" s="17">
        <v>0.36046373412245097</v>
      </c>
      <c r="AB188" s="17"/>
      <c r="AC188" s="17">
        <v>0.40072234856109401</v>
      </c>
      <c r="AD188" s="17">
        <v>0.30866113053921601</v>
      </c>
      <c r="AE188" s="17">
        <v>0.39684768935410503</v>
      </c>
      <c r="AF188" s="17">
        <v>0.49559030108171498</v>
      </c>
      <c r="AG188" s="17">
        <v>0.28144525308474699</v>
      </c>
      <c r="AH188" s="17"/>
      <c r="AI188" s="17">
        <v>0.37005027921293998</v>
      </c>
      <c r="AJ188" s="17">
        <v>0.33233452695178201</v>
      </c>
      <c r="AK188" s="17">
        <v>0.47265099462591498</v>
      </c>
      <c r="AL188" s="17">
        <v>0.45831684113149002</v>
      </c>
      <c r="AM188" s="17"/>
      <c r="AN188" s="17">
        <v>0.327981396638509</v>
      </c>
      <c r="AO188" s="17">
        <v>0.40536355746269398</v>
      </c>
      <c r="AP188" s="17"/>
      <c r="AQ188" s="17">
        <v>0.39777286079507701</v>
      </c>
      <c r="AR188" s="17">
        <v>0.38129036409449302</v>
      </c>
      <c r="AS188" s="17"/>
      <c r="AT188" s="17">
        <v>0.38513447351931901</v>
      </c>
      <c r="AU188" s="17">
        <v>0.38626629017354103</v>
      </c>
      <c r="AV188" s="17">
        <v>0.398845705300159</v>
      </c>
      <c r="AW188" s="17"/>
      <c r="AX188" s="17">
        <v>0.34078074160640998</v>
      </c>
      <c r="AY188" s="17">
        <v>0.36937318379237999</v>
      </c>
      <c r="AZ188" s="17">
        <v>0.460920662813599</v>
      </c>
    </row>
    <row r="189" spans="2:52" x14ac:dyDescent="0.35">
      <c r="B189" t="s">
        <v>181</v>
      </c>
      <c r="C189" s="17">
        <v>0.37879598019619198</v>
      </c>
      <c r="D189" s="17">
        <v>0.383515667394074</v>
      </c>
      <c r="E189" s="17">
        <v>0.37431731074463198</v>
      </c>
      <c r="F189" s="17"/>
      <c r="G189" s="17">
        <v>0.41743974162577602</v>
      </c>
      <c r="H189" s="17">
        <v>0.424746878417467</v>
      </c>
      <c r="I189" s="17">
        <v>0.37916721112002</v>
      </c>
      <c r="J189" s="17">
        <v>0.33830359390093201</v>
      </c>
      <c r="K189" s="17">
        <v>0.390207484052225</v>
      </c>
      <c r="L189" s="17">
        <v>0.336400389644678</v>
      </c>
      <c r="M189" s="17"/>
      <c r="N189" s="17">
        <v>0.34671500748113998</v>
      </c>
      <c r="O189" s="17">
        <v>0.36280943044991998</v>
      </c>
      <c r="P189" s="17">
        <v>0.37833280092400601</v>
      </c>
      <c r="Q189" s="17">
        <v>0.41186773066462001</v>
      </c>
      <c r="R189" s="17"/>
      <c r="S189" s="17">
        <v>0.431056064290883</v>
      </c>
      <c r="T189" s="17">
        <v>0.37810055873354798</v>
      </c>
      <c r="U189" s="17">
        <v>0.27728403559322401</v>
      </c>
      <c r="V189" s="17">
        <v>0</v>
      </c>
      <c r="W189" s="17">
        <v>0.33738674826470899</v>
      </c>
      <c r="X189" s="17"/>
      <c r="Y189" s="17">
        <v>0.45567116098466898</v>
      </c>
      <c r="Z189" s="17">
        <v>0.35917947769851399</v>
      </c>
      <c r="AA189" s="17">
        <v>0.291353133994391</v>
      </c>
      <c r="AB189" s="17"/>
      <c r="AC189" s="17">
        <v>0.40763539795301001</v>
      </c>
      <c r="AD189" s="17">
        <v>0.36307948208123197</v>
      </c>
      <c r="AE189" s="17">
        <v>0.392771188211121</v>
      </c>
      <c r="AF189" s="17">
        <v>0.40335127919802799</v>
      </c>
      <c r="AG189" s="17">
        <v>0.229366063956781</v>
      </c>
      <c r="AH189" s="17"/>
      <c r="AI189" s="17">
        <v>0.36683111851214301</v>
      </c>
      <c r="AJ189" s="17">
        <v>0.37764707543468601</v>
      </c>
      <c r="AK189" s="17">
        <v>0.33166586785704499</v>
      </c>
      <c r="AL189" s="17">
        <v>0.43051192504765501</v>
      </c>
      <c r="AM189" s="17"/>
      <c r="AN189" s="17">
        <v>0.39018491308104503</v>
      </c>
      <c r="AO189" s="17">
        <v>0.38194456013967998</v>
      </c>
      <c r="AP189" s="17"/>
      <c r="AQ189" s="17">
        <v>0.37261615317169</v>
      </c>
      <c r="AR189" s="17">
        <v>0.37614334486969497</v>
      </c>
      <c r="AS189" s="17"/>
      <c r="AT189" s="17">
        <v>0.38859780119815301</v>
      </c>
      <c r="AU189" s="17">
        <v>0.32900868835540698</v>
      </c>
      <c r="AV189" s="17">
        <v>0.41543745469118398</v>
      </c>
      <c r="AW189" s="17"/>
      <c r="AX189" s="17">
        <v>0.34997484291076503</v>
      </c>
      <c r="AY189" s="17">
        <v>0.39485916571560398</v>
      </c>
      <c r="AZ189" s="17">
        <v>0.39896212020663002</v>
      </c>
    </row>
    <row r="190" spans="2:52" x14ac:dyDescent="0.35">
      <c r="B190" t="s">
        <v>173</v>
      </c>
      <c r="C190" s="17">
        <v>0.288697691859642</v>
      </c>
      <c r="D190" s="17">
        <v>0.29627795753402197</v>
      </c>
      <c r="E190" s="17">
        <v>0.28347129951661498</v>
      </c>
      <c r="F190" s="17"/>
      <c r="G190" s="17">
        <v>0.26100561851255499</v>
      </c>
      <c r="H190" s="17">
        <v>0.33354265816782902</v>
      </c>
      <c r="I190" s="17">
        <v>0.400697097226827</v>
      </c>
      <c r="J190" s="17">
        <v>0.243652227445952</v>
      </c>
      <c r="K190" s="17">
        <v>0.295771701096398</v>
      </c>
      <c r="L190" s="17">
        <v>0.19999060643535399</v>
      </c>
      <c r="M190" s="17"/>
      <c r="N190" s="17">
        <v>0.28834813558817202</v>
      </c>
      <c r="O190" s="17">
        <v>0.330196972185961</v>
      </c>
      <c r="P190" s="17">
        <v>0.21269718146168101</v>
      </c>
      <c r="Q190" s="17">
        <v>0.30323446586042102</v>
      </c>
      <c r="R190" s="17"/>
      <c r="S190" s="17">
        <v>0.169651167108511</v>
      </c>
      <c r="T190" s="17">
        <v>0.40577189045638601</v>
      </c>
      <c r="U190" s="17">
        <v>0.32451507919765898</v>
      </c>
      <c r="V190" s="17">
        <v>0.14954592398241101</v>
      </c>
      <c r="W190" s="17">
        <v>0.36789600524117799</v>
      </c>
      <c r="X190" s="17"/>
      <c r="Y190" s="17">
        <v>0.22743163545973899</v>
      </c>
      <c r="Z190" s="17">
        <v>0.39004550743648198</v>
      </c>
      <c r="AA190" s="17">
        <v>0.240691799096727</v>
      </c>
      <c r="AB190" s="17"/>
      <c r="AC190" s="17">
        <v>0.24279879374789501</v>
      </c>
      <c r="AD190" s="17">
        <v>0.25081779010976102</v>
      </c>
      <c r="AE190" s="17">
        <v>0.272989591293893</v>
      </c>
      <c r="AF190" s="17">
        <v>0.35858159341671902</v>
      </c>
      <c r="AG190" s="17">
        <v>0.124131821553617</v>
      </c>
      <c r="AH190" s="17"/>
      <c r="AI190" s="17">
        <v>0.31848834025488099</v>
      </c>
      <c r="AJ190" s="17">
        <v>0.246224303012858</v>
      </c>
      <c r="AK190" s="17">
        <v>0.31494799622886999</v>
      </c>
      <c r="AL190" s="17">
        <v>0.31992214457375201</v>
      </c>
      <c r="AM190" s="17"/>
      <c r="AN190" s="17">
        <v>0.38554561288494799</v>
      </c>
      <c r="AO190" s="17">
        <v>0.25475330142236202</v>
      </c>
      <c r="AP190" s="17"/>
      <c r="AQ190" s="17">
        <v>0.29734054469522903</v>
      </c>
      <c r="AR190" s="17">
        <v>0.28046042701220097</v>
      </c>
      <c r="AS190" s="17"/>
      <c r="AT190" s="17">
        <v>0.26760246128098603</v>
      </c>
      <c r="AU190" s="17">
        <v>0.37375318654336498</v>
      </c>
      <c r="AV190" s="17">
        <v>0.19192855466648401</v>
      </c>
      <c r="AW190" s="17"/>
      <c r="AX190" s="17">
        <v>0.36781451602077397</v>
      </c>
      <c r="AY190" s="17">
        <v>0.183753275730589</v>
      </c>
      <c r="AZ190" s="17">
        <v>0.24432655948954701</v>
      </c>
    </row>
    <row r="191" spans="2:52" x14ac:dyDescent="0.35">
      <c r="B191" t="s">
        <v>182</v>
      </c>
      <c r="C191" s="17">
        <v>0.19916542958011099</v>
      </c>
      <c r="D191" s="17">
        <v>0.23340930492992201</v>
      </c>
      <c r="E191" s="17">
        <v>0.166685827118356</v>
      </c>
      <c r="F191" s="17"/>
      <c r="G191" s="17">
        <v>0.201632578984276</v>
      </c>
      <c r="H191" s="17">
        <v>0.31056860835411199</v>
      </c>
      <c r="I191" s="17">
        <v>0.216307433695026</v>
      </c>
      <c r="J191" s="17">
        <v>9.0990210406122707E-2</v>
      </c>
      <c r="K191" s="17">
        <v>0.199552250655846</v>
      </c>
      <c r="L191" s="17">
        <v>0.16795080713468699</v>
      </c>
      <c r="M191" s="17"/>
      <c r="N191" s="17">
        <v>0.25783184293424399</v>
      </c>
      <c r="O191" s="17">
        <v>0.221059529302255</v>
      </c>
      <c r="P191" s="17">
        <v>0.20457416187970601</v>
      </c>
      <c r="Q191" s="17">
        <v>0.14150751631182701</v>
      </c>
      <c r="R191" s="17"/>
      <c r="S191" s="17">
        <v>0.23647568681074599</v>
      </c>
      <c r="T191" s="17">
        <v>0.22091048819557199</v>
      </c>
      <c r="U191" s="17">
        <v>0.19336734377179501</v>
      </c>
      <c r="V191" s="17">
        <v>0.22272597705436201</v>
      </c>
      <c r="W191" s="17">
        <v>0.13179770663871901</v>
      </c>
      <c r="X191" s="17"/>
      <c r="Y191" s="17">
        <v>0.28020628272731601</v>
      </c>
      <c r="Z191" s="17">
        <v>0.18548553516584501</v>
      </c>
      <c r="AA191" s="17">
        <v>0.22921748195532199</v>
      </c>
      <c r="AB191" s="17"/>
      <c r="AC191" s="17">
        <v>0.21324312684694599</v>
      </c>
      <c r="AD191" s="17">
        <v>0.13566633430758199</v>
      </c>
      <c r="AE191" s="17">
        <v>0.26327376617187898</v>
      </c>
      <c r="AF191" s="17">
        <v>0.234052283206134</v>
      </c>
      <c r="AG191" s="17">
        <v>0.27206807124990501</v>
      </c>
      <c r="AH191" s="17"/>
      <c r="AI191" s="17">
        <v>0.14113603088930199</v>
      </c>
      <c r="AJ191" s="17">
        <v>0.23976450547568201</v>
      </c>
      <c r="AK191" s="17">
        <v>0.233197317100414</v>
      </c>
      <c r="AL191" s="17">
        <v>0.21650491243524</v>
      </c>
      <c r="AM191" s="17"/>
      <c r="AN191" s="17">
        <v>0.216220277143264</v>
      </c>
      <c r="AO191" s="17">
        <v>0.19977047308430099</v>
      </c>
      <c r="AP191" s="17"/>
      <c r="AQ191" s="17">
        <v>0.25717939271761298</v>
      </c>
      <c r="AR191" s="17">
        <v>0.14193117783669101</v>
      </c>
      <c r="AS191" s="17"/>
      <c r="AT191" s="17">
        <v>0.26810065657141102</v>
      </c>
      <c r="AU191" s="17">
        <v>0.16388810955039601</v>
      </c>
      <c r="AV191" s="17">
        <v>0.197430817429607</v>
      </c>
      <c r="AW191" s="17"/>
      <c r="AX191" s="17">
        <v>0.23642086092416301</v>
      </c>
      <c r="AY191" s="17">
        <v>0.25364871607359701</v>
      </c>
      <c r="AZ191" s="17">
        <v>0.30634107381836601</v>
      </c>
    </row>
    <row r="192" spans="2:52" x14ac:dyDescent="0.35">
      <c r="B192" t="s">
        <v>81</v>
      </c>
      <c r="C192" s="17">
        <v>3.2957668876651802E-2</v>
      </c>
      <c r="D192" s="17">
        <v>2.42899803006765E-2</v>
      </c>
      <c r="E192" s="17">
        <v>4.1847947091079203E-2</v>
      </c>
      <c r="F192" s="17"/>
      <c r="G192" s="17">
        <v>4.7169437376116702E-2</v>
      </c>
      <c r="H192" s="17">
        <v>8.2459043336445704E-3</v>
      </c>
      <c r="I192" s="17">
        <v>1.2991186711025801E-2</v>
      </c>
      <c r="J192" s="17">
        <v>6.8882991903214105E-2</v>
      </c>
      <c r="K192" s="17">
        <v>5.7903082086938298E-2</v>
      </c>
      <c r="L192" s="17">
        <v>1.7035340563533799E-2</v>
      </c>
      <c r="M192" s="17"/>
      <c r="N192" s="17">
        <v>1.5905597408094E-2</v>
      </c>
      <c r="O192" s="17">
        <v>4.2588257005939899E-2</v>
      </c>
      <c r="P192" s="17">
        <v>2.93379394679616E-2</v>
      </c>
      <c r="Q192" s="17">
        <v>3.5862337788213898E-2</v>
      </c>
      <c r="R192" s="17"/>
      <c r="S192" s="17">
        <v>3.3000289750920501E-2</v>
      </c>
      <c r="T192" s="17">
        <v>1.30165111931284E-2</v>
      </c>
      <c r="U192" s="17">
        <v>0.115133529682705</v>
      </c>
      <c r="V192" s="17">
        <v>0</v>
      </c>
      <c r="W192" s="17">
        <v>0</v>
      </c>
      <c r="X192" s="17"/>
      <c r="Y192" s="17">
        <v>2.3108349780740799E-2</v>
      </c>
      <c r="Z192" s="17">
        <v>1.32371508996865E-2</v>
      </c>
      <c r="AA192" s="17">
        <v>6.9828191856216998E-2</v>
      </c>
      <c r="AB192" s="17"/>
      <c r="AC192" s="17">
        <v>4.1600750251318701E-2</v>
      </c>
      <c r="AD192" s="17">
        <v>6.4249587903527194E-2</v>
      </c>
      <c r="AE192" s="17">
        <v>7.7135848397086098E-3</v>
      </c>
      <c r="AF192" s="17">
        <v>0</v>
      </c>
      <c r="AG192" s="17">
        <v>0.27753385491708699</v>
      </c>
      <c r="AH192" s="17"/>
      <c r="AI192" s="17">
        <v>3.3084732055882901E-2</v>
      </c>
      <c r="AJ192" s="17">
        <v>2.8573663864919101E-2</v>
      </c>
      <c r="AK192" s="17">
        <v>4.0450641301267701E-2</v>
      </c>
      <c r="AL192" s="17">
        <v>2.4021780079062399E-2</v>
      </c>
      <c r="AM192" s="17"/>
      <c r="AN192" s="17">
        <v>0</v>
      </c>
      <c r="AO192" s="17">
        <v>4.0770923039964199E-2</v>
      </c>
      <c r="AP192" s="17"/>
      <c r="AQ192" s="17">
        <v>3.0102858406098301E-2</v>
      </c>
      <c r="AR192" s="17">
        <v>3.6579886027686297E-2</v>
      </c>
      <c r="AS192" s="17"/>
      <c r="AT192" s="17">
        <v>2.04464040258234E-2</v>
      </c>
      <c r="AU192" s="17">
        <v>3.0694367628982699E-2</v>
      </c>
      <c r="AV192" s="17">
        <v>6.12974342123635E-2</v>
      </c>
      <c r="AW192" s="17"/>
      <c r="AX192" s="17">
        <v>2.5886645807634601E-2</v>
      </c>
      <c r="AY192" s="17">
        <v>1.6921567204629701E-2</v>
      </c>
      <c r="AZ192" s="17">
        <v>5.3772548375607999E-2</v>
      </c>
    </row>
    <row r="193" spans="2:52" x14ac:dyDescent="0.35">
      <c r="B193" t="s">
        <v>176</v>
      </c>
      <c r="C193" s="17">
        <v>1.5878270564381399E-2</v>
      </c>
      <c r="D193" s="17">
        <v>2.68155440323865E-2</v>
      </c>
      <c r="E193" s="17">
        <v>5.1213647028284202E-3</v>
      </c>
      <c r="F193" s="17"/>
      <c r="G193" s="17">
        <v>1.6246473029634102E-2</v>
      </c>
      <c r="H193" s="17">
        <v>0</v>
      </c>
      <c r="I193" s="17">
        <v>0</v>
      </c>
      <c r="J193" s="17">
        <v>3.5413878923592101E-2</v>
      </c>
      <c r="K193" s="17">
        <v>0</v>
      </c>
      <c r="L193" s="17">
        <v>3.95127962503228E-2</v>
      </c>
      <c r="M193" s="17"/>
      <c r="N193" s="17">
        <v>0</v>
      </c>
      <c r="O193" s="17">
        <v>1.6226713360155302E-2</v>
      </c>
      <c r="P193" s="17">
        <v>0</v>
      </c>
      <c r="Q193" s="17">
        <v>3.4050708053895401E-2</v>
      </c>
      <c r="R193" s="17"/>
      <c r="S193" s="17">
        <v>6.2328007645175596E-3</v>
      </c>
      <c r="T193" s="17">
        <v>7.8131862112682596E-3</v>
      </c>
      <c r="U193" s="17">
        <v>0</v>
      </c>
      <c r="V193" s="17">
        <v>0.31451189160356802</v>
      </c>
      <c r="W193" s="17">
        <v>4.1095621024165203E-2</v>
      </c>
      <c r="X193" s="17"/>
      <c r="Y193" s="17">
        <v>1.1539992225459299E-2</v>
      </c>
      <c r="Z193" s="17">
        <v>6.5796704783647802E-3</v>
      </c>
      <c r="AA193" s="17">
        <v>0</v>
      </c>
      <c r="AB193" s="17"/>
      <c r="AC193" s="17">
        <v>2.08033036678167E-2</v>
      </c>
      <c r="AD193" s="17">
        <v>0</v>
      </c>
      <c r="AE193" s="17">
        <v>3.3540139476616597E-2</v>
      </c>
      <c r="AF193" s="17">
        <v>0</v>
      </c>
      <c r="AG193" s="17">
        <v>0</v>
      </c>
      <c r="AH193" s="17"/>
      <c r="AI193" s="17">
        <v>2.9049227561236301E-2</v>
      </c>
      <c r="AJ193" s="17">
        <v>2.09605020824962E-2</v>
      </c>
      <c r="AK193" s="17">
        <v>0</v>
      </c>
      <c r="AL193" s="17">
        <v>0</v>
      </c>
      <c r="AM193" s="17"/>
      <c r="AN193" s="17">
        <v>1.07283438067351E-2</v>
      </c>
      <c r="AO193" s="17">
        <v>1.78781341641942E-2</v>
      </c>
      <c r="AP193" s="17"/>
      <c r="AQ193" s="17">
        <v>4.2979264838355303E-3</v>
      </c>
      <c r="AR193" s="17">
        <v>2.76815165153649E-2</v>
      </c>
      <c r="AS193" s="17"/>
      <c r="AT193" s="17">
        <v>0</v>
      </c>
      <c r="AU193" s="17">
        <v>2.3117293422470701E-2</v>
      </c>
      <c r="AV193" s="17">
        <v>1.92954559250453E-2</v>
      </c>
      <c r="AW193" s="17"/>
      <c r="AX193" s="17">
        <v>9.8718409799649996E-3</v>
      </c>
      <c r="AY193" s="17">
        <v>3.1408917197490803E-2</v>
      </c>
      <c r="AZ193" s="17">
        <v>0</v>
      </c>
    </row>
    <row r="194" spans="2:52" x14ac:dyDescent="0.3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row>
    <row r="195" spans="2:52" x14ac:dyDescent="0.35">
      <c r="B195" s="6" t="s">
        <v>146</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row>
    <row r="196" spans="2:52" x14ac:dyDescent="0.35">
      <c r="B196" s="24" t="s">
        <v>84</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row>
    <row r="197" spans="2:52" x14ac:dyDescent="0.35">
      <c r="B197" t="s">
        <v>184</v>
      </c>
      <c r="C197" s="17">
        <v>0.45544320689593099</v>
      </c>
      <c r="D197" s="17">
        <v>0.46492794665408699</v>
      </c>
      <c r="E197" s="17">
        <v>0.444455723561968</v>
      </c>
      <c r="F197" s="17"/>
      <c r="G197" s="17">
        <v>0.49606482007393998</v>
      </c>
      <c r="H197" s="17">
        <v>0.49065619891645901</v>
      </c>
      <c r="I197" s="17">
        <v>0.58354378550805797</v>
      </c>
      <c r="J197" s="17">
        <v>0.40428839072640399</v>
      </c>
      <c r="K197" s="17">
        <v>0.40134916269941701</v>
      </c>
      <c r="L197" s="17">
        <v>0.36664536009239501</v>
      </c>
      <c r="M197" s="17"/>
      <c r="N197" s="17">
        <v>0.40450772353369602</v>
      </c>
      <c r="O197" s="17">
        <v>0.46746952349544801</v>
      </c>
      <c r="P197" s="17">
        <v>0.43161891741773201</v>
      </c>
      <c r="Q197" s="17">
        <v>0.48319196075680698</v>
      </c>
      <c r="R197" s="17"/>
      <c r="S197" s="17">
        <v>0.339486647411464</v>
      </c>
      <c r="T197" s="17">
        <v>0.51130891137803802</v>
      </c>
      <c r="U197" s="17">
        <v>0.57154647803879499</v>
      </c>
      <c r="V197" s="17">
        <v>0.33202239239875803</v>
      </c>
      <c r="W197" s="17">
        <v>0.56588063222679796</v>
      </c>
      <c r="X197" s="17"/>
      <c r="Y197" s="17">
        <v>0.44005451767553899</v>
      </c>
      <c r="Z197" s="17">
        <v>0.54594808841658504</v>
      </c>
      <c r="AA197" s="17">
        <v>0.43433280428242399</v>
      </c>
      <c r="AB197" s="17"/>
      <c r="AC197" s="17">
        <v>0.41927722156820302</v>
      </c>
      <c r="AD197" s="17">
        <v>0.436158398894952</v>
      </c>
      <c r="AE197" s="17">
        <v>0.54015471857491804</v>
      </c>
      <c r="AF197" s="17">
        <v>0.47323844285771099</v>
      </c>
      <c r="AG197" s="17">
        <v>0.271865613632019</v>
      </c>
      <c r="AH197" s="17"/>
      <c r="AI197" s="17">
        <v>0.50687069159934095</v>
      </c>
      <c r="AJ197" s="17">
        <v>0.39496089911250298</v>
      </c>
      <c r="AK197" s="17">
        <v>0.44419988927627602</v>
      </c>
      <c r="AL197" s="17">
        <v>0.51753167941523504</v>
      </c>
      <c r="AM197" s="17"/>
      <c r="AN197" s="17">
        <v>0.56679737799160401</v>
      </c>
      <c r="AO197" s="17">
        <v>0.42765705619925598</v>
      </c>
      <c r="AP197" s="17"/>
      <c r="AQ197" s="17">
        <v>0.496247864282853</v>
      </c>
      <c r="AR197" s="17">
        <v>0.41278322970664999</v>
      </c>
      <c r="AS197" s="17"/>
      <c r="AT197" s="17">
        <v>0.41100285710916301</v>
      </c>
      <c r="AU197" s="17">
        <v>0.52549552015938905</v>
      </c>
      <c r="AV197" s="17">
        <v>0.38706482962898697</v>
      </c>
      <c r="AW197" s="17"/>
      <c r="AX197" s="17">
        <v>0.59434268570404003</v>
      </c>
      <c r="AY197" s="17">
        <v>0.37236232282929899</v>
      </c>
      <c r="AZ197" s="17">
        <v>0.48591521277317501</v>
      </c>
    </row>
    <row r="198" spans="2:52" x14ac:dyDescent="0.35">
      <c r="B198" t="s">
        <v>185</v>
      </c>
      <c r="C198" s="17">
        <v>0.33871648929300302</v>
      </c>
      <c r="D198" s="17">
        <v>0.33016236499402901</v>
      </c>
      <c r="E198" s="17">
        <v>0.34712570987248098</v>
      </c>
      <c r="F198" s="17"/>
      <c r="G198" s="17">
        <v>0.39981784657849101</v>
      </c>
      <c r="H198" s="17">
        <v>0.36030855623528302</v>
      </c>
      <c r="I198" s="17">
        <v>0.30516563161340998</v>
      </c>
      <c r="J198" s="17">
        <v>0.382839308508994</v>
      </c>
      <c r="K198" s="17">
        <v>0.33636351590879399</v>
      </c>
      <c r="L198" s="17">
        <v>0.275910576408047</v>
      </c>
      <c r="M198" s="17"/>
      <c r="N198" s="17">
        <v>0.43364159275375502</v>
      </c>
      <c r="O198" s="17">
        <v>0.35166163032615899</v>
      </c>
      <c r="P198" s="17">
        <v>0.32538052978473597</v>
      </c>
      <c r="Q198" s="17">
        <v>0.28913827168228201</v>
      </c>
      <c r="R198" s="17"/>
      <c r="S198" s="17">
        <v>0.36615996835067999</v>
      </c>
      <c r="T198" s="17">
        <v>0.32787583983735002</v>
      </c>
      <c r="U198" s="17">
        <v>0.24312664735754799</v>
      </c>
      <c r="V198" s="17">
        <v>0.35346571599767301</v>
      </c>
      <c r="W198" s="17">
        <v>0.31754486301815599</v>
      </c>
      <c r="X198" s="17"/>
      <c r="Y198" s="17">
        <v>0.326315342860445</v>
      </c>
      <c r="Z198" s="17">
        <v>0.31956716617608599</v>
      </c>
      <c r="AA198" s="17">
        <v>0.47593406006623501</v>
      </c>
      <c r="AB198" s="17"/>
      <c r="AC198" s="17">
        <v>0.35294675629561001</v>
      </c>
      <c r="AD198" s="17">
        <v>0.27017875803858299</v>
      </c>
      <c r="AE198" s="17">
        <v>0.31739273110591298</v>
      </c>
      <c r="AF198" s="17">
        <v>0.408911236336155</v>
      </c>
      <c r="AG198" s="17">
        <v>0.67727525177478398</v>
      </c>
      <c r="AH198" s="17"/>
      <c r="AI198" s="17">
        <v>0.327487845715629</v>
      </c>
      <c r="AJ198" s="17">
        <v>0.37749928816953099</v>
      </c>
      <c r="AK198" s="17">
        <v>0.31008108098253001</v>
      </c>
      <c r="AL198" s="17">
        <v>0.31935175158513202</v>
      </c>
      <c r="AM198" s="17"/>
      <c r="AN198" s="17">
        <v>0.29680210063528001</v>
      </c>
      <c r="AO198" s="17">
        <v>0.34875130061153098</v>
      </c>
      <c r="AP198" s="17"/>
      <c r="AQ198" s="17">
        <v>0.33003663485684798</v>
      </c>
      <c r="AR198" s="17">
        <v>0.34960502795034798</v>
      </c>
      <c r="AS198" s="17"/>
      <c r="AT198" s="17">
        <v>0.36832751509478401</v>
      </c>
      <c r="AU198" s="17">
        <v>0.29301353716724199</v>
      </c>
      <c r="AV198" s="17">
        <v>0.31556016365095502</v>
      </c>
      <c r="AW198" s="17"/>
      <c r="AX198" s="17">
        <v>0.24673884041792499</v>
      </c>
      <c r="AY198" s="17">
        <v>0.38555485753239999</v>
      </c>
      <c r="AZ198" s="17">
        <v>0.39522603436877202</v>
      </c>
    </row>
    <row r="199" spans="2:52" x14ac:dyDescent="0.35">
      <c r="B199" t="s">
        <v>186</v>
      </c>
      <c r="C199" s="17">
        <v>0.147266492840983</v>
      </c>
      <c r="D199" s="17">
        <v>0.148894738046322</v>
      </c>
      <c r="E199" s="17">
        <v>0.14682814157743601</v>
      </c>
      <c r="F199" s="17"/>
      <c r="G199" s="17">
        <v>4.92454563144143E-2</v>
      </c>
      <c r="H199" s="17">
        <v>0.13558207428156299</v>
      </c>
      <c r="I199" s="17">
        <v>6.9742716194409499E-2</v>
      </c>
      <c r="J199" s="17">
        <v>0.15513158678688099</v>
      </c>
      <c r="K199" s="17">
        <v>0.192207257194842</v>
      </c>
      <c r="L199" s="17">
        <v>0.24870712374790799</v>
      </c>
      <c r="M199" s="17"/>
      <c r="N199" s="17">
        <v>0.130866596715001</v>
      </c>
      <c r="O199" s="17">
        <v>0.12404966445151699</v>
      </c>
      <c r="P199" s="17">
        <v>0.184555319184038</v>
      </c>
      <c r="Q199" s="17">
        <v>0.15291416168503599</v>
      </c>
      <c r="R199" s="17"/>
      <c r="S199" s="17">
        <v>0.19748034333162101</v>
      </c>
      <c r="T199" s="17">
        <v>0.120575827664061</v>
      </c>
      <c r="U199" s="17">
        <v>0.13772653427721901</v>
      </c>
      <c r="V199" s="17">
        <v>0.31451189160356802</v>
      </c>
      <c r="W199" s="17">
        <v>0.111421647015918</v>
      </c>
      <c r="X199" s="17"/>
      <c r="Y199" s="17">
        <v>0.21013866776356499</v>
      </c>
      <c r="Z199" s="17">
        <v>0.104824719550022</v>
      </c>
      <c r="AA199" s="17">
        <v>8.9733135651341306E-2</v>
      </c>
      <c r="AB199" s="17"/>
      <c r="AC199" s="17">
        <v>0.19325384603013901</v>
      </c>
      <c r="AD199" s="17">
        <v>0.16483887807904499</v>
      </c>
      <c r="AE199" s="17">
        <v>0.120686812569696</v>
      </c>
      <c r="AF199" s="17">
        <v>0.10354916436230201</v>
      </c>
      <c r="AG199" s="17">
        <v>5.0859134593196402E-2</v>
      </c>
      <c r="AH199" s="17"/>
      <c r="AI199" s="17">
        <v>0.10350065432177601</v>
      </c>
      <c r="AJ199" s="17">
        <v>0.18668756412013501</v>
      </c>
      <c r="AK199" s="17">
        <v>0.136015778482343</v>
      </c>
      <c r="AL199" s="17">
        <v>0.128606736446579</v>
      </c>
      <c r="AM199" s="17"/>
      <c r="AN199" s="17">
        <v>0.13640052137311501</v>
      </c>
      <c r="AO199" s="17">
        <v>0.15504297055236901</v>
      </c>
      <c r="AP199" s="17"/>
      <c r="AQ199" s="17">
        <v>0.14417825796640499</v>
      </c>
      <c r="AR199" s="17">
        <v>0.14898224564739301</v>
      </c>
      <c r="AS199" s="17"/>
      <c r="AT199" s="17">
        <v>0.15482723325905501</v>
      </c>
      <c r="AU199" s="17">
        <v>0.13860807396549299</v>
      </c>
      <c r="AV199" s="17">
        <v>0.205532077025468</v>
      </c>
      <c r="AW199" s="17"/>
      <c r="AX199" s="17">
        <v>0.125650382950064</v>
      </c>
      <c r="AY199" s="17">
        <v>0.158918010033996</v>
      </c>
      <c r="AZ199" s="17">
        <v>7.0868430712782204E-2</v>
      </c>
    </row>
    <row r="200" spans="2:52" x14ac:dyDescent="0.35">
      <c r="B200" t="s">
        <v>81</v>
      </c>
      <c r="C200" s="17">
        <v>5.85738109700829E-2</v>
      </c>
      <c r="D200" s="17">
        <v>5.6014950305561702E-2</v>
      </c>
      <c r="E200" s="17">
        <v>6.1590424988115802E-2</v>
      </c>
      <c r="F200" s="17"/>
      <c r="G200" s="17">
        <v>5.4871877033154798E-2</v>
      </c>
      <c r="H200" s="17">
        <v>1.3453170566694801E-2</v>
      </c>
      <c r="I200" s="17">
        <v>4.1547866684121998E-2</v>
      </c>
      <c r="J200" s="17">
        <v>5.7740713977721E-2</v>
      </c>
      <c r="K200" s="17">
        <v>7.0080064196946998E-2</v>
      </c>
      <c r="L200" s="17">
        <v>0.108736939751649</v>
      </c>
      <c r="M200" s="17"/>
      <c r="N200" s="17">
        <v>3.0984086997547899E-2</v>
      </c>
      <c r="O200" s="17">
        <v>5.6819181726876299E-2</v>
      </c>
      <c r="P200" s="17">
        <v>5.8445233613494303E-2</v>
      </c>
      <c r="Q200" s="17">
        <v>7.4755605875874903E-2</v>
      </c>
      <c r="R200" s="17"/>
      <c r="S200" s="17">
        <v>9.6873040906235094E-2</v>
      </c>
      <c r="T200" s="17">
        <v>4.0239421120551101E-2</v>
      </c>
      <c r="U200" s="17">
        <v>4.7600340326437701E-2</v>
      </c>
      <c r="V200" s="17">
        <v>0</v>
      </c>
      <c r="W200" s="17">
        <v>5.1528577391280099E-3</v>
      </c>
      <c r="X200" s="17"/>
      <c r="Y200" s="17">
        <v>2.3491471700450899E-2</v>
      </c>
      <c r="Z200" s="17">
        <v>2.9660025857306399E-2</v>
      </c>
      <c r="AA200" s="17">
        <v>0</v>
      </c>
      <c r="AB200" s="17"/>
      <c r="AC200" s="17">
        <v>3.4522176106048297E-2</v>
      </c>
      <c r="AD200" s="17">
        <v>0.12882396498741899</v>
      </c>
      <c r="AE200" s="17">
        <v>2.1765737749472901E-2</v>
      </c>
      <c r="AF200" s="17">
        <v>1.4301156443832E-2</v>
      </c>
      <c r="AG200" s="17">
        <v>0</v>
      </c>
      <c r="AH200" s="17"/>
      <c r="AI200" s="17">
        <v>6.2140808363254002E-2</v>
      </c>
      <c r="AJ200" s="17">
        <v>4.08522485978315E-2</v>
      </c>
      <c r="AK200" s="17">
        <v>0.109703251258851</v>
      </c>
      <c r="AL200" s="17">
        <v>3.4509832553053101E-2</v>
      </c>
      <c r="AM200" s="17"/>
      <c r="AN200" s="17">
        <v>0</v>
      </c>
      <c r="AO200" s="17">
        <v>6.8548672636843999E-2</v>
      </c>
      <c r="AP200" s="17"/>
      <c r="AQ200" s="17">
        <v>2.9537242893893801E-2</v>
      </c>
      <c r="AR200" s="17">
        <v>8.8629496695608795E-2</v>
      </c>
      <c r="AS200" s="17"/>
      <c r="AT200" s="17">
        <v>6.5842394536997806E-2</v>
      </c>
      <c r="AU200" s="17">
        <v>4.2882868707875998E-2</v>
      </c>
      <c r="AV200" s="17">
        <v>9.1842929694590306E-2</v>
      </c>
      <c r="AW200" s="17"/>
      <c r="AX200" s="17">
        <v>3.3268090927970902E-2</v>
      </c>
      <c r="AY200" s="17">
        <v>8.3164809604305195E-2</v>
      </c>
      <c r="AZ200" s="17">
        <v>4.7990322145271401E-2</v>
      </c>
    </row>
    <row r="201" spans="2:52" x14ac:dyDescent="0.35">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row>
    <row r="202" spans="2:52" x14ac:dyDescent="0.35">
      <c r="B202" s="6" t="s">
        <v>146</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row>
    <row r="203" spans="2:52" x14ac:dyDescent="0.35">
      <c r="B203" s="24" t="s">
        <v>84</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row>
    <row r="204" spans="2:52" x14ac:dyDescent="0.35">
      <c r="B204" t="s">
        <v>187</v>
      </c>
      <c r="C204" s="17">
        <v>0.38863323229476698</v>
      </c>
      <c r="D204" s="17">
        <v>0.36803841518385699</v>
      </c>
      <c r="E204" s="17">
        <v>0.407043516812717</v>
      </c>
      <c r="F204" s="17"/>
      <c r="G204" s="17">
        <v>0.47146877041388302</v>
      </c>
      <c r="H204" s="17">
        <v>0.41475421085015501</v>
      </c>
      <c r="I204" s="17">
        <v>0.50736244882696102</v>
      </c>
      <c r="J204" s="17">
        <v>0.31426212691175598</v>
      </c>
      <c r="K204" s="17">
        <v>0.38631538839266699</v>
      </c>
      <c r="L204" s="17">
        <v>0.27060385769037498</v>
      </c>
      <c r="M204" s="17"/>
      <c r="N204" s="17">
        <v>0.32359526017443202</v>
      </c>
      <c r="O204" s="17">
        <v>0.34995722746499902</v>
      </c>
      <c r="P204" s="17">
        <v>0.369319139825596</v>
      </c>
      <c r="Q204" s="17">
        <v>0.46459383447502001</v>
      </c>
      <c r="R204" s="17"/>
      <c r="S204" s="17">
        <v>0.31886969215274702</v>
      </c>
      <c r="T204" s="17">
        <v>0.43796081446764001</v>
      </c>
      <c r="U204" s="17">
        <v>0.28668272917140503</v>
      </c>
      <c r="V204" s="17">
        <v>0.42652751848857401</v>
      </c>
      <c r="W204" s="17">
        <v>0.44797137761883898</v>
      </c>
      <c r="X204" s="17"/>
      <c r="Y204" s="17">
        <v>0.42658871347763899</v>
      </c>
      <c r="Z204" s="17">
        <v>0.42280795073841398</v>
      </c>
      <c r="AA204" s="17">
        <v>0.26416637508791602</v>
      </c>
      <c r="AB204" s="17"/>
      <c r="AC204" s="17">
        <v>0.32712407818738198</v>
      </c>
      <c r="AD204" s="17">
        <v>0.387794925385471</v>
      </c>
      <c r="AE204" s="17">
        <v>0.443321977458285</v>
      </c>
      <c r="AF204" s="17">
        <v>0.37183525076213603</v>
      </c>
      <c r="AG204" s="17">
        <v>0.37623276612258699</v>
      </c>
      <c r="AH204" s="17"/>
      <c r="AI204" s="17">
        <v>0.44665072341890699</v>
      </c>
      <c r="AJ204" s="17">
        <v>0.319474616972863</v>
      </c>
      <c r="AK204" s="17">
        <v>0.37338308337454201</v>
      </c>
      <c r="AL204" s="17">
        <v>0.46904458554247902</v>
      </c>
      <c r="AM204" s="17"/>
      <c r="AN204" s="17">
        <v>0.48021183931972999</v>
      </c>
      <c r="AO204" s="17">
        <v>0.37165713304599501</v>
      </c>
      <c r="AP204" s="17"/>
      <c r="AQ204" s="17">
        <v>0.42924792826466501</v>
      </c>
      <c r="AR204" s="17">
        <v>0.34196074357672601</v>
      </c>
      <c r="AS204" s="17"/>
      <c r="AT204" s="17">
        <v>0.36087263894113503</v>
      </c>
      <c r="AU204" s="17">
        <v>0.47494925331312698</v>
      </c>
      <c r="AV204" s="17">
        <v>0.29337864034613798</v>
      </c>
      <c r="AW204" s="17"/>
      <c r="AX204" s="17">
        <v>0.49343059597133299</v>
      </c>
      <c r="AY204" s="17">
        <v>0.33824049556298003</v>
      </c>
      <c r="AZ204" s="17">
        <v>0.362689995187428</v>
      </c>
    </row>
    <row r="205" spans="2:52" x14ac:dyDescent="0.35">
      <c r="B205" t="s">
        <v>188</v>
      </c>
      <c r="C205" s="17">
        <v>0.33656114637658002</v>
      </c>
      <c r="D205" s="17">
        <v>0.32191718944277098</v>
      </c>
      <c r="E205" s="17">
        <v>0.35101343282938902</v>
      </c>
      <c r="F205" s="17"/>
      <c r="G205" s="17">
        <v>0.41566552763048598</v>
      </c>
      <c r="H205" s="17">
        <v>0.411317017737102</v>
      </c>
      <c r="I205" s="17">
        <v>0.31707596239619201</v>
      </c>
      <c r="J205" s="17">
        <v>0.43566496289245898</v>
      </c>
      <c r="K205" s="17">
        <v>0.22309706361284701</v>
      </c>
      <c r="L205" s="17">
        <v>0.23807617703197001</v>
      </c>
      <c r="M205" s="17"/>
      <c r="N205" s="17">
        <v>0.43066450632730502</v>
      </c>
      <c r="O205" s="17">
        <v>0.40264791322937299</v>
      </c>
      <c r="P205" s="17">
        <v>0.33594517024846599</v>
      </c>
      <c r="Q205" s="17">
        <v>0.232843416639263</v>
      </c>
      <c r="R205" s="17"/>
      <c r="S205" s="17">
        <v>0.29785015952131499</v>
      </c>
      <c r="T205" s="17">
        <v>0.38502361315276901</v>
      </c>
      <c r="U205" s="17">
        <v>0.26819465656429697</v>
      </c>
      <c r="V205" s="17">
        <v>0.25896058990785797</v>
      </c>
      <c r="W205" s="17">
        <v>0.32254588043350302</v>
      </c>
      <c r="X205" s="17"/>
      <c r="Y205" s="17">
        <v>0.32031118618509702</v>
      </c>
      <c r="Z205" s="17">
        <v>0.34619567860649703</v>
      </c>
      <c r="AA205" s="17">
        <v>0.413283194099064</v>
      </c>
      <c r="AB205" s="17"/>
      <c r="AC205" s="17">
        <v>0.32870318843547303</v>
      </c>
      <c r="AD205" s="17">
        <v>0.31096087931923999</v>
      </c>
      <c r="AE205" s="17">
        <v>0.337154667862964</v>
      </c>
      <c r="AF205" s="17">
        <v>0.42228109811402598</v>
      </c>
      <c r="AG205" s="17">
        <v>0.49963541232379599</v>
      </c>
      <c r="AH205" s="17"/>
      <c r="AI205" s="17">
        <v>0.29297529931768901</v>
      </c>
      <c r="AJ205" s="17">
        <v>0.40622893613656502</v>
      </c>
      <c r="AK205" s="17">
        <v>0.34567218078232698</v>
      </c>
      <c r="AL205" s="17">
        <v>0.25594468898169598</v>
      </c>
      <c r="AM205" s="17"/>
      <c r="AN205" s="17">
        <v>0.38355025585166702</v>
      </c>
      <c r="AO205" s="17">
        <v>0.315175296270094</v>
      </c>
      <c r="AP205" s="17"/>
      <c r="AQ205" s="17">
        <v>0.36100013322114899</v>
      </c>
      <c r="AR205" s="17">
        <v>0.317620943280846</v>
      </c>
      <c r="AS205" s="17"/>
      <c r="AT205" s="17">
        <v>0.32398560257792702</v>
      </c>
      <c r="AU205" s="17">
        <v>0.322064232570901</v>
      </c>
      <c r="AV205" s="17">
        <v>0.30333193561503902</v>
      </c>
      <c r="AW205" s="17"/>
      <c r="AX205" s="17">
        <v>0.36770403590857498</v>
      </c>
      <c r="AY205" s="17">
        <v>0.31460653179681097</v>
      </c>
      <c r="AZ205" s="17">
        <v>0.34459417151589999</v>
      </c>
    </row>
    <row r="206" spans="2:52" x14ac:dyDescent="0.35">
      <c r="B206" t="s">
        <v>189</v>
      </c>
      <c r="C206" s="17">
        <v>0.23030028759806501</v>
      </c>
      <c r="D206" s="17">
        <v>0.274939794260607</v>
      </c>
      <c r="E206" s="17">
        <v>0.18772525556494901</v>
      </c>
      <c r="F206" s="17"/>
      <c r="G206" s="17">
        <v>6.5948609271665307E-2</v>
      </c>
      <c r="H206" s="17">
        <v>0.159615891130932</v>
      </c>
      <c r="I206" s="17">
        <v>0.15576197849159701</v>
      </c>
      <c r="J206" s="17">
        <v>0.17713811048700601</v>
      </c>
      <c r="K206" s="17">
        <v>0.36383216051230699</v>
      </c>
      <c r="L206" s="17">
        <v>0.40968035037678602</v>
      </c>
      <c r="M206" s="17"/>
      <c r="N206" s="17">
        <v>0.20835957496376001</v>
      </c>
      <c r="O206" s="17">
        <v>0.21911484666008299</v>
      </c>
      <c r="P206" s="17">
        <v>0.21778726986425601</v>
      </c>
      <c r="Q206" s="17">
        <v>0.260799343576049</v>
      </c>
      <c r="R206" s="17"/>
      <c r="S206" s="17">
        <v>0.30814438368438601</v>
      </c>
      <c r="T206" s="17">
        <v>0.164569712095295</v>
      </c>
      <c r="U206" s="17">
        <v>0.331890815745356</v>
      </c>
      <c r="V206" s="17">
        <v>0.31451189160356802</v>
      </c>
      <c r="W206" s="17">
        <v>0.20231227939075699</v>
      </c>
      <c r="X206" s="17"/>
      <c r="Y206" s="17">
        <v>0.242198610804403</v>
      </c>
      <c r="Z206" s="17">
        <v>0.19079907871902499</v>
      </c>
      <c r="AA206" s="17">
        <v>0.25272223895680301</v>
      </c>
      <c r="AB206" s="17"/>
      <c r="AC206" s="17">
        <v>0.26007223335303398</v>
      </c>
      <c r="AD206" s="17">
        <v>0.244146048970905</v>
      </c>
      <c r="AE206" s="17">
        <v>0.20024028415117701</v>
      </c>
      <c r="AF206" s="17">
        <v>0.19026398386452101</v>
      </c>
      <c r="AG206" s="17">
        <v>0.124131821553617</v>
      </c>
      <c r="AH206" s="17"/>
      <c r="AI206" s="17">
        <v>0.21027858049246001</v>
      </c>
      <c r="AJ206" s="17">
        <v>0.222626627002637</v>
      </c>
      <c r="AK206" s="17">
        <v>0.272604559378399</v>
      </c>
      <c r="AL206" s="17">
        <v>0.22674791262202301</v>
      </c>
      <c r="AM206" s="17"/>
      <c r="AN206" s="17">
        <v>0.12852907839487401</v>
      </c>
      <c r="AO206" s="17">
        <v>0.26484920992590899</v>
      </c>
      <c r="AP206" s="17"/>
      <c r="AQ206" s="17">
        <v>0.181812268858489</v>
      </c>
      <c r="AR206" s="17">
        <v>0.27849389146947301</v>
      </c>
      <c r="AS206" s="17"/>
      <c r="AT206" s="17">
        <v>0.26451959116743701</v>
      </c>
      <c r="AU206" s="17">
        <v>0.17427988342300099</v>
      </c>
      <c r="AV206" s="17">
        <v>0.36217756058801798</v>
      </c>
      <c r="AW206" s="17"/>
      <c r="AX206" s="17">
        <v>0.13609337794857301</v>
      </c>
      <c r="AY206" s="17">
        <v>0.29270561117857402</v>
      </c>
      <c r="AZ206" s="17">
        <v>0.23894328492106401</v>
      </c>
    </row>
    <row r="207" spans="2:52" x14ac:dyDescent="0.35">
      <c r="B207" t="s">
        <v>81</v>
      </c>
      <c r="C207" s="17">
        <v>4.4505333730588098E-2</v>
      </c>
      <c r="D207" s="17">
        <v>3.5104601112764602E-2</v>
      </c>
      <c r="E207" s="17">
        <v>5.4217794792944599E-2</v>
      </c>
      <c r="F207" s="17"/>
      <c r="G207" s="17">
        <v>4.6917092683965898E-2</v>
      </c>
      <c r="H207" s="17">
        <v>1.43128802818107E-2</v>
      </c>
      <c r="I207" s="17">
        <v>1.97996102852506E-2</v>
      </c>
      <c r="J207" s="17">
        <v>7.2934799708779099E-2</v>
      </c>
      <c r="K207" s="17">
        <v>2.6755387482179701E-2</v>
      </c>
      <c r="L207" s="17">
        <v>8.1639614900869198E-2</v>
      </c>
      <c r="M207" s="17"/>
      <c r="N207" s="17">
        <v>3.7380658534503002E-2</v>
      </c>
      <c r="O207" s="17">
        <v>2.8280012645545201E-2</v>
      </c>
      <c r="P207" s="17">
        <v>7.6948420061680706E-2</v>
      </c>
      <c r="Q207" s="17">
        <v>4.1763405309668003E-2</v>
      </c>
      <c r="R207" s="17"/>
      <c r="S207" s="17">
        <v>7.5135764641552694E-2</v>
      </c>
      <c r="T207" s="17">
        <v>1.2445860284297099E-2</v>
      </c>
      <c r="U207" s="17">
        <v>0.113231798518942</v>
      </c>
      <c r="V207" s="17">
        <v>0</v>
      </c>
      <c r="W207" s="17">
        <v>2.7170462556900501E-2</v>
      </c>
      <c r="X207" s="17"/>
      <c r="Y207" s="17">
        <v>1.09014895328621E-2</v>
      </c>
      <c r="Z207" s="17">
        <v>4.01972919360628E-2</v>
      </c>
      <c r="AA207" s="17">
        <v>6.9828191856216998E-2</v>
      </c>
      <c r="AB207" s="17"/>
      <c r="AC207" s="17">
        <v>8.4100500024111E-2</v>
      </c>
      <c r="AD207" s="17">
        <v>5.70981463243838E-2</v>
      </c>
      <c r="AE207" s="17">
        <v>1.9283070527574098E-2</v>
      </c>
      <c r="AF207" s="17">
        <v>1.5619667259317E-2</v>
      </c>
      <c r="AG207" s="17">
        <v>0</v>
      </c>
      <c r="AH207" s="17"/>
      <c r="AI207" s="17">
        <v>5.0095396770944198E-2</v>
      </c>
      <c r="AJ207" s="17">
        <v>5.1669819887936001E-2</v>
      </c>
      <c r="AK207" s="17">
        <v>8.3401764647326303E-3</v>
      </c>
      <c r="AL207" s="17">
        <v>4.8262812853801899E-2</v>
      </c>
      <c r="AM207" s="17"/>
      <c r="AN207" s="17">
        <v>7.70882643372881E-3</v>
      </c>
      <c r="AO207" s="17">
        <v>4.8318360758002103E-2</v>
      </c>
      <c r="AP207" s="17"/>
      <c r="AQ207" s="17">
        <v>2.7939669655697899E-2</v>
      </c>
      <c r="AR207" s="17">
        <v>6.19244216729554E-2</v>
      </c>
      <c r="AS207" s="17"/>
      <c r="AT207" s="17">
        <v>5.0622167313500901E-2</v>
      </c>
      <c r="AU207" s="17">
        <v>2.8706630692971101E-2</v>
      </c>
      <c r="AV207" s="17">
        <v>4.1111863450804198E-2</v>
      </c>
      <c r="AW207" s="17"/>
      <c r="AX207" s="17">
        <v>2.7719901715184399E-3</v>
      </c>
      <c r="AY207" s="17">
        <v>5.4447361461635001E-2</v>
      </c>
      <c r="AZ207" s="17">
        <v>5.3772548375607999E-2</v>
      </c>
    </row>
    <row r="208" spans="2:52" x14ac:dyDescent="0.3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row>
    <row r="209" spans="2:52" x14ac:dyDescent="0.35">
      <c r="B209" s="6" t="s">
        <v>193</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row>
    <row r="210" spans="2:52" x14ac:dyDescent="0.35">
      <c r="B210" s="24" t="s">
        <v>84</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row>
    <row r="211" spans="2:52" x14ac:dyDescent="0.35">
      <c r="B211" t="s">
        <v>190</v>
      </c>
      <c r="C211" s="17">
        <v>0.43059740763875998</v>
      </c>
      <c r="D211" s="17">
        <v>0.43653100867913702</v>
      </c>
      <c r="E211" s="17">
        <v>0.428148651663532</v>
      </c>
      <c r="F211" s="17"/>
      <c r="G211" s="17">
        <v>0.40723169054554098</v>
      </c>
      <c r="H211" s="17">
        <v>0.42242819305104601</v>
      </c>
      <c r="I211" s="17">
        <v>0.50908359831248995</v>
      </c>
      <c r="J211" s="17">
        <v>0.49252331232208602</v>
      </c>
      <c r="K211" s="17">
        <v>0.39998743958001798</v>
      </c>
      <c r="L211" s="17">
        <v>0.35788936668614801</v>
      </c>
      <c r="M211" s="17"/>
      <c r="N211" s="17">
        <v>0.45017177359101201</v>
      </c>
      <c r="O211" s="17">
        <v>0.47080243603469801</v>
      </c>
      <c r="P211" s="17">
        <v>0.43055437842794803</v>
      </c>
      <c r="Q211" s="17">
        <v>0.38806294284499299</v>
      </c>
      <c r="R211" s="17"/>
      <c r="S211" s="17">
        <v>0.36932479993269601</v>
      </c>
      <c r="T211" s="17">
        <v>0.43405389096055802</v>
      </c>
      <c r="U211" s="17">
        <v>0.48559196533328602</v>
      </c>
      <c r="V211" s="17">
        <v>0.18247646841634799</v>
      </c>
      <c r="W211" s="17">
        <v>0.54275247264703097</v>
      </c>
      <c r="X211" s="17"/>
      <c r="Y211" s="17">
        <v>0.38181775117702499</v>
      </c>
      <c r="Z211" s="17">
        <v>0.47401588641748899</v>
      </c>
      <c r="AA211" s="17">
        <v>0.244229584147302</v>
      </c>
      <c r="AB211" s="17"/>
      <c r="AC211" s="17">
        <v>0.31500630895516002</v>
      </c>
      <c r="AD211" s="17">
        <v>0.51504569522117005</v>
      </c>
      <c r="AE211" s="17">
        <v>0.43437133134445599</v>
      </c>
      <c r="AF211" s="17">
        <v>0.47557144237415</v>
      </c>
      <c r="AG211" s="17">
        <v>0.33548067733755399</v>
      </c>
      <c r="AH211" s="17"/>
      <c r="AI211" s="17">
        <v>0.340293290219363</v>
      </c>
      <c r="AJ211" s="17">
        <v>0.43995713740910503</v>
      </c>
      <c r="AK211" s="17">
        <v>0.50165554851698302</v>
      </c>
      <c r="AL211" s="17">
        <v>0.54381930774385701</v>
      </c>
      <c r="AM211" s="17"/>
      <c r="AN211" s="17">
        <v>0.42206561492994998</v>
      </c>
      <c r="AO211" s="17">
        <v>0.43070020160879202</v>
      </c>
      <c r="AP211" s="17"/>
      <c r="AQ211" s="17">
        <v>0.45744179479536701</v>
      </c>
      <c r="AR211" s="17">
        <v>0.40477917720544399</v>
      </c>
      <c r="AS211" s="17"/>
      <c r="AT211" s="17">
        <v>0.37386401307255401</v>
      </c>
      <c r="AU211" s="17">
        <v>0.46800234409062103</v>
      </c>
      <c r="AV211" s="17">
        <v>0.50255150097194401</v>
      </c>
      <c r="AW211" s="17"/>
      <c r="AX211" s="17">
        <v>0.462286308597331</v>
      </c>
      <c r="AY211" s="17">
        <v>0.387774383185923</v>
      </c>
      <c r="AZ211" s="17">
        <v>0.26092297768720202</v>
      </c>
    </row>
    <row r="212" spans="2:52" x14ac:dyDescent="0.35">
      <c r="B212" t="s">
        <v>191</v>
      </c>
      <c r="C212" s="17">
        <v>0.31984273730199603</v>
      </c>
      <c r="D212" s="17">
        <v>0.36562114167508097</v>
      </c>
      <c r="E212" s="17">
        <v>0.27164882589818501</v>
      </c>
      <c r="F212" s="17"/>
      <c r="G212" s="17">
        <v>0.34482560650278199</v>
      </c>
      <c r="H212" s="17">
        <v>0.34022942841578102</v>
      </c>
      <c r="I212" s="17">
        <v>0.27809387007111802</v>
      </c>
      <c r="J212" s="17">
        <v>0.2960243807074</v>
      </c>
      <c r="K212" s="17">
        <v>0.33734097098301702</v>
      </c>
      <c r="L212" s="17">
        <v>0.32794093902695798</v>
      </c>
      <c r="M212" s="17"/>
      <c r="N212" s="17">
        <v>0.318667565971121</v>
      </c>
      <c r="O212" s="17">
        <v>0.26233259207626097</v>
      </c>
      <c r="P212" s="17">
        <v>0.37571519826941302</v>
      </c>
      <c r="Q212" s="17">
        <v>0.33062281215282102</v>
      </c>
      <c r="R212" s="17"/>
      <c r="S212" s="17">
        <v>0.38787629373469201</v>
      </c>
      <c r="T212" s="17">
        <v>0.32748790334682498</v>
      </c>
      <c r="U212" s="17">
        <v>0.29437009846940698</v>
      </c>
      <c r="V212" s="17">
        <v>0.40850651389026799</v>
      </c>
      <c r="W212" s="17">
        <v>0.22977014616085101</v>
      </c>
      <c r="X212" s="17"/>
      <c r="Y212" s="17">
        <v>0.45814595071401598</v>
      </c>
      <c r="Z212" s="17">
        <v>0.320301031058911</v>
      </c>
      <c r="AA212" s="17">
        <v>0.43574174143199301</v>
      </c>
      <c r="AB212" s="17"/>
      <c r="AC212" s="17">
        <v>0.35904646316768701</v>
      </c>
      <c r="AD212" s="17">
        <v>0.28102482300662901</v>
      </c>
      <c r="AE212" s="17">
        <v>0.325973826052461</v>
      </c>
      <c r="AF212" s="17">
        <v>0.35974655408431599</v>
      </c>
      <c r="AG212" s="17">
        <v>0.485543664264734</v>
      </c>
      <c r="AH212" s="17"/>
      <c r="AI212" s="17">
        <v>0.38923627852697301</v>
      </c>
      <c r="AJ212" s="17">
        <v>0.37553350389385098</v>
      </c>
      <c r="AK212" s="17">
        <v>0.18107249240533399</v>
      </c>
      <c r="AL212" s="17">
        <v>0.248997313848135</v>
      </c>
      <c r="AM212" s="17"/>
      <c r="AN212" s="17">
        <v>0.30814020210703702</v>
      </c>
      <c r="AO212" s="17">
        <v>0.32510094397619099</v>
      </c>
      <c r="AP212" s="17"/>
      <c r="AQ212" s="17">
        <v>0.30414041923899998</v>
      </c>
      <c r="AR212" s="17">
        <v>0.33874418799123501</v>
      </c>
      <c r="AS212" s="17"/>
      <c r="AT212" s="17">
        <v>0.41003878016282203</v>
      </c>
      <c r="AU212" s="17">
        <v>0.24920864360299999</v>
      </c>
      <c r="AV212" s="17">
        <v>0.267587175317619</v>
      </c>
      <c r="AW212" s="17"/>
      <c r="AX212" s="17">
        <v>0.31943204643161399</v>
      </c>
      <c r="AY212" s="17">
        <v>0.40198025345296601</v>
      </c>
      <c r="AZ212" s="17">
        <v>0.47226474219682801</v>
      </c>
    </row>
    <row r="213" spans="2:52" x14ac:dyDescent="0.35">
      <c r="B213" t="s">
        <v>192</v>
      </c>
      <c r="C213" s="17">
        <v>0.12642581401876499</v>
      </c>
      <c r="D213" s="17">
        <v>0.110391274853975</v>
      </c>
      <c r="E213" s="17">
        <v>0.14057533022423699</v>
      </c>
      <c r="F213" s="17"/>
      <c r="G213" s="17">
        <v>0.168901914569803</v>
      </c>
      <c r="H213" s="17">
        <v>0.117058463915046</v>
      </c>
      <c r="I213" s="17">
        <v>0.104499178324192</v>
      </c>
      <c r="J213" s="17">
        <v>8.9152891582868807E-2</v>
      </c>
      <c r="K213" s="17">
        <v>0.156549429410415</v>
      </c>
      <c r="L213" s="17">
        <v>0.134762995762331</v>
      </c>
      <c r="M213" s="17"/>
      <c r="N213" s="17">
        <v>0.133587189842995</v>
      </c>
      <c r="O213" s="17">
        <v>0.14464642944422701</v>
      </c>
      <c r="P213" s="17">
        <v>6.5320609415959796E-2</v>
      </c>
      <c r="Q213" s="17">
        <v>0.146856674234463</v>
      </c>
      <c r="R213" s="17"/>
      <c r="S213" s="17">
        <v>0.120328987515594</v>
      </c>
      <c r="T213" s="17">
        <v>0.15463682762512401</v>
      </c>
      <c r="U213" s="17">
        <v>9.1292408009917905E-2</v>
      </c>
      <c r="V213" s="17">
        <v>0.409017017693384</v>
      </c>
      <c r="W213" s="17">
        <v>6.1988414707237399E-2</v>
      </c>
      <c r="X213" s="17"/>
      <c r="Y213" s="17">
        <v>0.10810377753690199</v>
      </c>
      <c r="Z213" s="17">
        <v>0.12223441435860399</v>
      </c>
      <c r="AA213" s="17">
        <v>0.10521588401472599</v>
      </c>
      <c r="AB213" s="17"/>
      <c r="AC213" s="17">
        <v>0.137561772304852</v>
      </c>
      <c r="AD213" s="17">
        <v>8.6191353576648699E-2</v>
      </c>
      <c r="AE213" s="17">
        <v>0.16877217021820701</v>
      </c>
      <c r="AF213" s="17">
        <v>7.8152151219341201E-2</v>
      </c>
      <c r="AG213" s="17">
        <v>0.17897565839771101</v>
      </c>
      <c r="AH213" s="17"/>
      <c r="AI213" s="17">
        <v>0.129432292802239</v>
      </c>
      <c r="AJ213" s="17">
        <v>0.109241742688888</v>
      </c>
      <c r="AK213" s="17">
        <v>0.139187108224026</v>
      </c>
      <c r="AL213" s="17">
        <v>0.122588346936083</v>
      </c>
      <c r="AM213" s="17"/>
      <c r="AN213" s="17">
        <v>0.14814140914430399</v>
      </c>
      <c r="AO213" s="17">
        <v>0.120115270718649</v>
      </c>
      <c r="AP213" s="17"/>
      <c r="AQ213" s="17">
        <v>0.117891696661528</v>
      </c>
      <c r="AR213" s="17">
        <v>0.127751583838629</v>
      </c>
      <c r="AS213" s="17"/>
      <c r="AT213" s="17">
        <v>0.10278733897883</v>
      </c>
      <c r="AU213" s="17">
        <v>0.17400283796945901</v>
      </c>
      <c r="AV213" s="17">
        <v>0.18482353957880901</v>
      </c>
      <c r="AW213" s="17"/>
      <c r="AX213" s="17">
        <v>0.16130562882553001</v>
      </c>
      <c r="AY213" s="17">
        <v>7.6477255194947094E-2</v>
      </c>
      <c r="AZ213" s="17">
        <v>0.139237269300304</v>
      </c>
    </row>
    <row r="214" spans="2:52" x14ac:dyDescent="0.35">
      <c r="B214" t="s">
        <v>94</v>
      </c>
      <c r="C214" s="17">
        <v>0.123134041040478</v>
      </c>
      <c r="D214" s="17">
        <v>8.7456574791806505E-2</v>
      </c>
      <c r="E214" s="17">
        <v>0.159627192214046</v>
      </c>
      <c r="F214" s="17"/>
      <c r="G214" s="17">
        <v>7.9040788381873006E-2</v>
      </c>
      <c r="H214" s="17">
        <v>0.120283914618127</v>
      </c>
      <c r="I214" s="17">
        <v>0.108323353292201</v>
      </c>
      <c r="J214" s="17">
        <v>0.12229941538764499</v>
      </c>
      <c r="K214" s="17">
        <v>0.106122160026551</v>
      </c>
      <c r="L214" s="17">
        <v>0.17940669852456401</v>
      </c>
      <c r="M214" s="17"/>
      <c r="N214" s="17">
        <v>9.7573470594872494E-2</v>
      </c>
      <c r="O214" s="17">
        <v>0.122218542444814</v>
      </c>
      <c r="P214" s="17">
        <v>0.12840981388667899</v>
      </c>
      <c r="Q214" s="17">
        <v>0.13445757076772299</v>
      </c>
      <c r="R214" s="17"/>
      <c r="S214" s="17">
        <v>0.12246991881701801</v>
      </c>
      <c r="T214" s="17">
        <v>8.3821378067493693E-2</v>
      </c>
      <c r="U214" s="17">
        <v>0.12874552818738999</v>
      </c>
      <c r="V214" s="17">
        <v>0</v>
      </c>
      <c r="W214" s="17">
        <v>0.16548896648488101</v>
      </c>
      <c r="X214" s="17"/>
      <c r="Y214" s="17">
        <v>5.1932520572056003E-2</v>
      </c>
      <c r="Z214" s="17">
        <v>8.3448668164996007E-2</v>
      </c>
      <c r="AA214" s="17">
        <v>0.214812790405979</v>
      </c>
      <c r="AB214" s="17"/>
      <c r="AC214" s="17">
        <v>0.18838545557230099</v>
      </c>
      <c r="AD214" s="17">
        <v>0.117738128195552</v>
      </c>
      <c r="AE214" s="17">
        <v>7.0882672384876694E-2</v>
      </c>
      <c r="AF214" s="17">
        <v>8.6529852322193193E-2</v>
      </c>
      <c r="AG214" s="17">
        <v>0</v>
      </c>
      <c r="AH214" s="17"/>
      <c r="AI214" s="17">
        <v>0.14103813845142499</v>
      </c>
      <c r="AJ214" s="17">
        <v>7.5267616008155305E-2</v>
      </c>
      <c r="AK214" s="17">
        <v>0.178084850853657</v>
      </c>
      <c r="AL214" s="17">
        <v>8.4595031471924501E-2</v>
      </c>
      <c r="AM214" s="17"/>
      <c r="AN214" s="17">
        <v>0.121652773818709</v>
      </c>
      <c r="AO214" s="17">
        <v>0.124083583696368</v>
      </c>
      <c r="AP214" s="17"/>
      <c r="AQ214" s="17">
        <v>0.12052608930410499</v>
      </c>
      <c r="AR214" s="17">
        <v>0.128725050964692</v>
      </c>
      <c r="AS214" s="17"/>
      <c r="AT214" s="17">
        <v>0.11330986778579399</v>
      </c>
      <c r="AU214" s="17">
        <v>0.10878617433691901</v>
      </c>
      <c r="AV214" s="17">
        <v>4.5037784131627998E-2</v>
      </c>
      <c r="AW214" s="17"/>
      <c r="AX214" s="17">
        <v>5.6976016145524298E-2</v>
      </c>
      <c r="AY214" s="17">
        <v>0.133768108166164</v>
      </c>
      <c r="AZ214" s="17">
        <v>0.127575010815666</v>
      </c>
    </row>
    <row r="215" spans="2:52" x14ac:dyDescent="0.35">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row>
    <row r="216" spans="2:52" x14ac:dyDescent="0.35">
      <c r="B216" s="6" t="s">
        <v>146</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row>
    <row r="217" spans="2:52" x14ac:dyDescent="0.35">
      <c r="B217" s="24" t="s">
        <v>196</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row>
    <row r="218" spans="2:52" x14ac:dyDescent="0.35">
      <c r="B218" t="s">
        <v>194</v>
      </c>
      <c r="C218" s="17">
        <v>0.64193897843730496</v>
      </c>
      <c r="D218" s="17">
        <v>0.64501679700057801</v>
      </c>
      <c r="E218" s="17">
        <v>0.63873122788109404</v>
      </c>
      <c r="F218" s="17"/>
      <c r="G218" s="17">
        <v>0.72774392579389502</v>
      </c>
      <c r="H218" s="17">
        <v>0.69217961983811305</v>
      </c>
      <c r="I218" s="17">
        <v>0.858173784824942</v>
      </c>
      <c r="J218" s="17">
        <v>0.66026694480489401</v>
      </c>
      <c r="K218" s="17">
        <v>0.54021017769224</v>
      </c>
      <c r="L218" s="17">
        <v>0.43597286593856999</v>
      </c>
      <c r="M218" s="17"/>
      <c r="N218" s="17">
        <v>0.65085864803202698</v>
      </c>
      <c r="O218" s="17">
        <v>0.74574490221353196</v>
      </c>
      <c r="P218" s="17">
        <v>0.53001743420579395</v>
      </c>
      <c r="Q218" s="17">
        <v>0.64399265792469296</v>
      </c>
      <c r="R218" s="17"/>
      <c r="S218" s="17">
        <v>0.56371423423788303</v>
      </c>
      <c r="T218" s="17">
        <v>0.74785609913706896</v>
      </c>
      <c r="U218" s="17">
        <v>0.51715657031896201</v>
      </c>
      <c r="V218" s="17">
        <v>0.72140633716303804</v>
      </c>
      <c r="W218" s="17">
        <v>0.67404489966060499</v>
      </c>
      <c r="X218" s="17"/>
      <c r="Y218" s="17">
        <v>0.64858876516082298</v>
      </c>
      <c r="Z218" s="17">
        <v>0.79832109030460996</v>
      </c>
      <c r="AA218" s="17">
        <v>0.44404840135497498</v>
      </c>
      <c r="AB218" s="17"/>
      <c r="AC218" s="17">
        <v>0.58620277252694597</v>
      </c>
      <c r="AD218" s="17">
        <v>0.69950692523883795</v>
      </c>
      <c r="AE218" s="17">
        <v>0.58075546840214598</v>
      </c>
      <c r="AF218" s="17">
        <v>0.80180137219384695</v>
      </c>
      <c r="AG218" s="17">
        <v>1</v>
      </c>
      <c r="AH218" s="17"/>
      <c r="AI218" s="17">
        <v>0.57457608083867995</v>
      </c>
      <c r="AJ218" s="17">
        <v>0.67911295154200302</v>
      </c>
      <c r="AK218" s="17">
        <v>0.648689821275371</v>
      </c>
      <c r="AL218" s="17">
        <v>0.74536364188956705</v>
      </c>
      <c r="AM218" s="17"/>
      <c r="AN218" s="17">
        <v>0.70557271070207295</v>
      </c>
      <c r="AO218" s="17">
        <v>0.62497473273649295</v>
      </c>
      <c r="AP218" s="17"/>
      <c r="AQ218" s="17">
        <v>0.73642440744429805</v>
      </c>
      <c r="AR218" s="17">
        <v>0.54490568276702001</v>
      </c>
      <c r="AS218" s="17"/>
      <c r="AT218" s="17">
        <v>0.655009467418595</v>
      </c>
      <c r="AU218" s="17">
        <v>0.73915392485600795</v>
      </c>
      <c r="AV218" s="17">
        <v>0.34888775140225298</v>
      </c>
      <c r="AW218" s="17"/>
      <c r="AX218" s="17">
        <v>0.86149883258538396</v>
      </c>
      <c r="AY218" s="17">
        <v>0.58543479017703404</v>
      </c>
      <c r="AZ218" s="17">
        <v>0.61112948336748096</v>
      </c>
    </row>
    <row r="219" spans="2:52" x14ac:dyDescent="0.35">
      <c r="B219" t="s">
        <v>195</v>
      </c>
      <c r="C219" s="17">
        <v>0.30571094157591899</v>
      </c>
      <c r="D219" s="17">
        <v>0.33957748465340698</v>
      </c>
      <c r="E219" s="17">
        <v>0.27041470167078901</v>
      </c>
      <c r="F219" s="17"/>
      <c r="G219" s="17">
        <v>0.171813681221265</v>
      </c>
      <c r="H219" s="17">
        <v>0.28613883949171698</v>
      </c>
      <c r="I219" s="17">
        <v>0.120625103841555</v>
      </c>
      <c r="J219" s="17">
        <v>0.29980215237053498</v>
      </c>
      <c r="K219" s="17">
        <v>0.34822113658339698</v>
      </c>
      <c r="L219" s="17">
        <v>0.52136535734500999</v>
      </c>
      <c r="M219" s="17"/>
      <c r="N219" s="17">
        <v>0.29626377753194</v>
      </c>
      <c r="O219" s="17">
        <v>0.22189676984411899</v>
      </c>
      <c r="P219" s="17">
        <v>0.38846321517133398</v>
      </c>
      <c r="Q219" s="17">
        <v>0.31132754561676201</v>
      </c>
      <c r="R219" s="17"/>
      <c r="S219" s="17">
        <v>0.38877109075509902</v>
      </c>
      <c r="T219" s="17">
        <v>0.20291313557767299</v>
      </c>
      <c r="U219" s="17">
        <v>0.48284342968103799</v>
      </c>
      <c r="V219" s="17">
        <v>0.27859366283696202</v>
      </c>
      <c r="W219" s="17">
        <v>0.27308799046444199</v>
      </c>
      <c r="X219" s="17"/>
      <c r="Y219" s="17">
        <v>0.333422802061139</v>
      </c>
      <c r="Z219" s="17">
        <v>0.16834435030221201</v>
      </c>
      <c r="AA219" s="17">
        <v>0.44734812929727902</v>
      </c>
      <c r="AB219" s="17"/>
      <c r="AC219" s="17">
        <v>0.333409670763194</v>
      </c>
      <c r="AD219" s="17">
        <v>0.253486664305964</v>
      </c>
      <c r="AE219" s="17">
        <v>0.38196730242078403</v>
      </c>
      <c r="AF219" s="17">
        <v>0.19819862780615299</v>
      </c>
      <c r="AG219" s="17">
        <v>0</v>
      </c>
      <c r="AH219" s="17"/>
      <c r="AI219" s="17">
        <v>0.34769351410439298</v>
      </c>
      <c r="AJ219" s="17">
        <v>0.27538265126780898</v>
      </c>
      <c r="AK219" s="17">
        <v>0.33214772322434599</v>
      </c>
      <c r="AL219" s="17">
        <v>0.22229526475984299</v>
      </c>
      <c r="AM219" s="17"/>
      <c r="AN219" s="17">
        <v>0.185193323870156</v>
      </c>
      <c r="AO219" s="17">
        <v>0.33348232450343501</v>
      </c>
      <c r="AP219" s="17"/>
      <c r="AQ219" s="17">
        <v>0.21351904148863399</v>
      </c>
      <c r="AR219" s="17">
        <v>0.39842854267133698</v>
      </c>
      <c r="AS219" s="17"/>
      <c r="AT219" s="17">
        <v>0.299276380431032</v>
      </c>
      <c r="AU219" s="17">
        <v>0.234935242838028</v>
      </c>
      <c r="AV219" s="17">
        <v>0.53932710170846698</v>
      </c>
      <c r="AW219" s="17"/>
      <c r="AX219" s="17">
        <v>0.13850116741461599</v>
      </c>
      <c r="AY219" s="17">
        <v>0.34464331730186398</v>
      </c>
      <c r="AZ219" s="17">
        <v>0.38887051663251798</v>
      </c>
    </row>
    <row r="220" spans="2:52" x14ac:dyDescent="0.35">
      <c r="B220" t="s">
        <v>81</v>
      </c>
      <c r="C220" s="17">
        <v>5.2350079986775502E-2</v>
      </c>
      <c r="D220" s="17">
        <v>1.5405718346015101E-2</v>
      </c>
      <c r="E220" s="17">
        <v>9.0854070448116706E-2</v>
      </c>
      <c r="F220" s="17"/>
      <c r="G220" s="17">
        <v>0.10044239298484001</v>
      </c>
      <c r="H220" s="17">
        <v>2.16815406701697E-2</v>
      </c>
      <c r="I220" s="17">
        <v>2.1201111333502699E-2</v>
      </c>
      <c r="J220" s="17">
        <v>3.9930902824570298E-2</v>
      </c>
      <c r="K220" s="17">
        <v>0.111568685724363</v>
      </c>
      <c r="L220" s="17">
        <v>4.2661776716419297E-2</v>
      </c>
      <c r="M220" s="17"/>
      <c r="N220" s="17">
        <v>5.2877574436032401E-2</v>
      </c>
      <c r="O220" s="17">
        <v>3.23583279423496E-2</v>
      </c>
      <c r="P220" s="17">
        <v>8.1519350622872203E-2</v>
      </c>
      <c r="Q220" s="17">
        <v>4.4679796458545001E-2</v>
      </c>
      <c r="R220" s="17"/>
      <c r="S220" s="17">
        <v>4.7514675007017199E-2</v>
      </c>
      <c r="T220" s="17">
        <v>4.92307652852585E-2</v>
      </c>
      <c r="U220" s="17">
        <v>0</v>
      </c>
      <c r="V220" s="17">
        <v>0</v>
      </c>
      <c r="W220" s="17">
        <v>5.2867109874953203E-2</v>
      </c>
      <c r="X220" s="17"/>
      <c r="Y220" s="17">
        <v>1.79884327780384E-2</v>
      </c>
      <c r="Z220" s="17">
        <v>3.3334559393178198E-2</v>
      </c>
      <c r="AA220" s="17">
        <v>0.10860346934774601</v>
      </c>
      <c r="AB220" s="17"/>
      <c r="AC220" s="17">
        <v>8.0387556709859906E-2</v>
      </c>
      <c r="AD220" s="17">
        <v>4.7006410455198697E-2</v>
      </c>
      <c r="AE220" s="17">
        <v>3.7277229177069403E-2</v>
      </c>
      <c r="AF220" s="17">
        <v>0</v>
      </c>
      <c r="AG220" s="17">
        <v>0</v>
      </c>
      <c r="AH220" s="17"/>
      <c r="AI220" s="17">
        <v>7.7730405056926494E-2</v>
      </c>
      <c r="AJ220" s="17">
        <v>4.5504397190187902E-2</v>
      </c>
      <c r="AK220" s="17">
        <v>1.9162455500283102E-2</v>
      </c>
      <c r="AL220" s="17">
        <v>3.23410933505906E-2</v>
      </c>
      <c r="AM220" s="17"/>
      <c r="AN220" s="17">
        <v>0.109233965427771</v>
      </c>
      <c r="AO220" s="17">
        <v>4.1542942760072803E-2</v>
      </c>
      <c r="AP220" s="17"/>
      <c r="AQ220" s="17">
        <v>5.0056551067067197E-2</v>
      </c>
      <c r="AR220" s="17">
        <v>5.6665774561643199E-2</v>
      </c>
      <c r="AS220" s="17"/>
      <c r="AT220" s="17">
        <v>4.57141521503725E-2</v>
      </c>
      <c r="AU220" s="17">
        <v>2.5910832305963701E-2</v>
      </c>
      <c r="AV220" s="17">
        <v>0.11178514688928</v>
      </c>
      <c r="AW220" s="17"/>
      <c r="AX220" s="17">
        <v>0</v>
      </c>
      <c r="AY220" s="17">
        <v>6.99218925211013E-2</v>
      </c>
      <c r="AZ220" s="17">
        <v>0</v>
      </c>
    </row>
    <row r="221" spans="2:52" x14ac:dyDescent="0.3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row>
    <row r="222" spans="2:52" x14ac:dyDescent="0.35">
      <c r="B222" s="6" t="s">
        <v>146</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row>
    <row r="223" spans="2:52" x14ac:dyDescent="0.35">
      <c r="B223" s="24" t="s">
        <v>196</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row>
    <row r="224" spans="2:52" x14ac:dyDescent="0.35">
      <c r="B224" t="s">
        <v>197</v>
      </c>
      <c r="C224" s="17">
        <v>0.64792203027399498</v>
      </c>
      <c r="D224" s="17">
        <v>0.66773553861381796</v>
      </c>
      <c r="E224" s="17">
        <v>0.62322603649689201</v>
      </c>
      <c r="F224" s="17"/>
      <c r="G224" s="17">
        <v>0.69067424859821502</v>
      </c>
      <c r="H224" s="17">
        <v>0.66943439483779799</v>
      </c>
      <c r="I224" s="17">
        <v>0.85293069283763301</v>
      </c>
      <c r="J224" s="17">
        <v>0.54865477633876403</v>
      </c>
      <c r="K224" s="17">
        <v>0.70554407259248197</v>
      </c>
      <c r="L224" s="17">
        <v>0.42317723230357601</v>
      </c>
      <c r="M224" s="17"/>
      <c r="N224" s="17">
        <v>0.660716751607894</v>
      </c>
      <c r="O224" s="17">
        <v>0.687251427500993</v>
      </c>
      <c r="P224" s="17">
        <v>0.60774757971185001</v>
      </c>
      <c r="Q224" s="17">
        <v>0.62358379890398297</v>
      </c>
      <c r="R224" s="17"/>
      <c r="S224" s="17">
        <v>0.62292586260285898</v>
      </c>
      <c r="T224" s="17">
        <v>0.71664799354868403</v>
      </c>
      <c r="U224" s="17">
        <v>0.48650978978276499</v>
      </c>
      <c r="V224" s="17">
        <v>0.57558007398761502</v>
      </c>
      <c r="W224" s="17">
        <v>0.72564151619117701</v>
      </c>
      <c r="X224" s="17"/>
      <c r="Y224" s="17">
        <v>0.63138835192671505</v>
      </c>
      <c r="Z224" s="17">
        <v>0.74390172379136299</v>
      </c>
      <c r="AA224" s="17">
        <v>0.44059738497316803</v>
      </c>
      <c r="AB224" s="17"/>
      <c r="AC224" s="17">
        <v>0.63830453220836603</v>
      </c>
      <c r="AD224" s="17">
        <v>0.74313071083612903</v>
      </c>
      <c r="AE224" s="17">
        <v>0.63678009553413795</v>
      </c>
      <c r="AF224" s="17">
        <v>0.79155260231620295</v>
      </c>
      <c r="AG224" s="17">
        <v>0.50548893807244</v>
      </c>
      <c r="AH224" s="17"/>
      <c r="AI224" s="17">
        <v>0.59357539903802903</v>
      </c>
      <c r="AJ224" s="17">
        <v>0.66943829842197899</v>
      </c>
      <c r="AK224" s="17">
        <v>0.66700334122123395</v>
      </c>
      <c r="AL224" s="17">
        <v>0.74055953444189304</v>
      </c>
      <c r="AM224" s="17"/>
      <c r="AN224" s="17">
        <v>0.72982008560655798</v>
      </c>
      <c r="AO224" s="17">
        <v>0.63070486480087795</v>
      </c>
      <c r="AP224" s="17"/>
      <c r="AQ224" s="17">
        <v>0.72694505643964402</v>
      </c>
      <c r="AR224" s="17">
        <v>0.57372271841401201</v>
      </c>
      <c r="AS224" s="17"/>
      <c r="AT224" s="17">
        <v>0.68690150241068304</v>
      </c>
      <c r="AU224" s="17">
        <v>0.66943329765228599</v>
      </c>
      <c r="AV224" s="17">
        <v>0.58266290536280696</v>
      </c>
      <c r="AW224" s="17"/>
      <c r="AX224" s="17">
        <v>0.789310274074839</v>
      </c>
      <c r="AY224" s="17">
        <v>0.62352592278233798</v>
      </c>
      <c r="AZ224" s="17">
        <v>0.66921891754507901</v>
      </c>
    </row>
    <row r="225" spans="2:52" x14ac:dyDescent="0.35">
      <c r="B225" t="s">
        <v>195</v>
      </c>
      <c r="C225" s="17">
        <v>0.22338738033470501</v>
      </c>
      <c r="D225" s="17">
        <v>0.226124443123178</v>
      </c>
      <c r="E225" s="17">
        <v>0.22515200649853601</v>
      </c>
      <c r="F225" s="17"/>
      <c r="G225" s="17">
        <v>0.22105498347102601</v>
      </c>
      <c r="H225" s="17">
        <v>0.30966247136973801</v>
      </c>
      <c r="I225" s="17">
        <v>6.9572176766622598E-2</v>
      </c>
      <c r="J225" s="17">
        <v>0.19915451603711501</v>
      </c>
      <c r="K225" s="17">
        <v>0.12692985814312199</v>
      </c>
      <c r="L225" s="17">
        <v>0.41534526305883102</v>
      </c>
      <c r="M225" s="17"/>
      <c r="N225" s="17">
        <v>0.26918672063159199</v>
      </c>
      <c r="O225" s="17">
        <v>0.22125078241413701</v>
      </c>
      <c r="P225" s="17">
        <v>0.24544962254691899</v>
      </c>
      <c r="Q225" s="17">
        <v>0.18249569563211801</v>
      </c>
      <c r="R225" s="17"/>
      <c r="S225" s="17">
        <v>0.27289370240354999</v>
      </c>
      <c r="T225" s="17">
        <v>0.20327108347369599</v>
      </c>
      <c r="U225" s="17">
        <v>0.51349021021723495</v>
      </c>
      <c r="V225" s="17">
        <v>0.42441992601238498</v>
      </c>
      <c r="W225" s="17">
        <v>9.3836555407038794E-2</v>
      </c>
      <c r="X225" s="17"/>
      <c r="Y225" s="17">
        <v>0.29956794135828402</v>
      </c>
      <c r="Z225" s="17">
        <v>0.158402977251444</v>
      </c>
      <c r="AA225" s="17">
        <v>0.416176803283346</v>
      </c>
      <c r="AB225" s="17"/>
      <c r="AC225" s="17">
        <v>0.27196559824189998</v>
      </c>
      <c r="AD225" s="17">
        <v>0.14516901783142899</v>
      </c>
      <c r="AE225" s="17">
        <v>0.28066327348643999</v>
      </c>
      <c r="AF225" s="17">
        <v>0.148729200113173</v>
      </c>
      <c r="AG225" s="17">
        <v>7.6586301960659506E-2</v>
      </c>
      <c r="AH225" s="17"/>
      <c r="AI225" s="17">
        <v>0.27386958037902098</v>
      </c>
      <c r="AJ225" s="17">
        <v>0.249186954538205</v>
      </c>
      <c r="AK225" s="17">
        <v>0.176196458442652</v>
      </c>
      <c r="AL225" s="17">
        <v>0.175027734253794</v>
      </c>
      <c r="AM225" s="17"/>
      <c r="AN225" s="17">
        <v>9.6345198316422506E-2</v>
      </c>
      <c r="AO225" s="17">
        <v>0.25461324208770197</v>
      </c>
      <c r="AP225" s="17"/>
      <c r="AQ225" s="17">
        <v>0.115124537332291</v>
      </c>
      <c r="AR225" s="17">
        <v>0.32401415355372798</v>
      </c>
      <c r="AS225" s="17"/>
      <c r="AT225" s="17">
        <v>0.24450132535496699</v>
      </c>
      <c r="AU225" s="17">
        <v>0.18767113274022401</v>
      </c>
      <c r="AV225" s="17">
        <v>0.31408034249992101</v>
      </c>
      <c r="AW225" s="17"/>
      <c r="AX225" s="17">
        <v>0.18274053968221199</v>
      </c>
      <c r="AY225" s="17">
        <v>0.25829008751141402</v>
      </c>
      <c r="AZ225" s="17">
        <v>0.220629312927548</v>
      </c>
    </row>
    <row r="226" spans="2:52" x14ac:dyDescent="0.35">
      <c r="B226" t="s">
        <v>81</v>
      </c>
      <c r="C226" s="17">
        <v>0.12869058939129999</v>
      </c>
      <c r="D226" s="17">
        <v>0.106140018263004</v>
      </c>
      <c r="E226" s="17">
        <v>0.15162195700457201</v>
      </c>
      <c r="F226" s="17"/>
      <c r="G226" s="17">
        <v>8.8270767930759095E-2</v>
      </c>
      <c r="H226" s="17">
        <v>2.0903133792463401E-2</v>
      </c>
      <c r="I226" s="17">
        <v>7.7497130395744407E-2</v>
      </c>
      <c r="J226" s="17">
        <v>0.25219070762412199</v>
      </c>
      <c r="K226" s="17">
        <v>0.167526069264396</v>
      </c>
      <c r="L226" s="17">
        <v>0.161477504637593</v>
      </c>
      <c r="M226" s="17"/>
      <c r="N226" s="17">
        <v>7.0096527760514296E-2</v>
      </c>
      <c r="O226" s="17">
        <v>9.1497790084870398E-2</v>
      </c>
      <c r="P226" s="17">
        <v>0.14680279774123101</v>
      </c>
      <c r="Q226" s="17">
        <v>0.193920505463898</v>
      </c>
      <c r="R226" s="17"/>
      <c r="S226" s="17">
        <v>0.104180434993591</v>
      </c>
      <c r="T226" s="17">
        <v>8.0080922977620206E-2</v>
      </c>
      <c r="U226" s="17">
        <v>0</v>
      </c>
      <c r="V226" s="17">
        <v>0</v>
      </c>
      <c r="W226" s="17">
        <v>0.18052192840178499</v>
      </c>
      <c r="X226" s="17"/>
      <c r="Y226" s="17">
        <v>6.9043706715000694E-2</v>
      </c>
      <c r="Z226" s="17">
        <v>9.7695298957192506E-2</v>
      </c>
      <c r="AA226" s="17">
        <v>0.143225811743486</v>
      </c>
      <c r="AB226" s="17"/>
      <c r="AC226" s="17">
        <v>8.9729869549734401E-2</v>
      </c>
      <c r="AD226" s="17">
        <v>0.111700271332441</v>
      </c>
      <c r="AE226" s="17">
        <v>8.2556630979422105E-2</v>
      </c>
      <c r="AF226" s="17">
        <v>5.9718197570624E-2</v>
      </c>
      <c r="AG226" s="17">
        <v>0.41792475996689998</v>
      </c>
      <c r="AH226" s="17"/>
      <c r="AI226" s="17">
        <v>0.13255502058294999</v>
      </c>
      <c r="AJ226" s="17">
        <v>8.1374747039815495E-2</v>
      </c>
      <c r="AK226" s="17">
        <v>0.156800200336114</v>
      </c>
      <c r="AL226" s="17">
        <v>8.4412731304313093E-2</v>
      </c>
      <c r="AM226" s="17"/>
      <c r="AN226" s="17">
        <v>0.17383471607702</v>
      </c>
      <c r="AO226" s="17">
        <v>0.11468189311142001</v>
      </c>
      <c r="AP226" s="17"/>
      <c r="AQ226" s="17">
        <v>0.15793040622806501</v>
      </c>
      <c r="AR226" s="17">
        <v>0.10226312803226</v>
      </c>
      <c r="AS226" s="17"/>
      <c r="AT226" s="17">
        <v>6.8597172234349593E-2</v>
      </c>
      <c r="AU226" s="17">
        <v>0.14289556960749</v>
      </c>
      <c r="AV226" s="17">
        <v>0.10325675213727201</v>
      </c>
      <c r="AW226" s="17"/>
      <c r="AX226" s="17">
        <v>2.79491862429492E-2</v>
      </c>
      <c r="AY226" s="17">
        <v>0.11818398970624799</v>
      </c>
      <c r="AZ226" s="17">
        <v>0.110151769527373</v>
      </c>
    </row>
    <row r="227" spans="2:52"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row>
    <row r="228" spans="2:52" x14ac:dyDescent="0.35">
      <c r="B228" s="6" t="s">
        <v>146</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row>
    <row r="229" spans="2:52" x14ac:dyDescent="0.35">
      <c r="B229" s="24" t="s">
        <v>196</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row>
    <row r="230" spans="2:52" x14ac:dyDescent="0.35">
      <c r="B230" t="s">
        <v>198</v>
      </c>
      <c r="C230" s="17">
        <v>0.64500857577215798</v>
      </c>
      <c r="D230" s="17">
        <v>0.634772398097187</v>
      </c>
      <c r="E230" s="17">
        <v>0.65552857737016501</v>
      </c>
      <c r="F230" s="17"/>
      <c r="G230" s="17">
        <v>0.85751755341240998</v>
      </c>
      <c r="H230" s="17">
        <v>0.636494385481714</v>
      </c>
      <c r="I230" s="17">
        <v>0.83339318013223096</v>
      </c>
      <c r="J230" s="17">
        <v>0.59630004173239304</v>
      </c>
      <c r="K230" s="17">
        <v>0.71029460892156804</v>
      </c>
      <c r="L230" s="17">
        <v>0.406223234051729</v>
      </c>
      <c r="M230" s="17"/>
      <c r="N230" s="17">
        <v>0.71569804866653097</v>
      </c>
      <c r="O230" s="17">
        <v>0.64304195525241503</v>
      </c>
      <c r="P230" s="17">
        <v>0.494722977726826</v>
      </c>
      <c r="Q230" s="17">
        <v>0.71077827493003198</v>
      </c>
      <c r="R230" s="17"/>
      <c r="S230" s="17">
        <v>0.46014840202577101</v>
      </c>
      <c r="T230" s="17">
        <v>0.72223481606485396</v>
      </c>
      <c r="U230" s="17">
        <v>0.74288057534362495</v>
      </c>
      <c r="V230" s="17">
        <v>1</v>
      </c>
      <c r="W230" s="17">
        <v>0.85200928190353298</v>
      </c>
      <c r="X230" s="17"/>
      <c r="Y230" s="17">
        <v>0.57321342789150598</v>
      </c>
      <c r="Z230" s="17">
        <v>0.74670142826552899</v>
      </c>
      <c r="AA230" s="17">
        <v>0.79402006227684296</v>
      </c>
      <c r="AB230" s="17"/>
      <c r="AC230" s="17">
        <v>0.60668876506393499</v>
      </c>
      <c r="AD230" s="17">
        <v>0.58197033564004796</v>
      </c>
      <c r="AE230" s="17">
        <v>0.68875459241576897</v>
      </c>
      <c r="AF230" s="17">
        <v>0.65866159590195394</v>
      </c>
      <c r="AG230" s="17">
        <v>1</v>
      </c>
      <c r="AH230" s="17"/>
      <c r="AI230" s="17">
        <v>0.71488947156264104</v>
      </c>
      <c r="AJ230" s="17">
        <v>0.61920844006899001</v>
      </c>
      <c r="AK230" s="17">
        <v>0.64563089834406595</v>
      </c>
      <c r="AL230" s="17">
        <v>0.676347398683106</v>
      </c>
      <c r="AM230" s="17"/>
      <c r="AN230" s="17">
        <v>0.85356834536872594</v>
      </c>
      <c r="AO230" s="17">
        <v>0.59164140165144596</v>
      </c>
      <c r="AP230" s="17"/>
      <c r="AQ230" s="17">
        <v>0.70249357564765003</v>
      </c>
      <c r="AR230" s="17">
        <v>0.58353366996405898</v>
      </c>
      <c r="AS230" s="17"/>
      <c r="AT230" s="17">
        <v>0.60938696873709697</v>
      </c>
      <c r="AU230" s="17">
        <v>0.72872948300156004</v>
      </c>
      <c r="AV230" s="17">
        <v>0.48554821576697799</v>
      </c>
      <c r="AW230" s="17"/>
      <c r="AX230" s="17">
        <v>0.71456035938661799</v>
      </c>
      <c r="AY230" s="17">
        <v>0.582665010050611</v>
      </c>
      <c r="AZ230" s="17">
        <v>0.77848251945345204</v>
      </c>
    </row>
    <row r="231" spans="2:52" x14ac:dyDescent="0.35">
      <c r="B231" t="s">
        <v>195</v>
      </c>
      <c r="C231" s="17">
        <v>0.28374453050877602</v>
      </c>
      <c r="D231" s="17">
        <v>0.30322594491752403</v>
      </c>
      <c r="E231" s="17">
        <v>0.26372294459857998</v>
      </c>
      <c r="F231" s="17"/>
      <c r="G231" s="17">
        <v>9.0425499237186693E-2</v>
      </c>
      <c r="H231" s="17">
        <v>0.30068787840148897</v>
      </c>
      <c r="I231" s="17">
        <v>0.131777709678536</v>
      </c>
      <c r="J231" s="17">
        <v>0.30756244579171399</v>
      </c>
      <c r="K231" s="17">
        <v>0.28970539107843202</v>
      </c>
      <c r="L231" s="17">
        <v>0.44499249689919601</v>
      </c>
      <c r="M231" s="17"/>
      <c r="N231" s="17">
        <v>0.24596590762579801</v>
      </c>
      <c r="O231" s="17">
        <v>0.29252549606895001</v>
      </c>
      <c r="P231" s="17">
        <v>0.38854581036526498</v>
      </c>
      <c r="Q231" s="17">
        <v>0.22547152699290701</v>
      </c>
      <c r="R231" s="17"/>
      <c r="S231" s="17">
        <v>0.50178344840887901</v>
      </c>
      <c r="T231" s="17">
        <v>0.185121486606971</v>
      </c>
      <c r="U231" s="17">
        <v>0.257119424656375</v>
      </c>
      <c r="V231" s="17">
        <v>0</v>
      </c>
      <c r="W231" s="17">
        <v>0.108170389868808</v>
      </c>
      <c r="X231" s="17"/>
      <c r="Y231" s="17">
        <v>0.42678657210849402</v>
      </c>
      <c r="Z231" s="17">
        <v>0.17345205533643901</v>
      </c>
      <c r="AA231" s="17">
        <v>0.20597993772315701</v>
      </c>
      <c r="AB231" s="17"/>
      <c r="AC231" s="17">
        <v>0.29646643750715901</v>
      </c>
      <c r="AD231" s="17">
        <v>0.35146107240630903</v>
      </c>
      <c r="AE231" s="17">
        <v>0.28268927409496702</v>
      </c>
      <c r="AF231" s="17">
        <v>0.341338404098046</v>
      </c>
      <c r="AG231" s="17">
        <v>0</v>
      </c>
      <c r="AH231" s="17"/>
      <c r="AI231" s="17">
        <v>0.23976362513046801</v>
      </c>
      <c r="AJ231" s="17">
        <v>0.35496097332620102</v>
      </c>
      <c r="AK231" s="17">
        <v>0.28043582694434299</v>
      </c>
      <c r="AL231" s="17">
        <v>0.24857157470973301</v>
      </c>
      <c r="AM231" s="17"/>
      <c r="AN231" s="17">
        <v>0.146431654631274</v>
      </c>
      <c r="AO231" s="17">
        <v>0.313824099209214</v>
      </c>
      <c r="AP231" s="17"/>
      <c r="AQ231" s="17">
        <v>0.232345397172112</v>
      </c>
      <c r="AR231" s="17">
        <v>0.338711163323131</v>
      </c>
      <c r="AS231" s="17"/>
      <c r="AT231" s="17">
        <v>0.36170625714712501</v>
      </c>
      <c r="AU231" s="17">
        <v>0.188055451996781</v>
      </c>
      <c r="AV231" s="17">
        <v>0.36523126093613201</v>
      </c>
      <c r="AW231" s="17"/>
      <c r="AX231" s="17">
        <v>0.192549166981101</v>
      </c>
      <c r="AY231" s="17">
        <v>0.34258427502873101</v>
      </c>
      <c r="AZ231" s="17">
        <v>0.22151748054654799</v>
      </c>
    </row>
    <row r="232" spans="2:52" x14ac:dyDescent="0.35">
      <c r="B232" t="s">
        <v>81</v>
      </c>
      <c r="C232" s="17">
        <v>7.1246893719065604E-2</v>
      </c>
      <c r="D232" s="17">
        <v>6.2001656985288998E-2</v>
      </c>
      <c r="E232" s="17">
        <v>8.07484780312549E-2</v>
      </c>
      <c r="F232" s="17"/>
      <c r="G232" s="17">
        <v>5.2056947350402998E-2</v>
      </c>
      <c r="H232" s="17">
        <v>6.2817736116797293E-2</v>
      </c>
      <c r="I232" s="17">
        <v>3.4829110189233597E-2</v>
      </c>
      <c r="J232" s="17">
        <v>9.6137512475892903E-2</v>
      </c>
      <c r="K232" s="17">
        <v>0</v>
      </c>
      <c r="L232" s="17">
        <v>0.14878426904907399</v>
      </c>
      <c r="M232" s="17"/>
      <c r="N232" s="17">
        <v>3.8336043707670603E-2</v>
      </c>
      <c r="O232" s="17">
        <v>6.4432548678635099E-2</v>
      </c>
      <c r="P232" s="17">
        <v>0.116731211907909</v>
      </c>
      <c r="Q232" s="17">
        <v>6.3750198077061199E-2</v>
      </c>
      <c r="R232" s="17"/>
      <c r="S232" s="17">
        <v>3.8068149565350103E-2</v>
      </c>
      <c r="T232" s="17">
        <v>9.2643697328175303E-2</v>
      </c>
      <c r="U232" s="17">
        <v>0</v>
      </c>
      <c r="V232" s="17">
        <v>0</v>
      </c>
      <c r="W232" s="17">
        <v>3.98203282276594E-2</v>
      </c>
      <c r="X232" s="17"/>
      <c r="Y232" s="17">
        <v>0</v>
      </c>
      <c r="Z232" s="17">
        <v>7.9846516398032197E-2</v>
      </c>
      <c r="AA232" s="17">
        <v>0</v>
      </c>
      <c r="AB232" s="17"/>
      <c r="AC232" s="17">
        <v>9.6844797428906004E-2</v>
      </c>
      <c r="AD232" s="17">
        <v>6.6568591953643397E-2</v>
      </c>
      <c r="AE232" s="17">
        <v>2.8556133489263801E-2</v>
      </c>
      <c r="AF232" s="17">
        <v>0</v>
      </c>
      <c r="AG232" s="17">
        <v>0</v>
      </c>
      <c r="AH232" s="17"/>
      <c r="AI232" s="17">
        <v>4.5346903306891201E-2</v>
      </c>
      <c r="AJ232" s="17">
        <v>2.5830586604809101E-2</v>
      </c>
      <c r="AK232" s="17">
        <v>7.3933274711590696E-2</v>
      </c>
      <c r="AL232" s="17">
        <v>7.5081026607160997E-2</v>
      </c>
      <c r="AM232" s="17"/>
      <c r="AN232" s="17">
        <v>0</v>
      </c>
      <c r="AO232" s="17">
        <v>9.4534499139340394E-2</v>
      </c>
      <c r="AP232" s="17"/>
      <c r="AQ232" s="17">
        <v>6.5161027180238196E-2</v>
      </c>
      <c r="AR232" s="17">
        <v>7.7755166712810103E-2</v>
      </c>
      <c r="AS232" s="17"/>
      <c r="AT232" s="17">
        <v>2.8906774115778001E-2</v>
      </c>
      <c r="AU232" s="17">
        <v>8.3215065001658303E-2</v>
      </c>
      <c r="AV232" s="17">
        <v>0.14922052329689001</v>
      </c>
      <c r="AW232" s="17"/>
      <c r="AX232" s="17">
        <v>9.2890473632281506E-2</v>
      </c>
      <c r="AY232" s="17">
        <v>7.4750714920658101E-2</v>
      </c>
      <c r="AZ232" s="17">
        <v>0</v>
      </c>
    </row>
    <row r="233" spans="2:52" x14ac:dyDescent="0.3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row>
    <row r="234" spans="2:52" x14ac:dyDescent="0.35">
      <c r="B234" s="6" t="s">
        <v>199</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row>
    <row r="235" spans="2:52" x14ac:dyDescent="0.35">
      <c r="B235" s="24" t="s">
        <v>84</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row>
    <row r="236" spans="2:52" x14ac:dyDescent="0.35">
      <c r="B236" t="s">
        <v>135</v>
      </c>
      <c r="C236" s="17">
        <v>0.364665359145322</v>
      </c>
      <c r="D236" s="17">
        <v>0.35280706729511602</v>
      </c>
      <c r="E236" s="17">
        <v>0.37418901726884402</v>
      </c>
      <c r="F236" s="17"/>
      <c r="G236" s="17">
        <v>0.39363257855579498</v>
      </c>
      <c r="H236" s="17">
        <v>0.43727605164378303</v>
      </c>
      <c r="I236" s="17">
        <v>0.53703529579218101</v>
      </c>
      <c r="J236" s="17">
        <v>0.39930334701263498</v>
      </c>
      <c r="K236" s="17">
        <v>0.27682896751555203</v>
      </c>
      <c r="L236" s="17">
        <v>0.16741000630466801</v>
      </c>
      <c r="M236" s="17"/>
      <c r="N236" s="17">
        <v>0.38572462163394799</v>
      </c>
      <c r="O236" s="17">
        <v>0.39035736582635699</v>
      </c>
      <c r="P236" s="17">
        <v>0.353280286307109</v>
      </c>
      <c r="Q236" s="17">
        <v>0.34091867312346502</v>
      </c>
      <c r="R236" s="17"/>
      <c r="S236" s="17">
        <v>0.284032469416788</v>
      </c>
      <c r="T236" s="17">
        <v>0.45632953676339899</v>
      </c>
      <c r="U236" s="17">
        <v>0.444085782473431</v>
      </c>
      <c r="V236" s="17">
        <v>0.46276213134207</v>
      </c>
      <c r="W236" s="17">
        <v>0.37545004783441699</v>
      </c>
      <c r="X236" s="17"/>
      <c r="Y236" s="17">
        <v>0.42654140738386898</v>
      </c>
      <c r="Z236" s="17">
        <v>0.455035126571673</v>
      </c>
      <c r="AA236" s="17">
        <v>0.20763073937356299</v>
      </c>
      <c r="AB236" s="17"/>
      <c r="AC236" s="17">
        <v>0.30771283951299699</v>
      </c>
      <c r="AD236" s="17">
        <v>0.40511470007177203</v>
      </c>
      <c r="AE236" s="17">
        <v>0.43734097276387501</v>
      </c>
      <c r="AF236" s="17">
        <v>0.424319490919084</v>
      </c>
      <c r="AG236" s="17">
        <v>0.198592926671599</v>
      </c>
      <c r="AH236" s="17"/>
      <c r="AI236" s="17">
        <v>0.32420215579271799</v>
      </c>
      <c r="AJ236" s="17">
        <v>0.33186634126096698</v>
      </c>
      <c r="AK236" s="17">
        <v>0.429411721312073</v>
      </c>
      <c r="AL236" s="17">
        <v>0.48680286791767702</v>
      </c>
      <c r="AM236" s="17"/>
      <c r="AN236" s="17">
        <v>0.471048107841396</v>
      </c>
      <c r="AO236" s="17">
        <v>0.34125366427203702</v>
      </c>
      <c r="AP236" s="17"/>
      <c r="AQ236" s="17">
        <v>0.44108417379548098</v>
      </c>
      <c r="AR236" s="17">
        <v>0.28025578351356001</v>
      </c>
      <c r="AS236" s="17"/>
      <c r="AT236" s="17">
        <v>0.372282887138848</v>
      </c>
      <c r="AU236" s="17">
        <v>0.38439865140781398</v>
      </c>
      <c r="AV236" s="17">
        <v>0.382618983818307</v>
      </c>
      <c r="AW236" s="17"/>
      <c r="AX236" s="17">
        <v>0.49986239371133401</v>
      </c>
      <c r="AY236" s="17">
        <v>0.30306857783461699</v>
      </c>
      <c r="AZ236" s="17">
        <v>0.39305347688734998</v>
      </c>
    </row>
    <row r="237" spans="2:52" x14ac:dyDescent="0.35">
      <c r="B237" t="s">
        <v>136</v>
      </c>
      <c r="C237" s="17">
        <v>0.30670202681709702</v>
      </c>
      <c r="D237" s="17">
        <v>0.31937551408191001</v>
      </c>
      <c r="E237" s="17">
        <v>0.293729391055911</v>
      </c>
      <c r="F237" s="17"/>
      <c r="G237" s="17">
        <v>0.38280181814716602</v>
      </c>
      <c r="H237" s="17">
        <v>0.292223730437352</v>
      </c>
      <c r="I237" s="17">
        <v>0.29748338296165</v>
      </c>
      <c r="J237" s="17">
        <v>0.23090603492829101</v>
      </c>
      <c r="K237" s="17">
        <v>0.38096815751230401</v>
      </c>
      <c r="L237" s="17">
        <v>0.28626160290730601</v>
      </c>
      <c r="M237" s="17"/>
      <c r="N237" s="17">
        <v>0.31883394261313402</v>
      </c>
      <c r="O237" s="17">
        <v>0.32468692354626999</v>
      </c>
      <c r="P237" s="17">
        <v>0.19419021497852701</v>
      </c>
      <c r="Q237" s="17">
        <v>0.35283485172643803</v>
      </c>
      <c r="R237" s="17"/>
      <c r="S237" s="17">
        <v>0.29362179104599001</v>
      </c>
      <c r="T237" s="17">
        <v>0.339076383189367</v>
      </c>
      <c r="U237" s="17">
        <v>0.16022029109813701</v>
      </c>
      <c r="V237" s="17">
        <v>9.45051260898159E-2</v>
      </c>
      <c r="W237" s="17">
        <v>0.35636321347732702</v>
      </c>
      <c r="X237" s="17"/>
      <c r="Y237" s="17">
        <v>0.29261237413102897</v>
      </c>
      <c r="Z237" s="17">
        <v>0.32852671105680897</v>
      </c>
      <c r="AA237" s="17">
        <v>0.44689974464871002</v>
      </c>
      <c r="AB237" s="17"/>
      <c r="AC237" s="17">
        <v>0.31934331170811198</v>
      </c>
      <c r="AD237" s="17">
        <v>0.28166074827992799</v>
      </c>
      <c r="AE237" s="17">
        <v>0.27880366563859899</v>
      </c>
      <c r="AF237" s="17">
        <v>0.32870206178443601</v>
      </c>
      <c r="AG237" s="17">
        <v>0.75054793873520498</v>
      </c>
      <c r="AH237" s="17"/>
      <c r="AI237" s="17">
        <v>0.38518428483400602</v>
      </c>
      <c r="AJ237" s="17">
        <v>0.31341116657508999</v>
      </c>
      <c r="AK237" s="17">
        <v>0.24967386914901199</v>
      </c>
      <c r="AL237" s="17">
        <v>0.21198227267691599</v>
      </c>
      <c r="AM237" s="17"/>
      <c r="AN237" s="17">
        <v>0.34670390802124701</v>
      </c>
      <c r="AO237" s="17">
        <v>0.29851675722642801</v>
      </c>
      <c r="AP237" s="17"/>
      <c r="AQ237" s="17">
        <v>0.28918562787278301</v>
      </c>
      <c r="AR237" s="17">
        <v>0.33149007031154099</v>
      </c>
      <c r="AS237" s="17"/>
      <c r="AT237" s="17">
        <v>0.35457934902582899</v>
      </c>
      <c r="AU237" s="17">
        <v>0.27687971217993801</v>
      </c>
      <c r="AV237" s="17">
        <v>0.20168017768868801</v>
      </c>
      <c r="AW237" s="17"/>
      <c r="AX237" s="17">
        <v>0.314857551981434</v>
      </c>
      <c r="AY237" s="17">
        <v>0.38521523438720201</v>
      </c>
      <c r="AZ237" s="17">
        <v>0.42944486892769002</v>
      </c>
    </row>
    <row r="238" spans="2:52" x14ac:dyDescent="0.35">
      <c r="B238" t="s">
        <v>137</v>
      </c>
      <c r="C238" s="17">
        <v>0.189395859755906</v>
      </c>
      <c r="D238" s="17">
        <v>0.18922958699606701</v>
      </c>
      <c r="E238" s="17">
        <v>0.19108148909273401</v>
      </c>
      <c r="F238" s="17"/>
      <c r="G238" s="17">
        <v>0.14945922228192901</v>
      </c>
      <c r="H238" s="17">
        <v>0.20082767986074099</v>
      </c>
      <c r="I238" s="17">
        <v>0.10403909963350901</v>
      </c>
      <c r="J238" s="17">
        <v>0.21866073259063701</v>
      </c>
      <c r="K238" s="17">
        <v>0.147271352379965</v>
      </c>
      <c r="L238" s="17">
        <v>0.28506537620154399</v>
      </c>
      <c r="M238" s="17"/>
      <c r="N238" s="17">
        <v>0.169791727523111</v>
      </c>
      <c r="O238" s="17">
        <v>0.16467644020378999</v>
      </c>
      <c r="P238" s="17">
        <v>0.23167041793590901</v>
      </c>
      <c r="Q238" s="17">
        <v>0.19505792247086401</v>
      </c>
      <c r="R238" s="17"/>
      <c r="S238" s="17">
        <v>0.22507310752583601</v>
      </c>
      <c r="T238" s="17">
        <v>0.12289680047769</v>
      </c>
      <c r="U238" s="17">
        <v>0.259479361635019</v>
      </c>
      <c r="V238" s="17">
        <v>0.128220850964546</v>
      </c>
      <c r="W238" s="17">
        <v>0.14553197329043699</v>
      </c>
      <c r="X238" s="17"/>
      <c r="Y238" s="17">
        <v>0.14228380176455099</v>
      </c>
      <c r="Z238" s="17">
        <v>0.13549439197016899</v>
      </c>
      <c r="AA238" s="17">
        <v>0.25573638032638601</v>
      </c>
      <c r="AB238" s="17"/>
      <c r="AC238" s="17">
        <v>0.19764029635053701</v>
      </c>
      <c r="AD238" s="17">
        <v>0.19248586364192199</v>
      </c>
      <c r="AE238" s="17">
        <v>0.16700545440449099</v>
      </c>
      <c r="AF238" s="17">
        <v>0.156411928562525</v>
      </c>
      <c r="AG238" s="17">
        <v>0</v>
      </c>
      <c r="AH238" s="17"/>
      <c r="AI238" s="17">
        <v>0.19478175915013601</v>
      </c>
      <c r="AJ238" s="17">
        <v>0.191294344729839</v>
      </c>
      <c r="AK238" s="17">
        <v>0.158337834546803</v>
      </c>
      <c r="AL238" s="17">
        <v>0.18683245562890399</v>
      </c>
      <c r="AM238" s="17"/>
      <c r="AN238" s="17">
        <v>0.14688524693423699</v>
      </c>
      <c r="AO238" s="17">
        <v>0.19150344157945101</v>
      </c>
      <c r="AP238" s="17"/>
      <c r="AQ238" s="17">
        <v>0.149987332627807</v>
      </c>
      <c r="AR238" s="17">
        <v>0.227942836745373</v>
      </c>
      <c r="AS238" s="17"/>
      <c r="AT238" s="17">
        <v>0.15428159751907899</v>
      </c>
      <c r="AU238" s="17">
        <v>0.204141041923045</v>
      </c>
      <c r="AV238" s="17">
        <v>0.20077579784399999</v>
      </c>
      <c r="AW238" s="17"/>
      <c r="AX238" s="17">
        <v>0.10717819201494801</v>
      </c>
      <c r="AY238" s="17">
        <v>0.14884995462006601</v>
      </c>
      <c r="AZ238" s="17">
        <v>0.15776938491090201</v>
      </c>
    </row>
    <row r="239" spans="2:52" x14ac:dyDescent="0.35">
      <c r="B239" t="s">
        <v>138</v>
      </c>
      <c r="C239" s="17">
        <v>7.3457997763150706E-2</v>
      </c>
      <c r="D239" s="17">
        <v>7.3787744228174301E-2</v>
      </c>
      <c r="E239" s="17">
        <v>7.3719447883096006E-2</v>
      </c>
      <c r="F239" s="17"/>
      <c r="G239" s="17">
        <v>2.29681799972936E-2</v>
      </c>
      <c r="H239" s="17">
        <v>4.1257405511624601E-2</v>
      </c>
      <c r="I239" s="17">
        <v>5.3232477705990398E-2</v>
      </c>
      <c r="J239" s="17">
        <v>0.100572027300907</v>
      </c>
      <c r="K239" s="17">
        <v>2.15591713165991E-2</v>
      </c>
      <c r="L239" s="17">
        <v>0.16772392186287799</v>
      </c>
      <c r="M239" s="17"/>
      <c r="N239" s="17">
        <v>7.3599113904812302E-2</v>
      </c>
      <c r="O239" s="17">
        <v>5.7876493250473997E-2</v>
      </c>
      <c r="P239" s="17">
        <v>0.12990947241961201</v>
      </c>
      <c r="Q239" s="17">
        <v>5.1163109653832299E-2</v>
      </c>
      <c r="R239" s="17"/>
      <c r="S239" s="17">
        <v>0.10272905262946599</v>
      </c>
      <c r="T239" s="17">
        <v>5.4913383014346402E-2</v>
      </c>
      <c r="U239" s="17">
        <v>0.111432717594995</v>
      </c>
      <c r="V239" s="17">
        <v>0</v>
      </c>
      <c r="W239" s="17">
        <v>5.5711350315983198E-2</v>
      </c>
      <c r="X239" s="17"/>
      <c r="Y239" s="17">
        <v>0.103123609634366</v>
      </c>
      <c r="Z239" s="17">
        <v>5.3285229502869402E-2</v>
      </c>
      <c r="AA239" s="17">
        <v>6.4109118820245101E-2</v>
      </c>
      <c r="AB239" s="17"/>
      <c r="AC239" s="17">
        <v>7.5415378700883703E-2</v>
      </c>
      <c r="AD239" s="17">
        <v>5.5621787142705603E-2</v>
      </c>
      <c r="AE239" s="17">
        <v>5.20722396398485E-2</v>
      </c>
      <c r="AF239" s="17">
        <v>9.0566518733954701E-2</v>
      </c>
      <c r="AG239" s="17">
        <v>0</v>
      </c>
      <c r="AH239" s="17"/>
      <c r="AI239" s="17">
        <v>4.9011966994272203E-2</v>
      </c>
      <c r="AJ239" s="17">
        <v>8.5259676860152206E-2</v>
      </c>
      <c r="AK239" s="17">
        <v>8.24138355718632E-2</v>
      </c>
      <c r="AL239" s="17">
        <v>7.2883640191837198E-2</v>
      </c>
      <c r="AM239" s="17"/>
      <c r="AN239" s="17">
        <v>2.49037036441229E-2</v>
      </c>
      <c r="AO239" s="17">
        <v>8.9016286658071903E-2</v>
      </c>
      <c r="AP239" s="17"/>
      <c r="AQ239" s="17">
        <v>6.4867986314416606E-2</v>
      </c>
      <c r="AR239" s="17">
        <v>8.3726410333992807E-2</v>
      </c>
      <c r="AS239" s="17"/>
      <c r="AT239" s="17">
        <v>6.9060311799446897E-2</v>
      </c>
      <c r="AU239" s="17">
        <v>7.5722302349743198E-2</v>
      </c>
      <c r="AV239" s="17">
        <v>0.140194660924188</v>
      </c>
      <c r="AW239" s="17"/>
      <c r="AX239" s="17">
        <v>5.3739208696034803E-2</v>
      </c>
      <c r="AY239" s="17">
        <v>0.105867692749814</v>
      </c>
      <c r="AZ239" s="17">
        <v>0</v>
      </c>
    </row>
    <row r="240" spans="2:52" x14ac:dyDescent="0.35">
      <c r="B240" t="s">
        <v>139</v>
      </c>
      <c r="C240" s="17">
        <v>4.6625642979756403E-2</v>
      </c>
      <c r="D240" s="17">
        <v>5.3972417171961301E-2</v>
      </c>
      <c r="E240" s="17">
        <v>3.9688652630889797E-2</v>
      </c>
      <c r="F240" s="17"/>
      <c r="G240" s="17">
        <v>5.9617739954443598E-3</v>
      </c>
      <c r="H240" s="17">
        <v>1.7227412743582599E-2</v>
      </c>
      <c r="I240" s="17">
        <v>8.2097439066693804E-3</v>
      </c>
      <c r="J240" s="17">
        <v>3.5413878923592101E-2</v>
      </c>
      <c r="K240" s="17">
        <v>0.121787121098598</v>
      </c>
      <c r="L240" s="17">
        <v>8.7287837439458796E-2</v>
      </c>
      <c r="M240" s="17"/>
      <c r="N240" s="17">
        <v>2.2239450101852101E-2</v>
      </c>
      <c r="O240" s="17">
        <v>4.9666991160429802E-2</v>
      </c>
      <c r="P240" s="17">
        <v>5.51081082201915E-2</v>
      </c>
      <c r="Q240" s="17">
        <v>5.1367198034899003E-2</v>
      </c>
      <c r="R240" s="17"/>
      <c r="S240" s="17">
        <v>7.6978503191290695E-2</v>
      </c>
      <c r="T240" s="17">
        <v>2.2425887562806002E-2</v>
      </c>
      <c r="U240" s="17">
        <v>2.4781847198418201E-2</v>
      </c>
      <c r="V240" s="17">
        <v>0.31451189160356802</v>
      </c>
      <c r="W240" s="17">
        <v>4.6646289088181803E-2</v>
      </c>
      <c r="X240" s="17"/>
      <c r="Y240" s="17">
        <v>2.84685147224715E-2</v>
      </c>
      <c r="Z240" s="17">
        <v>1.4247735828307099E-2</v>
      </c>
      <c r="AA240" s="17">
        <v>2.5624016831096198E-2</v>
      </c>
      <c r="AB240" s="17"/>
      <c r="AC240" s="17">
        <v>6.7664984475254403E-2</v>
      </c>
      <c r="AD240" s="17">
        <v>4.1351405465025297E-2</v>
      </c>
      <c r="AE240" s="17">
        <v>5.5723618376427003E-2</v>
      </c>
      <c r="AF240" s="17">
        <v>0</v>
      </c>
      <c r="AG240" s="17">
        <v>5.0859134593196402E-2</v>
      </c>
      <c r="AH240" s="17"/>
      <c r="AI240" s="17">
        <v>3.0083629523215801E-2</v>
      </c>
      <c r="AJ240" s="17">
        <v>5.8929682182021097E-2</v>
      </c>
      <c r="AK240" s="17">
        <v>6.2709967120463506E-2</v>
      </c>
      <c r="AL240" s="17">
        <v>3.0376365696287499E-2</v>
      </c>
      <c r="AM240" s="17"/>
      <c r="AN240" s="17">
        <v>0</v>
      </c>
      <c r="AO240" s="17">
        <v>6.0531899490722602E-2</v>
      </c>
      <c r="AP240" s="17"/>
      <c r="AQ240" s="17">
        <v>3.5532626291750302E-2</v>
      </c>
      <c r="AR240" s="17">
        <v>5.8702830791180799E-2</v>
      </c>
      <c r="AS240" s="17"/>
      <c r="AT240" s="17">
        <v>3.8099330764637299E-2</v>
      </c>
      <c r="AU240" s="17">
        <v>5.4104627279206702E-2</v>
      </c>
      <c r="AV240" s="17">
        <v>5.2312824012423403E-2</v>
      </c>
      <c r="AW240" s="17"/>
      <c r="AX240" s="17">
        <v>2.1376660561358899E-2</v>
      </c>
      <c r="AY240" s="17">
        <v>4.8296778347786201E-2</v>
      </c>
      <c r="AZ240" s="17">
        <v>1.97322692740588E-2</v>
      </c>
    </row>
    <row r="241" spans="2:52" x14ac:dyDescent="0.35">
      <c r="B241" t="s">
        <v>94</v>
      </c>
      <c r="C241" s="17">
        <v>1.9153113538767998E-2</v>
      </c>
      <c r="D241" s="17">
        <v>1.0827670226771099E-2</v>
      </c>
      <c r="E241" s="17">
        <v>2.75920020685251E-2</v>
      </c>
      <c r="F241" s="17"/>
      <c r="G241" s="17">
        <v>4.5176427022372102E-2</v>
      </c>
      <c r="H241" s="17">
        <v>1.1187719802916401E-2</v>
      </c>
      <c r="I241" s="17">
        <v>0</v>
      </c>
      <c r="J241" s="17">
        <v>1.51439792439374E-2</v>
      </c>
      <c r="K241" s="17">
        <v>5.1585230176982501E-2</v>
      </c>
      <c r="L241" s="17">
        <v>6.2512552841446902E-3</v>
      </c>
      <c r="M241" s="17"/>
      <c r="N241" s="17">
        <v>2.98111442231422E-2</v>
      </c>
      <c r="O241" s="17">
        <v>1.27357860126794E-2</v>
      </c>
      <c r="P241" s="17">
        <v>3.5841500138651297E-2</v>
      </c>
      <c r="Q241" s="17">
        <v>8.6582449905017698E-3</v>
      </c>
      <c r="R241" s="17"/>
      <c r="S241" s="17">
        <v>1.75650761906288E-2</v>
      </c>
      <c r="T241" s="17">
        <v>4.3580089923919698E-3</v>
      </c>
      <c r="U241" s="17">
        <v>0</v>
      </c>
      <c r="V241" s="17">
        <v>0</v>
      </c>
      <c r="W241" s="17">
        <v>2.0297125993654099E-2</v>
      </c>
      <c r="X241" s="17"/>
      <c r="Y241" s="17">
        <v>6.97029236371287E-3</v>
      </c>
      <c r="Z241" s="17">
        <v>1.3410805070172701E-2</v>
      </c>
      <c r="AA241" s="17">
        <v>0</v>
      </c>
      <c r="AB241" s="17"/>
      <c r="AC241" s="17">
        <v>3.2223189252215401E-2</v>
      </c>
      <c r="AD241" s="17">
        <v>2.3765495398646599E-2</v>
      </c>
      <c r="AE241" s="17">
        <v>9.0540491767585694E-3</v>
      </c>
      <c r="AF241" s="17">
        <v>0</v>
      </c>
      <c r="AG241" s="17">
        <v>0</v>
      </c>
      <c r="AH241" s="17"/>
      <c r="AI241" s="17">
        <v>1.6736203705652399E-2</v>
      </c>
      <c r="AJ241" s="17">
        <v>1.9238788391930699E-2</v>
      </c>
      <c r="AK241" s="17">
        <v>1.7452772299786201E-2</v>
      </c>
      <c r="AL241" s="17">
        <v>1.11223978883785E-2</v>
      </c>
      <c r="AM241" s="17"/>
      <c r="AN241" s="17">
        <v>1.04590335589977E-2</v>
      </c>
      <c r="AO241" s="17">
        <v>1.9177950773289799E-2</v>
      </c>
      <c r="AP241" s="17"/>
      <c r="AQ241" s="17">
        <v>1.9342253097763201E-2</v>
      </c>
      <c r="AR241" s="17">
        <v>1.7882068304352201E-2</v>
      </c>
      <c r="AS241" s="17"/>
      <c r="AT241" s="17">
        <v>1.16965237521592E-2</v>
      </c>
      <c r="AU241" s="17">
        <v>4.75366486025293E-3</v>
      </c>
      <c r="AV241" s="17">
        <v>2.2417555712393698E-2</v>
      </c>
      <c r="AW241" s="17"/>
      <c r="AX241" s="17">
        <v>2.9859930348900198E-3</v>
      </c>
      <c r="AY241" s="17">
        <v>8.7017620605145205E-3</v>
      </c>
      <c r="AZ241" s="17">
        <v>0</v>
      </c>
    </row>
    <row r="242" spans="2:52" x14ac:dyDescent="0.35">
      <c r="B242" t="s">
        <v>140</v>
      </c>
      <c r="C242" s="17">
        <v>0.67136738596241896</v>
      </c>
      <c r="D242" s="17">
        <v>0.67218258137702602</v>
      </c>
      <c r="E242" s="17">
        <v>0.66791840832475502</v>
      </c>
      <c r="F242" s="17"/>
      <c r="G242" s="17">
        <v>0.77643439670296099</v>
      </c>
      <c r="H242" s="17">
        <v>0.72949978208113597</v>
      </c>
      <c r="I242" s="17">
        <v>0.83451867875383101</v>
      </c>
      <c r="J242" s="17">
        <v>0.63020938194092602</v>
      </c>
      <c r="K242" s="17">
        <v>0.65779712502785503</v>
      </c>
      <c r="L242" s="17">
        <v>0.45367160921197502</v>
      </c>
      <c r="M242" s="17"/>
      <c r="N242" s="17">
        <v>0.70455856424708296</v>
      </c>
      <c r="O242" s="17">
        <v>0.71504428937262698</v>
      </c>
      <c r="P242" s="17">
        <v>0.54747050128563601</v>
      </c>
      <c r="Q242" s="17">
        <v>0.69375352484990305</v>
      </c>
      <c r="R242" s="17"/>
      <c r="S242" s="17">
        <v>0.57765426046277801</v>
      </c>
      <c r="T242" s="17">
        <v>0.79540591995276599</v>
      </c>
      <c r="U242" s="17">
        <v>0.60430607357156796</v>
      </c>
      <c r="V242" s="17">
        <v>0.55726725743188599</v>
      </c>
      <c r="W242" s="17">
        <v>0.73181326131174396</v>
      </c>
      <c r="X242" s="17"/>
      <c r="Y242" s="17">
        <v>0.71915378151489795</v>
      </c>
      <c r="Z242" s="17">
        <v>0.78356183762848097</v>
      </c>
      <c r="AA242" s="17">
        <v>0.65453048402227298</v>
      </c>
      <c r="AB242" s="17"/>
      <c r="AC242" s="17">
        <v>0.62705615122110903</v>
      </c>
      <c r="AD242" s="17">
        <v>0.68677544835170101</v>
      </c>
      <c r="AE242" s="17">
        <v>0.716144638402475</v>
      </c>
      <c r="AF242" s="17">
        <v>0.75302155270352</v>
      </c>
      <c r="AG242" s="17">
        <v>0.94914086540680398</v>
      </c>
      <c r="AH242" s="17"/>
      <c r="AI242" s="17">
        <v>0.70938644062672296</v>
      </c>
      <c r="AJ242" s="17">
        <v>0.64527750783605697</v>
      </c>
      <c r="AK242" s="17">
        <v>0.67908559046108397</v>
      </c>
      <c r="AL242" s="17">
        <v>0.69878514059459296</v>
      </c>
      <c r="AM242" s="17"/>
      <c r="AN242" s="17">
        <v>0.81775201586264201</v>
      </c>
      <c r="AO242" s="17">
        <v>0.63977042149846497</v>
      </c>
      <c r="AP242" s="17"/>
      <c r="AQ242" s="17">
        <v>0.73026980166826305</v>
      </c>
      <c r="AR242" s="17">
        <v>0.61174585382510105</v>
      </c>
      <c r="AS242" s="17"/>
      <c r="AT242" s="17">
        <v>0.72686223616467704</v>
      </c>
      <c r="AU242" s="17">
        <v>0.66127836358775205</v>
      </c>
      <c r="AV242" s="17">
        <v>0.58429916150699501</v>
      </c>
      <c r="AW242" s="17"/>
      <c r="AX242" s="17">
        <v>0.81471994569276796</v>
      </c>
      <c r="AY242" s="17">
        <v>0.688283812221819</v>
      </c>
      <c r="AZ242" s="17">
        <v>0.82249834581504</v>
      </c>
    </row>
    <row r="243" spans="2:52" x14ac:dyDescent="0.35">
      <c r="B243" t="s">
        <v>141</v>
      </c>
      <c r="C243" s="17">
        <v>0.12008364074290701</v>
      </c>
      <c r="D243" s="17">
        <v>0.12776016140013599</v>
      </c>
      <c r="E243" s="17">
        <v>0.113408100513986</v>
      </c>
      <c r="F243" s="17"/>
      <c r="G243" s="17">
        <v>2.8929953992738001E-2</v>
      </c>
      <c r="H243" s="17">
        <v>5.8484818255207197E-2</v>
      </c>
      <c r="I243" s="17">
        <v>6.1442221612659803E-2</v>
      </c>
      <c r="J243" s="17">
        <v>0.13598590622449899</v>
      </c>
      <c r="K243" s="17">
        <v>0.143346292415198</v>
      </c>
      <c r="L243" s="17">
        <v>0.25501175930233599</v>
      </c>
      <c r="M243" s="17"/>
      <c r="N243" s="17">
        <v>9.5838564006664406E-2</v>
      </c>
      <c r="O243" s="17">
        <v>0.107543484410904</v>
      </c>
      <c r="P243" s="17">
        <v>0.185017580639803</v>
      </c>
      <c r="Q243" s="17">
        <v>0.102530307688731</v>
      </c>
      <c r="R243" s="17"/>
      <c r="S243" s="17">
        <v>0.17970755582075701</v>
      </c>
      <c r="T243" s="17">
        <v>7.7339270577152397E-2</v>
      </c>
      <c r="U243" s="17">
        <v>0.13621456479341301</v>
      </c>
      <c r="V243" s="17">
        <v>0.31451189160356802</v>
      </c>
      <c r="W243" s="17">
        <v>0.10235763940416499</v>
      </c>
      <c r="X243" s="17"/>
      <c r="Y243" s="17">
        <v>0.13159212435683801</v>
      </c>
      <c r="Z243" s="17">
        <v>6.7532965331176503E-2</v>
      </c>
      <c r="AA243" s="17">
        <v>8.9733135651341306E-2</v>
      </c>
      <c r="AB243" s="17"/>
      <c r="AC243" s="17">
        <v>0.14308036317613801</v>
      </c>
      <c r="AD243" s="17">
        <v>9.6973192607730893E-2</v>
      </c>
      <c r="AE243" s="17">
        <v>0.107795858016275</v>
      </c>
      <c r="AF243" s="17">
        <v>9.0566518733954701E-2</v>
      </c>
      <c r="AG243" s="17">
        <v>5.0859134593196402E-2</v>
      </c>
      <c r="AH243" s="17"/>
      <c r="AI243" s="17">
        <v>7.9095596517488001E-2</v>
      </c>
      <c r="AJ243" s="17">
        <v>0.144189359042173</v>
      </c>
      <c r="AK243" s="17">
        <v>0.145123802692327</v>
      </c>
      <c r="AL243" s="17">
        <v>0.10326000588812501</v>
      </c>
      <c r="AM243" s="17"/>
      <c r="AN243" s="17">
        <v>2.49037036441229E-2</v>
      </c>
      <c r="AO243" s="17">
        <v>0.149548186148794</v>
      </c>
      <c r="AP243" s="17"/>
      <c r="AQ243" s="17">
        <v>0.10040061260616701</v>
      </c>
      <c r="AR243" s="17">
        <v>0.14242924112517399</v>
      </c>
      <c r="AS243" s="17"/>
      <c r="AT243" s="17">
        <v>0.107159642564084</v>
      </c>
      <c r="AU243" s="17">
        <v>0.12982692962895001</v>
      </c>
      <c r="AV243" s="17">
        <v>0.19250748493661099</v>
      </c>
      <c r="AW243" s="17"/>
      <c r="AX243" s="17">
        <v>7.5115869257393705E-2</v>
      </c>
      <c r="AY243" s="17">
        <v>0.15416447109760101</v>
      </c>
      <c r="AZ243" s="17">
        <v>1.97322692740588E-2</v>
      </c>
    </row>
    <row r="244" spans="2:52" x14ac:dyDescent="0.35">
      <c r="B244" t="s">
        <v>97</v>
      </c>
      <c r="C244" s="17">
        <v>0.55128374521951196</v>
      </c>
      <c r="D244" s="17">
        <v>0.544422419976891</v>
      </c>
      <c r="E244" s="17">
        <v>0.55451030781076904</v>
      </c>
      <c r="F244" s="17"/>
      <c r="G244" s="17">
        <v>0.74750444271022298</v>
      </c>
      <c r="H244" s="17">
        <v>0.67101496382592896</v>
      </c>
      <c r="I244" s="17">
        <v>0.77307645714117101</v>
      </c>
      <c r="J244" s="17">
        <v>0.494223475716428</v>
      </c>
      <c r="K244" s="17">
        <v>0.514450832612658</v>
      </c>
      <c r="L244" s="17">
        <v>0.198659849909638</v>
      </c>
      <c r="M244" s="17"/>
      <c r="N244" s="17">
        <v>0.60872000024041795</v>
      </c>
      <c r="O244" s="17">
        <v>0.60750080496172298</v>
      </c>
      <c r="P244" s="17">
        <v>0.36245292064583301</v>
      </c>
      <c r="Q244" s="17">
        <v>0.59122321716117199</v>
      </c>
      <c r="R244" s="17"/>
      <c r="S244" s="17">
        <v>0.39794670464202098</v>
      </c>
      <c r="T244" s="17">
        <v>0.71806664937561304</v>
      </c>
      <c r="U244" s="17">
        <v>0.46809150877815497</v>
      </c>
      <c r="V244" s="17">
        <v>0.242755365828317</v>
      </c>
      <c r="W244" s="17">
        <v>0.62945562190757898</v>
      </c>
      <c r="X244" s="17"/>
      <c r="Y244" s="17">
        <v>0.58756165715806097</v>
      </c>
      <c r="Z244" s="17">
        <v>0.71602887229730505</v>
      </c>
      <c r="AA244" s="17">
        <v>0.56479734837093098</v>
      </c>
      <c r="AB244" s="17"/>
      <c r="AC244" s="17">
        <v>0.48397578804497099</v>
      </c>
      <c r="AD244" s="17">
        <v>0.58980225574397005</v>
      </c>
      <c r="AE244" s="17">
        <v>0.608348780386199</v>
      </c>
      <c r="AF244" s="17">
        <v>0.66245503396956495</v>
      </c>
      <c r="AG244" s="17">
        <v>0.89828173081360696</v>
      </c>
      <c r="AH244" s="17"/>
      <c r="AI244" s="17">
        <v>0.63029084410923497</v>
      </c>
      <c r="AJ244" s="17">
        <v>0.50108814879388397</v>
      </c>
      <c r="AK244" s="17">
        <v>0.53396178776875802</v>
      </c>
      <c r="AL244" s="17">
        <v>0.59552513470646795</v>
      </c>
      <c r="AM244" s="17"/>
      <c r="AN244" s="17">
        <v>0.79284831221851904</v>
      </c>
      <c r="AO244" s="17">
        <v>0.49022223534967002</v>
      </c>
      <c r="AP244" s="17"/>
      <c r="AQ244" s="17">
        <v>0.62986918906209599</v>
      </c>
      <c r="AR244" s="17">
        <v>0.46931661269992703</v>
      </c>
      <c r="AS244" s="17"/>
      <c r="AT244" s="17">
        <v>0.61970259360059299</v>
      </c>
      <c r="AU244" s="17">
        <v>0.53145143395880201</v>
      </c>
      <c r="AV244" s="17">
        <v>0.391791676570384</v>
      </c>
      <c r="AW244" s="17"/>
      <c r="AX244" s="17">
        <v>0.73960407643537396</v>
      </c>
      <c r="AY244" s="17">
        <v>0.53411934112421899</v>
      </c>
      <c r="AZ244" s="17">
        <v>0.80276607654098098</v>
      </c>
    </row>
    <row r="245" spans="2:52" x14ac:dyDescent="0.3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row>
    <row r="246" spans="2:52" x14ac:dyDescent="0.35">
      <c r="B246" s="6" t="s">
        <v>205</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row>
    <row r="247" spans="2:52" x14ac:dyDescent="0.35">
      <c r="B247" s="24" t="s">
        <v>84</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row>
    <row r="248" spans="2:52" x14ac:dyDescent="0.35">
      <c r="B248" t="s">
        <v>200</v>
      </c>
      <c r="C248" s="17">
        <v>0.17019185514749499</v>
      </c>
      <c r="D248" s="17">
        <v>0.15902266145979899</v>
      </c>
      <c r="E248" s="17">
        <v>0.18267302658412499</v>
      </c>
      <c r="F248" s="17"/>
      <c r="G248" s="17">
        <v>0.11964279819504001</v>
      </c>
      <c r="H248" s="17">
        <v>0.25247818766542801</v>
      </c>
      <c r="I248" s="17">
        <v>0.27179577619872403</v>
      </c>
      <c r="J248" s="17">
        <v>0.194310391763266</v>
      </c>
      <c r="K248" s="17">
        <v>0.10158193413580301</v>
      </c>
      <c r="L248" s="17">
        <v>7.0497156570668296E-2</v>
      </c>
      <c r="M248" s="17"/>
      <c r="N248" s="17">
        <v>0.159515039810804</v>
      </c>
      <c r="O248" s="17">
        <v>0.199323237574171</v>
      </c>
      <c r="P248" s="17">
        <v>0.13928204490415899</v>
      </c>
      <c r="Q248" s="17">
        <v>0.17115695802700001</v>
      </c>
      <c r="R248" s="17"/>
      <c r="S248" s="17">
        <v>0.16822938580349101</v>
      </c>
      <c r="T248" s="17">
        <v>0.19162041242831099</v>
      </c>
      <c r="U248" s="17">
        <v>0.112140519232679</v>
      </c>
      <c r="V248" s="17">
        <v>0.37479078901553797</v>
      </c>
      <c r="W248" s="17">
        <v>0.141909488291871</v>
      </c>
      <c r="X248" s="17"/>
      <c r="Y248" s="17">
        <v>0.30027362136978503</v>
      </c>
      <c r="Z248" s="17">
        <v>0.182614223139</v>
      </c>
      <c r="AA248" s="17">
        <v>0.18279483973420901</v>
      </c>
      <c r="AB248" s="17"/>
      <c r="AC248" s="17">
        <v>0.13844324911789299</v>
      </c>
      <c r="AD248" s="17">
        <v>0.125782734529022</v>
      </c>
      <c r="AE248" s="17">
        <v>0.26103175399614698</v>
      </c>
      <c r="AF248" s="17">
        <v>0.28382950745026903</v>
      </c>
      <c r="AG248" s="17">
        <v>0.111272377801716</v>
      </c>
      <c r="AH248" s="17"/>
      <c r="AI248" s="17">
        <v>0.17193299756043001</v>
      </c>
      <c r="AJ248" s="17">
        <v>0.16006006818998</v>
      </c>
      <c r="AK248" s="17">
        <v>0.19572644326520999</v>
      </c>
      <c r="AL248" s="17">
        <v>0.182139669024517</v>
      </c>
      <c r="AM248" s="17"/>
      <c r="AN248" s="17">
        <v>0.239263027974499</v>
      </c>
      <c r="AO248" s="17">
        <v>0.155784690708618</v>
      </c>
      <c r="AP248" s="17"/>
      <c r="AQ248" s="17">
        <v>0.20435875331515899</v>
      </c>
      <c r="AR248" s="17">
        <v>0.13019890254347299</v>
      </c>
      <c r="AS248" s="17"/>
      <c r="AT248" s="17">
        <v>0.260744880131631</v>
      </c>
      <c r="AU248" s="17">
        <v>0.12927464876488101</v>
      </c>
      <c r="AV248" s="17">
        <v>8.5367383838542102E-2</v>
      </c>
      <c r="AW248" s="17"/>
      <c r="AX248" s="17">
        <v>0.19943736766054401</v>
      </c>
      <c r="AY248" s="17">
        <v>0.21730320734238801</v>
      </c>
      <c r="AZ248" s="17">
        <v>0.31806537008816399</v>
      </c>
    </row>
    <row r="249" spans="2:52" x14ac:dyDescent="0.35">
      <c r="B249" t="s">
        <v>201</v>
      </c>
      <c r="C249" s="17">
        <v>0.28734906048006797</v>
      </c>
      <c r="D249" s="17">
        <v>0.30003071830570499</v>
      </c>
      <c r="E249" s="17">
        <v>0.27421295963694797</v>
      </c>
      <c r="F249" s="17"/>
      <c r="G249" s="17">
        <v>0.436228893725011</v>
      </c>
      <c r="H249" s="17">
        <v>0.31501661002474601</v>
      </c>
      <c r="I249" s="17">
        <v>0.39629938821112098</v>
      </c>
      <c r="J249" s="17">
        <v>0.329815388843263</v>
      </c>
      <c r="K249" s="17">
        <v>0.222114998559687</v>
      </c>
      <c r="L249" s="17">
        <v>8.6549020902795995E-2</v>
      </c>
      <c r="M249" s="17"/>
      <c r="N249" s="17">
        <v>0.31544741911029001</v>
      </c>
      <c r="O249" s="17">
        <v>0.288116662563623</v>
      </c>
      <c r="P249" s="17">
        <v>0.28104457877600603</v>
      </c>
      <c r="Q249" s="17">
        <v>0.27799590252558398</v>
      </c>
      <c r="R249" s="17"/>
      <c r="S249" s="17">
        <v>0.19705148087177801</v>
      </c>
      <c r="T249" s="17">
        <v>0.32586840670122702</v>
      </c>
      <c r="U249" s="17">
        <v>0.36972352386520002</v>
      </c>
      <c r="V249" s="17">
        <v>0</v>
      </c>
      <c r="W249" s="17">
        <v>0.37192320788941102</v>
      </c>
      <c r="X249" s="17"/>
      <c r="Y249" s="17">
        <v>0.26858732126759299</v>
      </c>
      <c r="Z249" s="17">
        <v>0.35541023799653798</v>
      </c>
      <c r="AA249" s="17">
        <v>0.328371234667377</v>
      </c>
      <c r="AB249" s="17"/>
      <c r="AC249" s="17">
        <v>0.26774020635870499</v>
      </c>
      <c r="AD249" s="17">
        <v>0.31592545833925101</v>
      </c>
      <c r="AE249" s="17">
        <v>0.27697637735232</v>
      </c>
      <c r="AF249" s="17">
        <v>0.30413944976999802</v>
      </c>
      <c r="AG249" s="17">
        <v>0.31221839036992899</v>
      </c>
      <c r="AH249" s="17"/>
      <c r="AI249" s="17">
        <v>0.275332827064037</v>
      </c>
      <c r="AJ249" s="17">
        <v>0.26645411624496201</v>
      </c>
      <c r="AK249" s="17">
        <v>0.33409352167154699</v>
      </c>
      <c r="AL249" s="17">
        <v>0.34214767587404998</v>
      </c>
      <c r="AM249" s="17"/>
      <c r="AN249" s="17">
        <v>0.357053198106417</v>
      </c>
      <c r="AO249" s="17">
        <v>0.26660488095458001</v>
      </c>
      <c r="AP249" s="17"/>
      <c r="AQ249" s="17">
        <v>0.36506456965401202</v>
      </c>
      <c r="AR249" s="17">
        <v>0.21467833175235701</v>
      </c>
      <c r="AS249" s="17"/>
      <c r="AT249" s="17">
        <v>0.29290490704487898</v>
      </c>
      <c r="AU249" s="17">
        <v>0.270667453140642</v>
      </c>
      <c r="AV249" s="17">
        <v>0.25648963263265001</v>
      </c>
      <c r="AW249" s="17"/>
      <c r="AX249" s="17">
        <v>0.35762739446525199</v>
      </c>
      <c r="AY249" s="17">
        <v>0.26981646265415699</v>
      </c>
      <c r="AZ249" s="17">
        <v>0.43253970873462</v>
      </c>
    </row>
    <row r="250" spans="2:52" x14ac:dyDescent="0.35">
      <c r="B250" t="s">
        <v>202</v>
      </c>
      <c r="C250" s="17">
        <v>0.40764887534540101</v>
      </c>
      <c r="D250" s="17">
        <v>0.40944451835227702</v>
      </c>
      <c r="E250" s="17">
        <v>0.403929668179631</v>
      </c>
      <c r="F250" s="17"/>
      <c r="G250" s="17">
        <v>0.28641905481805702</v>
      </c>
      <c r="H250" s="17">
        <v>0.27545980565885603</v>
      </c>
      <c r="I250" s="17">
        <v>0.276884076120269</v>
      </c>
      <c r="J250" s="17">
        <v>0.405525911799195</v>
      </c>
      <c r="K250" s="17">
        <v>0.495728998517111</v>
      </c>
      <c r="L250" s="17">
        <v>0.65553182605417604</v>
      </c>
      <c r="M250" s="17"/>
      <c r="N250" s="17">
        <v>0.36227407230588299</v>
      </c>
      <c r="O250" s="17">
        <v>0.42466819844597498</v>
      </c>
      <c r="P250" s="17">
        <v>0.39475506108258801</v>
      </c>
      <c r="Q250" s="17">
        <v>0.42086383849133902</v>
      </c>
      <c r="R250" s="17"/>
      <c r="S250" s="17">
        <v>0.49591525208134302</v>
      </c>
      <c r="T250" s="17">
        <v>0.37694600224052299</v>
      </c>
      <c r="U250" s="17">
        <v>0.45427270065136399</v>
      </c>
      <c r="V250" s="17">
        <v>0.31069731938089401</v>
      </c>
      <c r="W250" s="17">
        <v>0.36043138882095999</v>
      </c>
      <c r="X250" s="17"/>
      <c r="Y250" s="17">
        <v>0.34957750332309101</v>
      </c>
      <c r="Z250" s="17">
        <v>0.36720556218807898</v>
      </c>
      <c r="AA250" s="17">
        <v>0.35116150311278399</v>
      </c>
      <c r="AB250" s="17"/>
      <c r="AC250" s="17">
        <v>0.46112110077323298</v>
      </c>
      <c r="AD250" s="17">
        <v>0.39614351103932299</v>
      </c>
      <c r="AE250" s="17">
        <v>0.36006355145539998</v>
      </c>
      <c r="AF250" s="17">
        <v>0.29978710307158701</v>
      </c>
      <c r="AG250" s="17">
        <v>0.43832954836527599</v>
      </c>
      <c r="AH250" s="17"/>
      <c r="AI250" s="17">
        <v>0.43811784035481099</v>
      </c>
      <c r="AJ250" s="17">
        <v>0.43023774433845302</v>
      </c>
      <c r="AK250" s="17">
        <v>0.33249981352324398</v>
      </c>
      <c r="AL250" s="17">
        <v>0.33851783353138598</v>
      </c>
      <c r="AM250" s="17"/>
      <c r="AN250" s="17">
        <v>0.323225792839127</v>
      </c>
      <c r="AO250" s="17">
        <v>0.42613101553448401</v>
      </c>
      <c r="AP250" s="17"/>
      <c r="AQ250" s="17">
        <v>0.32104973157485001</v>
      </c>
      <c r="AR250" s="17">
        <v>0.49858112357541301</v>
      </c>
      <c r="AS250" s="17"/>
      <c r="AT250" s="17">
        <v>0.37928897327625499</v>
      </c>
      <c r="AU250" s="17">
        <v>0.47114455333718702</v>
      </c>
      <c r="AV250" s="17">
        <v>0.382946129984162</v>
      </c>
      <c r="AW250" s="17"/>
      <c r="AX250" s="17">
        <v>0.34338598349439597</v>
      </c>
      <c r="AY250" s="17">
        <v>0.46436216071924502</v>
      </c>
      <c r="AZ250" s="17">
        <v>0.22467719695156499</v>
      </c>
    </row>
    <row r="251" spans="2:52" x14ac:dyDescent="0.35">
      <c r="B251" t="s">
        <v>203</v>
      </c>
      <c r="C251" s="17">
        <v>5.2761231505875299E-2</v>
      </c>
      <c r="D251" s="17">
        <v>5.7654110443659902E-2</v>
      </c>
      <c r="E251" s="17">
        <v>4.8315509123444199E-2</v>
      </c>
      <c r="F251" s="17"/>
      <c r="G251" s="17">
        <v>7.9901542261548802E-2</v>
      </c>
      <c r="H251" s="17">
        <v>6.6657560443652106E-2</v>
      </c>
      <c r="I251" s="17">
        <v>3.9794680267265799E-2</v>
      </c>
      <c r="J251" s="17">
        <v>3.0496967267345E-2</v>
      </c>
      <c r="K251" s="17">
        <v>0</v>
      </c>
      <c r="L251" s="17">
        <v>8.9562917451029594E-2</v>
      </c>
      <c r="M251" s="17"/>
      <c r="N251" s="17">
        <v>9.1793096042378106E-2</v>
      </c>
      <c r="O251" s="17">
        <v>2.2618712139332E-2</v>
      </c>
      <c r="P251" s="17">
        <v>5.8414220429639299E-2</v>
      </c>
      <c r="Q251" s="17">
        <v>5.5648253983247201E-2</v>
      </c>
      <c r="R251" s="17"/>
      <c r="S251" s="17">
        <v>4.0335855759110702E-2</v>
      </c>
      <c r="T251" s="17">
        <v>6.1278451558950099E-2</v>
      </c>
      <c r="U251" s="17">
        <v>0</v>
      </c>
      <c r="V251" s="17">
        <v>0</v>
      </c>
      <c r="W251" s="17">
        <v>4.1767879210149898E-2</v>
      </c>
      <c r="X251" s="17"/>
      <c r="Y251" s="17">
        <v>4.6951713112852803E-2</v>
      </c>
      <c r="Z251" s="17">
        <v>5.5827663795638797E-2</v>
      </c>
      <c r="AA251" s="17">
        <v>7.9676592744760494E-2</v>
      </c>
      <c r="AB251" s="17"/>
      <c r="AC251" s="17">
        <v>4.1520904653149102E-2</v>
      </c>
      <c r="AD251" s="17">
        <v>5.28912242145285E-2</v>
      </c>
      <c r="AE251" s="17">
        <v>3.2084459950956302E-2</v>
      </c>
      <c r="AF251" s="17">
        <v>8.0306216341126696E-2</v>
      </c>
      <c r="AG251" s="17">
        <v>0.13817968346307899</v>
      </c>
      <c r="AH251" s="17"/>
      <c r="AI251" s="17">
        <v>6.5606935327940402E-2</v>
      </c>
      <c r="AJ251" s="17">
        <v>4.1851282038200301E-2</v>
      </c>
      <c r="AK251" s="17">
        <v>4.7129367128690099E-2</v>
      </c>
      <c r="AL251" s="17">
        <v>7.7164069515879397E-2</v>
      </c>
      <c r="AM251" s="17"/>
      <c r="AN251" s="17">
        <v>3.4413521295250299E-2</v>
      </c>
      <c r="AO251" s="17">
        <v>5.9721496931167302E-2</v>
      </c>
      <c r="AP251" s="17"/>
      <c r="AQ251" s="17">
        <v>3.06297960352237E-2</v>
      </c>
      <c r="AR251" s="17">
        <v>7.0927921437950403E-2</v>
      </c>
      <c r="AS251" s="17"/>
      <c r="AT251" s="17">
        <v>2.93633756025506E-2</v>
      </c>
      <c r="AU251" s="17">
        <v>3.9419918251709402E-2</v>
      </c>
      <c r="AV251" s="17">
        <v>0.16132256027142899</v>
      </c>
      <c r="AW251" s="17"/>
      <c r="AX251" s="17">
        <v>6.0223302137067697E-2</v>
      </c>
      <c r="AY251" s="17">
        <v>2.2010273806946298E-2</v>
      </c>
      <c r="AZ251" s="17">
        <v>1.19880340939615E-2</v>
      </c>
    </row>
    <row r="252" spans="2:52" x14ac:dyDescent="0.35">
      <c r="B252" t="s">
        <v>204</v>
      </c>
      <c r="C252" s="17">
        <v>3.6144875404563001E-2</v>
      </c>
      <c r="D252" s="17">
        <v>4.51222189194617E-2</v>
      </c>
      <c r="E252" s="17">
        <v>2.7501083139827701E-2</v>
      </c>
      <c r="F252" s="17"/>
      <c r="G252" s="17">
        <v>1.1974456343336101E-2</v>
      </c>
      <c r="H252" s="17">
        <v>2.3294388691748699E-2</v>
      </c>
      <c r="I252" s="17">
        <v>1.11386587528989E-2</v>
      </c>
      <c r="J252" s="17">
        <v>0</v>
      </c>
      <c r="K252" s="17">
        <v>0.109421762172558</v>
      </c>
      <c r="L252" s="17">
        <v>6.0955162280329399E-2</v>
      </c>
      <c r="M252" s="17"/>
      <c r="N252" s="17">
        <v>2.6924727703651698E-2</v>
      </c>
      <c r="O252" s="17">
        <v>3.8522977888165201E-2</v>
      </c>
      <c r="P252" s="17">
        <v>4.4014190299495E-2</v>
      </c>
      <c r="Q252" s="17">
        <v>3.3982834758990298E-2</v>
      </c>
      <c r="R252" s="17"/>
      <c r="S252" s="17">
        <v>5.7964470680612501E-2</v>
      </c>
      <c r="T252" s="17">
        <v>1.84909090884109E-2</v>
      </c>
      <c r="U252" s="17">
        <v>6.3863256250757394E-2</v>
      </c>
      <c r="V252" s="17">
        <v>0.31451189160356802</v>
      </c>
      <c r="W252" s="17">
        <v>1.2395887033245101E-2</v>
      </c>
      <c r="X252" s="17"/>
      <c r="Y252" s="17">
        <v>1.56150472658881E-2</v>
      </c>
      <c r="Z252" s="17">
        <v>1.8438901282233099E-2</v>
      </c>
      <c r="AA252" s="17">
        <v>3.12678805046245E-2</v>
      </c>
      <c r="AB252" s="17"/>
      <c r="AC252" s="17">
        <v>5.5654717801570601E-2</v>
      </c>
      <c r="AD252" s="17">
        <v>2.78158635435761E-2</v>
      </c>
      <c r="AE252" s="17">
        <v>3.2407775351348297E-2</v>
      </c>
      <c r="AF252" s="17">
        <v>3.1937723367019E-2</v>
      </c>
      <c r="AG252" s="17">
        <v>0</v>
      </c>
      <c r="AH252" s="17"/>
      <c r="AI252" s="17">
        <v>1.5449709450225699E-2</v>
      </c>
      <c r="AJ252" s="17">
        <v>4.1660481880728302E-2</v>
      </c>
      <c r="AK252" s="17">
        <v>6.04393572323784E-2</v>
      </c>
      <c r="AL252" s="17">
        <v>3.2816759191946099E-2</v>
      </c>
      <c r="AM252" s="17"/>
      <c r="AN252" s="17">
        <v>0</v>
      </c>
      <c r="AO252" s="17">
        <v>4.6925207359470297E-2</v>
      </c>
      <c r="AP252" s="17"/>
      <c r="AQ252" s="17">
        <v>3.64287499718478E-2</v>
      </c>
      <c r="AR252" s="17">
        <v>3.6751748190045501E-2</v>
      </c>
      <c r="AS252" s="17"/>
      <c r="AT252" s="17">
        <v>1.7565106378864902E-2</v>
      </c>
      <c r="AU252" s="17">
        <v>5.13841921387031E-2</v>
      </c>
      <c r="AV252" s="17">
        <v>8.3938062398114993E-2</v>
      </c>
      <c r="AW252" s="17"/>
      <c r="AX252" s="17">
        <v>2.33629801159125E-2</v>
      </c>
      <c r="AY252" s="17">
        <v>9.0009435727641997E-3</v>
      </c>
      <c r="AZ252" s="17">
        <v>0</v>
      </c>
    </row>
    <row r="253" spans="2:52" x14ac:dyDescent="0.35">
      <c r="B253" t="s">
        <v>94</v>
      </c>
      <c r="C253" s="17">
        <v>4.59041021165979E-2</v>
      </c>
      <c r="D253" s="17">
        <v>2.8725772519098299E-2</v>
      </c>
      <c r="E253" s="17">
        <v>6.3367753336024804E-2</v>
      </c>
      <c r="F253" s="17"/>
      <c r="G253" s="17">
        <v>6.5833254657007401E-2</v>
      </c>
      <c r="H253" s="17">
        <v>6.7093447515569296E-2</v>
      </c>
      <c r="I253" s="17">
        <v>4.0874204497206596E-3</v>
      </c>
      <c r="J253" s="17">
        <v>3.9851340326930801E-2</v>
      </c>
      <c r="K253" s="17">
        <v>7.1152306614841496E-2</v>
      </c>
      <c r="L253" s="17">
        <v>3.6903916741000603E-2</v>
      </c>
      <c r="M253" s="17"/>
      <c r="N253" s="17">
        <v>4.4045645026992798E-2</v>
      </c>
      <c r="O253" s="17">
        <v>2.6750211388733899E-2</v>
      </c>
      <c r="P253" s="17">
        <v>8.2489904508113193E-2</v>
      </c>
      <c r="Q253" s="17">
        <v>4.0352212213839403E-2</v>
      </c>
      <c r="R253" s="17"/>
      <c r="S253" s="17">
        <v>4.0503554803664299E-2</v>
      </c>
      <c r="T253" s="17">
        <v>2.5795817982578999E-2</v>
      </c>
      <c r="U253" s="17">
        <v>0</v>
      </c>
      <c r="V253" s="17">
        <v>0</v>
      </c>
      <c r="W253" s="17">
        <v>7.1572148754364004E-2</v>
      </c>
      <c r="X253" s="17"/>
      <c r="Y253" s="17">
        <v>1.8994793660789398E-2</v>
      </c>
      <c r="Z253" s="17">
        <v>2.0503411598510601E-2</v>
      </c>
      <c r="AA253" s="17">
        <v>2.6727949236244299E-2</v>
      </c>
      <c r="AB253" s="17"/>
      <c r="AC253" s="17">
        <v>3.5519821295449699E-2</v>
      </c>
      <c r="AD253" s="17">
        <v>8.1441208334299797E-2</v>
      </c>
      <c r="AE253" s="17">
        <v>3.7436081893828202E-2</v>
      </c>
      <c r="AF253" s="17">
        <v>0</v>
      </c>
      <c r="AG253" s="17">
        <v>0</v>
      </c>
      <c r="AH253" s="17"/>
      <c r="AI253" s="17">
        <v>3.3559690242556901E-2</v>
      </c>
      <c r="AJ253" s="17">
        <v>5.9736307307677303E-2</v>
      </c>
      <c r="AK253" s="17">
        <v>3.0111497178930701E-2</v>
      </c>
      <c r="AL253" s="17">
        <v>2.7213992862220801E-2</v>
      </c>
      <c r="AM253" s="17"/>
      <c r="AN253" s="17">
        <v>4.6044459784707302E-2</v>
      </c>
      <c r="AO253" s="17">
        <v>4.4832708511680502E-2</v>
      </c>
      <c r="AP253" s="17"/>
      <c r="AQ253" s="17">
        <v>4.2468399448907297E-2</v>
      </c>
      <c r="AR253" s="17">
        <v>4.88619725007617E-2</v>
      </c>
      <c r="AS253" s="17"/>
      <c r="AT253" s="17">
        <v>2.0132757565819601E-2</v>
      </c>
      <c r="AU253" s="17">
        <v>3.81092343668765E-2</v>
      </c>
      <c r="AV253" s="17">
        <v>2.9936230875101898E-2</v>
      </c>
      <c r="AW253" s="17"/>
      <c r="AX253" s="17">
        <v>1.5962972126827499E-2</v>
      </c>
      <c r="AY253" s="17">
        <v>1.7506951904499701E-2</v>
      </c>
      <c r="AZ253" s="17">
        <v>1.27296901316895E-2</v>
      </c>
    </row>
    <row r="254" spans="2:52" x14ac:dyDescent="0.3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row>
    <row r="255" spans="2:52" x14ac:dyDescent="0.35">
      <c r="B255" s="6" t="s">
        <v>206</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row>
    <row r="256" spans="2:52" x14ac:dyDescent="0.35">
      <c r="B256" s="24" t="s">
        <v>196</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row>
    <row r="257" spans="2:52" x14ac:dyDescent="0.35">
      <c r="B257" t="s">
        <v>135</v>
      </c>
      <c r="C257" s="17">
        <v>0.245667812997139</v>
      </c>
      <c r="D257" s="17">
        <v>0.194242547116417</v>
      </c>
      <c r="E257" s="17">
        <v>0.30086230292260602</v>
      </c>
      <c r="F257" s="17"/>
      <c r="G257" s="17">
        <v>0.13239666781753101</v>
      </c>
      <c r="H257" s="17">
        <v>0.45570590334529998</v>
      </c>
      <c r="I257" s="17">
        <v>0.38752684270842103</v>
      </c>
      <c r="J257" s="17">
        <v>0.175565862774334</v>
      </c>
      <c r="K257" s="17">
        <v>0.183997728879147</v>
      </c>
      <c r="L257" s="17">
        <v>4.72545472016761E-2</v>
      </c>
      <c r="M257" s="17"/>
      <c r="N257" s="17">
        <v>0.21482192819833701</v>
      </c>
      <c r="O257" s="17">
        <v>0.251771524290474</v>
      </c>
      <c r="P257" s="17">
        <v>0.233195718342285</v>
      </c>
      <c r="Q257" s="17">
        <v>0.266422446997926</v>
      </c>
      <c r="R257" s="17"/>
      <c r="S257" s="17">
        <v>0.17177877008652301</v>
      </c>
      <c r="T257" s="17">
        <v>0.301886943876501</v>
      </c>
      <c r="U257" s="17">
        <v>4.0235975745426103E-2</v>
      </c>
      <c r="V257" s="17">
        <v>0.32150994117699799</v>
      </c>
      <c r="W257" s="17">
        <v>0.318187016700133</v>
      </c>
      <c r="X257" s="17"/>
      <c r="Y257" s="17">
        <v>0.27280933420550002</v>
      </c>
      <c r="Z257" s="17">
        <v>0.31997553915453403</v>
      </c>
      <c r="AA257" s="17">
        <v>0.18912049649198701</v>
      </c>
      <c r="AB257" s="17"/>
      <c r="AC257" s="17">
        <v>0.128322417823136</v>
      </c>
      <c r="AD257" s="17">
        <v>0.243347892423907</v>
      </c>
      <c r="AE257" s="17">
        <v>0.34438041133868003</v>
      </c>
      <c r="AF257" s="17">
        <v>0.44444672486862502</v>
      </c>
      <c r="AG257" s="17">
        <v>0.27025200454473602</v>
      </c>
      <c r="AH257" s="17"/>
      <c r="AI257" s="17">
        <v>0.25957167430518702</v>
      </c>
      <c r="AJ257" s="17">
        <v>0.209693487990326</v>
      </c>
      <c r="AK257" s="17">
        <v>0.27157055395770502</v>
      </c>
      <c r="AL257" s="17">
        <v>0.29369440037951899</v>
      </c>
      <c r="AM257" s="17"/>
      <c r="AN257" s="17">
        <v>0.33965641742918701</v>
      </c>
      <c r="AO257" s="17">
        <v>0.22474981721937401</v>
      </c>
      <c r="AP257" s="17"/>
      <c r="AQ257" s="17">
        <v>0.28956421104803998</v>
      </c>
      <c r="AR257" s="17">
        <v>0.176674574180824</v>
      </c>
      <c r="AS257" s="17"/>
      <c r="AT257" s="17">
        <v>0.28819663856823902</v>
      </c>
      <c r="AU257" s="17">
        <v>0.24193909859653501</v>
      </c>
      <c r="AV257" s="17">
        <v>0.19218184057738699</v>
      </c>
      <c r="AW257" s="17"/>
      <c r="AX257" s="17">
        <v>0.30308773910840697</v>
      </c>
      <c r="AY257" s="17">
        <v>0.24192243326356</v>
      </c>
      <c r="AZ257" s="17">
        <v>0.40722067249548899</v>
      </c>
    </row>
    <row r="258" spans="2:52" x14ac:dyDescent="0.35">
      <c r="B258" t="s">
        <v>136</v>
      </c>
      <c r="C258" s="17">
        <v>0.30842194773041498</v>
      </c>
      <c r="D258" s="17">
        <v>0.30269324528788799</v>
      </c>
      <c r="E258" s="17">
        <v>0.31083981970818397</v>
      </c>
      <c r="F258" s="17"/>
      <c r="G258" s="17">
        <v>0.31591345722414299</v>
      </c>
      <c r="H258" s="17">
        <v>0.21299562771842301</v>
      </c>
      <c r="I258" s="17">
        <v>0.28026409714768702</v>
      </c>
      <c r="J258" s="17">
        <v>0.48069389786608202</v>
      </c>
      <c r="K258" s="17">
        <v>0.356332617021346</v>
      </c>
      <c r="L258" s="17">
        <v>0.23201614254507399</v>
      </c>
      <c r="M258" s="17"/>
      <c r="N258" s="17">
        <v>0.356163008607221</v>
      </c>
      <c r="O258" s="17">
        <v>0.34169760307324198</v>
      </c>
      <c r="P258" s="17">
        <v>0.18942673351511499</v>
      </c>
      <c r="Q258" s="17">
        <v>0.31774215036428899</v>
      </c>
      <c r="R258" s="17"/>
      <c r="S258" s="17">
        <v>0.25394625538361099</v>
      </c>
      <c r="T258" s="17">
        <v>0.37968429703935902</v>
      </c>
      <c r="U258" s="17">
        <v>0.52958106900592705</v>
      </c>
      <c r="V258" s="17">
        <v>0.31771991198988803</v>
      </c>
      <c r="W258" s="17">
        <v>0.193374392064111</v>
      </c>
      <c r="X258" s="17"/>
      <c r="Y258" s="17">
        <v>0.20942308775797999</v>
      </c>
      <c r="Z258" s="17">
        <v>0.34366991263639901</v>
      </c>
      <c r="AA258" s="17">
        <v>0.57256419168308603</v>
      </c>
      <c r="AB258" s="17"/>
      <c r="AC258" s="17">
        <v>0.34457023155626698</v>
      </c>
      <c r="AD258" s="17">
        <v>0.32914147001530702</v>
      </c>
      <c r="AE258" s="17">
        <v>0.27580116150887202</v>
      </c>
      <c r="AF258" s="17">
        <v>0.36172097858407498</v>
      </c>
      <c r="AG258" s="17">
        <v>0.36974885418033199</v>
      </c>
      <c r="AH258" s="17"/>
      <c r="AI258" s="17">
        <v>0.30450289039484302</v>
      </c>
      <c r="AJ258" s="17">
        <v>0.33012705069096598</v>
      </c>
      <c r="AK258" s="17">
        <v>0.32747410565971502</v>
      </c>
      <c r="AL258" s="17">
        <v>0.315974508507883</v>
      </c>
      <c r="AM258" s="17"/>
      <c r="AN258" s="17">
        <v>0.34808293798862799</v>
      </c>
      <c r="AO258" s="17">
        <v>0.29871309460392298</v>
      </c>
      <c r="AP258" s="17"/>
      <c r="AQ258" s="17">
        <v>0.32369723812603002</v>
      </c>
      <c r="AR258" s="17">
        <v>0.30162172662867598</v>
      </c>
      <c r="AS258" s="17"/>
      <c r="AT258" s="17">
        <v>0.35864594714819498</v>
      </c>
      <c r="AU258" s="17">
        <v>0.26142077156680099</v>
      </c>
      <c r="AV258" s="17">
        <v>0.27735835620052302</v>
      </c>
      <c r="AW258" s="17"/>
      <c r="AX258" s="17">
        <v>0.40765031855334399</v>
      </c>
      <c r="AY258" s="17">
        <v>0.29037474580400502</v>
      </c>
      <c r="AZ258" s="17">
        <v>0.40947135859223599</v>
      </c>
    </row>
    <row r="259" spans="2:52" x14ac:dyDescent="0.35">
      <c r="B259" t="s">
        <v>137</v>
      </c>
      <c r="C259" s="17">
        <v>0.27437700495136602</v>
      </c>
      <c r="D259" s="17">
        <v>0.35168155127148798</v>
      </c>
      <c r="E259" s="17">
        <v>0.19474653581790899</v>
      </c>
      <c r="F259" s="17"/>
      <c r="G259" s="17">
        <v>0.34495809932369997</v>
      </c>
      <c r="H259" s="17">
        <v>0.17465728898715299</v>
      </c>
      <c r="I259" s="17">
        <v>0.24973844220604699</v>
      </c>
      <c r="J259" s="17">
        <v>0.171171841465145</v>
      </c>
      <c r="K259" s="17">
        <v>0.32418498552893399</v>
      </c>
      <c r="L259" s="17">
        <v>0.42267176186210398</v>
      </c>
      <c r="M259" s="17"/>
      <c r="N259" s="17">
        <v>0.33081550084740302</v>
      </c>
      <c r="O259" s="17">
        <v>0.247693274988634</v>
      </c>
      <c r="P259" s="17">
        <v>0.30325439871354398</v>
      </c>
      <c r="Q259" s="17">
        <v>0.24828160841003499</v>
      </c>
      <c r="R259" s="17"/>
      <c r="S259" s="17">
        <v>0.340914870541764</v>
      </c>
      <c r="T259" s="17">
        <v>0.24433561553827901</v>
      </c>
      <c r="U259" s="17">
        <v>0.22455960286695401</v>
      </c>
      <c r="V259" s="17">
        <v>0.36077014683311498</v>
      </c>
      <c r="W259" s="17">
        <v>0.21233878695372799</v>
      </c>
      <c r="X259" s="17"/>
      <c r="Y259" s="17">
        <v>0.287777652081257</v>
      </c>
      <c r="Z259" s="17">
        <v>0.23763678397416399</v>
      </c>
      <c r="AA259" s="17">
        <v>0.15447020928430999</v>
      </c>
      <c r="AB259" s="17"/>
      <c r="AC259" s="17">
        <v>0.33451156645811297</v>
      </c>
      <c r="AD259" s="17">
        <v>0.23975156292328001</v>
      </c>
      <c r="AE259" s="17">
        <v>0.200278757094179</v>
      </c>
      <c r="AF259" s="17">
        <v>0.13169940175981801</v>
      </c>
      <c r="AG259" s="17">
        <v>0.27349393395711502</v>
      </c>
      <c r="AH259" s="17"/>
      <c r="AI259" s="17">
        <v>0.206350216959858</v>
      </c>
      <c r="AJ259" s="17">
        <v>0.31530792389092399</v>
      </c>
      <c r="AK259" s="17">
        <v>0.20349015489901701</v>
      </c>
      <c r="AL259" s="17">
        <v>0.252878032787903</v>
      </c>
      <c r="AM259" s="17"/>
      <c r="AN259" s="17">
        <v>0.190342411061314</v>
      </c>
      <c r="AO259" s="17">
        <v>0.28680934990363199</v>
      </c>
      <c r="AP259" s="17"/>
      <c r="AQ259" s="17">
        <v>0.223632260320936</v>
      </c>
      <c r="AR259" s="17">
        <v>0.34383224704949999</v>
      </c>
      <c r="AS259" s="17"/>
      <c r="AT259" s="17">
        <v>0.210693238747893</v>
      </c>
      <c r="AU259" s="17">
        <v>0.38523711976230302</v>
      </c>
      <c r="AV259" s="17">
        <v>0.26205571128205501</v>
      </c>
      <c r="AW259" s="17"/>
      <c r="AX259" s="17">
        <v>0.19535001869186899</v>
      </c>
      <c r="AY259" s="17">
        <v>0.24897429740111299</v>
      </c>
      <c r="AZ259" s="17">
        <v>7.6276118509422106E-2</v>
      </c>
    </row>
    <row r="260" spans="2:52" x14ac:dyDescent="0.35">
      <c r="B260" t="s">
        <v>138</v>
      </c>
      <c r="C260" s="17">
        <v>8.1769013025948495E-2</v>
      </c>
      <c r="D260" s="17">
        <v>7.5359579106648394E-2</v>
      </c>
      <c r="E260" s="17">
        <v>8.8913652694065801E-2</v>
      </c>
      <c r="F260" s="17"/>
      <c r="G260" s="17">
        <v>4.4106112767470999E-2</v>
      </c>
      <c r="H260" s="17">
        <v>0.120112223030057</v>
      </c>
      <c r="I260" s="17">
        <v>1.5056512368249101E-2</v>
      </c>
      <c r="J260" s="17">
        <v>5.1549578622669998E-2</v>
      </c>
      <c r="K260" s="17">
        <v>3.58096305658991E-2</v>
      </c>
      <c r="L260" s="17">
        <v>0.20552692747870799</v>
      </c>
      <c r="M260" s="17"/>
      <c r="N260" s="17">
        <v>5.1941175391224899E-2</v>
      </c>
      <c r="O260" s="17">
        <v>5.6375833015274199E-2</v>
      </c>
      <c r="P260" s="17">
        <v>0.140289738537418</v>
      </c>
      <c r="Q260" s="17">
        <v>9.0214638010384804E-2</v>
      </c>
      <c r="R260" s="17"/>
      <c r="S260" s="17">
        <v>0.14236128563749501</v>
      </c>
      <c r="T260" s="17">
        <v>3.0305143042447202E-2</v>
      </c>
      <c r="U260" s="17">
        <v>0.20562335238169199</v>
      </c>
      <c r="V260" s="17">
        <v>0</v>
      </c>
      <c r="W260" s="17">
        <v>5.4249823382342903E-2</v>
      </c>
      <c r="X260" s="17"/>
      <c r="Y260" s="17">
        <v>0.138006066169713</v>
      </c>
      <c r="Z260" s="17">
        <v>5.05111131511434E-2</v>
      </c>
      <c r="AA260" s="17">
        <v>8.3845102540616501E-2</v>
      </c>
      <c r="AB260" s="17"/>
      <c r="AC260" s="17">
        <v>0.103029330857973</v>
      </c>
      <c r="AD260" s="17">
        <v>6.7903414380070304E-2</v>
      </c>
      <c r="AE260" s="17">
        <v>7.9255507945619197E-2</v>
      </c>
      <c r="AF260" s="17">
        <v>5.0200376638547498E-2</v>
      </c>
      <c r="AG260" s="17">
        <v>0</v>
      </c>
      <c r="AH260" s="17"/>
      <c r="AI260" s="17">
        <v>7.5057064197354195E-2</v>
      </c>
      <c r="AJ260" s="17">
        <v>9.9727649212816905E-2</v>
      </c>
      <c r="AK260" s="17">
        <v>8.7724006759069106E-2</v>
      </c>
      <c r="AL260" s="17">
        <v>6.8631309573704197E-2</v>
      </c>
      <c r="AM260" s="17"/>
      <c r="AN260" s="17">
        <v>5.8955390822450701E-2</v>
      </c>
      <c r="AO260" s="17">
        <v>9.0219492184456102E-2</v>
      </c>
      <c r="AP260" s="17"/>
      <c r="AQ260" s="17">
        <v>9.47556848364879E-2</v>
      </c>
      <c r="AR260" s="17">
        <v>5.9736773336831202E-2</v>
      </c>
      <c r="AS260" s="17"/>
      <c r="AT260" s="17">
        <v>8.35176983789159E-2</v>
      </c>
      <c r="AU260" s="17">
        <v>6.7634242074900305E-2</v>
      </c>
      <c r="AV260" s="17">
        <v>0.13190601936235</v>
      </c>
      <c r="AW260" s="17"/>
      <c r="AX260" s="17">
        <v>5.3592849497635202E-2</v>
      </c>
      <c r="AY260" s="17">
        <v>0.126821158122322</v>
      </c>
      <c r="AZ260" s="17">
        <v>6.1617037763018599E-2</v>
      </c>
    </row>
    <row r="261" spans="2:52" x14ac:dyDescent="0.35">
      <c r="B261" t="s">
        <v>139</v>
      </c>
      <c r="C261" s="17">
        <v>4.2051821269008E-2</v>
      </c>
      <c r="D261" s="17">
        <v>4.44828909565625E-2</v>
      </c>
      <c r="E261" s="17">
        <v>3.9721044334650499E-2</v>
      </c>
      <c r="F261" s="17"/>
      <c r="G261" s="17">
        <v>0</v>
      </c>
      <c r="H261" s="17">
        <v>1.54996454622056E-2</v>
      </c>
      <c r="I261" s="17">
        <v>2.0305252270161601E-2</v>
      </c>
      <c r="J261" s="17">
        <v>6.0273806061780601E-2</v>
      </c>
      <c r="K261" s="17">
        <v>5.1357380601348597E-2</v>
      </c>
      <c r="L261" s="17">
        <v>9.2530620912438397E-2</v>
      </c>
      <c r="M261" s="17"/>
      <c r="N261" s="17">
        <v>0</v>
      </c>
      <c r="O261" s="17">
        <v>4.9688889645460498E-2</v>
      </c>
      <c r="P261" s="17">
        <v>3.8118089821687497E-2</v>
      </c>
      <c r="Q261" s="17">
        <v>6.3064507696454705E-2</v>
      </c>
      <c r="R261" s="17"/>
      <c r="S261" s="17">
        <v>7.0411832995425194E-2</v>
      </c>
      <c r="T261" s="17">
        <v>8.3452908007663404E-3</v>
      </c>
      <c r="U261" s="17">
        <v>0</v>
      </c>
      <c r="V261" s="17">
        <v>0</v>
      </c>
      <c r="W261" s="17">
        <v>8.3860695733936105E-2</v>
      </c>
      <c r="X261" s="17"/>
      <c r="Y261" s="17">
        <v>8.3355647632593302E-2</v>
      </c>
      <c r="Z261" s="17">
        <v>7.6549220965241097E-3</v>
      </c>
      <c r="AA261" s="17">
        <v>0</v>
      </c>
      <c r="AB261" s="17"/>
      <c r="AC261" s="17">
        <v>2.9635919969003902E-2</v>
      </c>
      <c r="AD261" s="17">
        <v>6.2487715351594302E-2</v>
      </c>
      <c r="AE261" s="17">
        <v>6.20774727498676E-2</v>
      </c>
      <c r="AF261" s="17">
        <v>0</v>
      </c>
      <c r="AG261" s="17">
        <v>0</v>
      </c>
      <c r="AH261" s="17"/>
      <c r="AI261" s="17">
        <v>0.10285650173010399</v>
      </c>
      <c r="AJ261" s="17">
        <v>8.1089137324080497E-3</v>
      </c>
      <c r="AK261" s="17">
        <v>4.29299141497212E-2</v>
      </c>
      <c r="AL261" s="17">
        <v>3.5941139326985498E-2</v>
      </c>
      <c r="AM261" s="17"/>
      <c r="AN261" s="17">
        <v>1.4405305301703201E-2</v>
      </c>
      <c r="AO261" s="17">
        <v>5.0629830483191599E-2</v>
      </c>
      <c r="AP261" s="17"/>
      <c r="AQ261" s="17">
        <v>1.7282342973749601E-2</v>
      </c>
      <c r="AR261" s="17">
        <v>7.2639450982783599E-2</v>
      </c>
      <c r="AS261" s="17"/>
      <c r="AT261" s="17">
        <v>3.0408951100809101E-2</v>
      </c>
      <c r="AU261" s="17">
        <v>2.3442067917474201E-2</v>
      </c>
      <c r="AV261" s="17">
        <v>8.1417595819335095E-2</v>
      </c>
      <c r="AW261" s="17"/>
      <c r="AX261" s="17">
        <v>0</v>
      </c>
      <c r="AY261" s="17">
        <v>8.5278191068500694E-2</v>
      </c>
      <c r="AZ261" s="17">
        <v>4.5414812639834698E-2</v>
      </c>
    </row>
    <row r="262" spans="2:52" x14ac:dyDescent="0.35">
      <c r="B262" t="s">
        <v>94</v>
      </c>
      <c r="C262" s="17">
        <v>4.7712400026123397E-2</v>
      </c>
      <c r="D262" s="17">
        <v>3.1540186260996597E-2</v>
      </c>
      <c r="E262" s="17">
        <v>6.4916644522584999E-2</v>
      </c>
      <c r="F262" s="17"/>
      <c r="G262" s="17">
        <v>0.16262566286715499</v>
      </c>
      <c r="H262" s="17">
        <v>2.1029311456862099E-2</v>
      </c>
      <c r="I262" s="17">
        <v>4.7108853299434199E-2</v>
      </c>
      <c r="J262" s="17">
        <v>6.0745013209987701E-2</v>
      </c>
      <c r="K262" s="17">
        <v>4.83176574033264E-2</v>
      </c>
      <c r="L262" s="17">
        <v>0</v>
      </c>
      <c r="M262" s="17"/>
      <c r="N262" s="17">
        <v>4.62583869558146E-2</v>
      </c>
      <c r="O262" s="17">
        <v>5.2772874986915103E-2</v>
      </c>
      <c r="P262" s="17">
        <v>9.5715321069951106E-2</v>
      </c>
      <c r="Q262" s="17">
        <v>1.42746485209108E-2</v>
      </c>
      <c r="R262" s="17"/>
      <c r="S262" s="17">
        <v>2.0586985355182899E-2</v>
      </c>
      <c r="T262" s="17">
        <v>3.5442709702647998E-2</v>
      </c>
      <c r="U262" s="17">
        <v>0</v>
      </c>
      <c r="V262" s="17">
        <v>0</v>
      </c>
      <c r="W262" s="17">
        <v>0.13798928516574899</v>
      </c>
      <c r="X262" s="17"/>
      <c r="Y262" s="17">
        <v>8.6282121529561995E-3</v>
      </c>
      <c r="Z262" s="17">
        <v>4.05517289872366E-2</v>
      </c>
      <c r="AA262" s="17">
        <v>0</v>
      </c>
      <c r="AB262" s="17"/>
      <c r="AC262" s="17">
        <v>5.9930533335506901E-2</v>
      </c>
      <c r="AD262" s="17">
        <v>5.7367944905840601E-2</v>
      </c>
      <c r="AE262" s="17">
        <v>3.8206689362782403E-2</v>
      </c>
      <c r="AF262" s="17">
        <v>1.19325181489349E-2</v>
      </c>
      <c r="AG262" s="17">
        <v>8.6505207317816593E-2</v>
      </c>
      <c r="AH262" s="17"/>
      <c r="AI262" s="17">
        <v>5.1661652412654899E-2</v>
      </c>
      <c r="AJ262" s="17">
        <v>3.7034974482559602E-2</v>
      </c>
      <c r="AK262" s="17">
        <v>6.6811264574772197E-2</v>
      </c>
      <c r="AL262" s="17">
        <v>3.2880609424005398E-2</v>
      </c>
      <c r="AM262" s="17"/>
      <c r="AN262" s="17">
        <v>4.8557537396716803E-2</v>
      </c>
      <c r="AO262" s="17">
        <v>4.88784156054227E-2</v>
      </c>
      <c r="AP262" s="17"/>
      <c r="AQ262" s="17">
        <v>5.1068262694757303E-2</v>
      </c>
      <c r="AR262" s="17">
        <v>4.5495227821385799E-2</v>
      </c>
      <c r="AS262" s="17"/>
      <c r="AT262" s="17">
        <v>2.8537526055947698E-2</v>
      </c>
      <c r="AU262" s="17">
        <v>2.0326700081986601E-2</v>
      </c>
      <c r="AV262" s="17">
        <v>5.5080476758350302E-2</v>
      </c>
      <c r="AW262" s="17"/>
      <c r="AX262" s="17">
        <v>4.0319074148745603E-2</v>
      </c>
      <c r="AY262" s="17">
        <v>6.6291743405003101E-3</v>
      </c>
      <c r="AZ262" s="17">
        <v>0</v>
      </c>
    </row>
    <row r="263" spans="2:52" x14ac:dyDescent="0.35">
      <c r="B263" t="s">
        <v>140</v>
      </c>
      <c r="C263" s="17">
        <v>0.554089760727555</v>
      </c>
      <c r="D263" s="17">
        <v>0.49693579240430502</v>
      </c>
      <c r="E263" s="17">
        <v>0.61170212263078905</v>
      </c>
      <c r="F263" s="17"/>
      <c r="G263" s="17">
        <v>0.448310125041675</v>
      </c>
      <c r="H263" s="17">
        <v>0.66870153106372299</v>
      </c>
      <c r="I263" s="17">
        <v>0.66779093985610805</v>
      </c>
      <c r="J263" s="17">
        <v>0.65625976064041702</v>
      </c>
      <c r="K263" s="17">
        <v>0.540330345900492</v>
      </c>
      <c r="L263" s="17">
        <v>0.27927068974675001</v>
      </c>
      <c r="M263" s="17"/>
      <c r="N263" s="17">
        <v>0.57098493680555795</v>
      </c>
      <c r="O263" s="17">
        <v>0.59346912736371604</v>
      </c>
      <c r="P263" s="17">
        <v>0.42262245185739999</v>
      </c>
      <c r="Q263" s="17">
        <v>0.58416459736221504</v>
      </c>
      <c r="R263" s="17"/>
      <c r="S263" s="17">
        <v>0.42572502547013402</v>
      </c>
      <c r="T263" s="17">
        <v>0.68157124091585997</v>
      </c>
      <c r="U263" s="17">
        <v>0.56981704475135297</v>
      </c>
      <c r="V263" s="17">
        <v>0.63922985316688496</v>
      </c>
      <c r="W263" s="17">
        <v>0.51156140876424405</v>
      </c>
      <c r="X263" s="17"/>
      <c r="Y263" s="17">
        <v>0.48223242196347998</v>
      </c>
      <c r="Z263" s="17">
        <v>0.66364545179093204</v>
      </c>
      <c r="AA263" s="17">
        <v>0.76168468817507295</v>
      </c>
      <c r="AB263" s="17"/>
      <c r="AC263" s="17">
        <v>0.47289264937940301</v>
      </c>
      <c r="AD263" s="17">
        <v>0.572489362439214</v>
      </c>
      <c r="AE263" s="17">
        <v>0.62018157284755204</v>
      </c>
      <c r="AF263" s="17">
        <v>0.80616770345269995</v>
      </c>
      <c r="AG263" s="17">
        <v>0.64000085872506796</v>
      </c>
      <c r="AH263" s="17"/>
      <c r="AI263" s="17">
        <v>0.56407456470002904</v>
      </c>
      <c r="AJ263" s="17">
        <v>0.53982053868129098</v>
      </c>
      <c r="AK263" s="17">
        <v>0.59904465961742004</v>
      </c>
      <c r="AL263" s="17">
        <v>0.60966890888740199</v>
      </c>
      <c r="AM263" s="17"/>
      <c r="AN263" s="17">
        <v>0.68773935541781495</v>
      </c>
      <c r="AO263" s="17">
        <v>0.52346291182329796</v>
      </c>
      <c r="AP263" s="17"/>
      <c r="AQ263" s="17">
        <v>0.61326144917406999</v>
      </c>
      <c r="AR263" s="17">
        <v>0.47829630080949898</v>
      </c>
      <c r="AS263" s="17"/>
      <c r="AT263" s="17">
        <v>0.64684258571643505</v>
      </c>
      <c r="AU263" s="17">
        <v>0.50335987016333605</v>
      </c>
      <c r="AV263" s="17">
        <v>0.46954019677790998</v>
      </c>
      <c r="AW263" s="17"/>
      <c r="AX263" s="17">
        <v>0.71073805766175002</v>
      </c>
      <c r="AY263" s="17">
        <v>0.53229717906756402</v>
      </c>
      <c r="AZ263" s="17">
        <v>0.81669203108772404</v>
      </c>
    </row>
    <row r="264" spans="2:52" x14ac:dyDescent="0.35">
      <c r="B264" t="s">
        <v>141</v>
      </c>
      <c r="C264" s="17">
        <v>0.12382083429495599</v>
      </c>
      <c r="D264" s="17">
        <v>0.119842470063211</v>
      </c>
      <c r="E264" s="17">
        <v>0.12863469702871599</v>
      </c>
      <c r="F264" s="17"/>
      <c r="G264" s="17">
        <v>4.4106112767470999E-2</v>
      </c>
      <c r="H264" s="17">
        <v>0.135611868492263</v>
      </c>
      <c r="I264" s="17">
        <v>3.5361764638410599E-2</v>
      </c>
      <c r="J264" s="17">
        <v>0.11182338468445099</v>
      </c>
      <c r="K264" s="17">
        <v>8.7167011167247704E-2</v>
      </c>
      <c r="L264" s="17">
        <v>0.29805754839114601</v>
      </c>
      <c r="M264" s="17"/>
      <c r="N264" s="17">
        <v>5.1941175391224899E-2</v>
      </c>
      <c r="O264" s="17">
        <v>0.10606472266073499</v>
      </c>
      <c r="P264" s="17">
        <v>0.17840782835910601</v>
      </c>
      <c r="Q264" s="17">
        <v>0.15327914570684001</v>
      </c>
      <c r="R264" s="17"/>
      <c r="S264" s="17">
        <v>0.21277311863292001</v>
      </c>
      <c r="T264" s="17">
        <v>3.8650433843213601E-2</v>
      </c>
      <c r="U264" s="17">
        <v>0.20562335238169199</v>
      </c>
      <c r="V264" s="17">
        <v>0</v>
      </c>
      <c r="W264" s="17">
        <v>0.138110519116279</v>
      </c>
      <c r="X264" s="17"/>
      <c r="Y264" s="17">
        <v>0.22136171380230599</v>
      </c>
      <c r="Z264" s="17">
        <v>5.8166035247667502E-2</v>
      </c>
      <c r="AA264" s="17">
        <v>8.3845102540616501E-2</v>
      </c>
      <c r="AB264" s="17"/>
      <c r="AC264" s="17">
        <v>0.132665250826977</v>
      </c>
      <c r="AD264" s="17">
        <v>0.130391129731665</v>
      </c>
      <c r="AE264" s="17">
        <v>0.141332980695487</v>
      </c>
      <c r="AF264" s="17">
        <v>5.0200376638547498E-2</v>
      </c>
      <c r="AG264" s="17">
        <v>0</v>
      </c>
      <c r="AH264" s="17"/>
      <c r="AI264" s="17">
        <v>0.177913565927458</v>
      </c>
      <c r="AJ264" s="17">
        <v>0.10783656294522501</v>
      </c>
      <c r="AK264" s="17">
        <v>0.13065392090878999</v>
      </c>
      <c r="AL264" s="17">
        <v>0.10457244890068999</v>
      </c>
      <c r="AM264" s="17"/>
      <c r="AN264" s="17">
        <v>7.3360696124153899E-2</v>
      </c>
      <c r="AO264" s="17">
        <v>0.14084932266764799</v>
      </c>
      <c r="AP264" s="17"/>
      <c r="AQ264" s="17">
        <v>0.112038027810237</v>
      </c>
      <c r="AR264" s="17">
        <v>0.13237622431961499</v>
      </c>
      <c r="AS264" s="17"/>
      <c r="AT264" s="17">
        <v>0.113926649479725</v>
      </c>
      <c r="AU264" s="17">
        <v>9.1076309992374496E-2</v>
      </c>
      <c r="AV264" s="17">
        <v>0.21332361518168499</v>
      </c>
      <c r="AW264" s="17"/>
      <c r="AX264" s="17">
        <v>5.3592849497635202E-2</v>
      </c>
      <c r="AY264" s="17">
        <v>0.21209934919082299</v>
      </c>
      <c r="AZ264" s="17">
        <v>0.107031850402853</v>
      </c>
    </row>
    <row r="265" spans="2:52" x14ac:dyDescent="0.35">
      <c r="B265" t="s">
        <v>97</v>
      </c>
      <c r="C265" s="17">
        <v>0.43026892643259801</v>
      </c>
      <c r="D265" s="17">
        <v>0.37709332234109399</v>
      </c>
      <c r="E265" s="17">
        <v>0.483067425602073</v>
      </c>
      <c r="F265" s="17"/>
      <c r="G265" s="17">
        <v>0.40420401227420399</v>
      </c>
      <c r="H265" s="17">
        <v>0.53308966257145995</v>
      </c>
      <c r="I265" s="17">
        <v>0.63242917521769704</v>
      </c>
      <c r="J265" s="17">
        <v>0.54443637595596595</v>
      </c>
      <c r="K265" s="17">
        <v>0.45316333473324499</v>
      </c>
      <c r="L265" s="17">
        <v>-1.8786858644395599E-2</v>
      </c>
      <c r="M265" s="17"/>
      <c r="N265" s="17">
        <v>0.51904376141433295</v>
      </c>
      <c r="O265" s="17">
        <v>0.48740440470298202</v>
      </c>
      <c r="P265" s="17">
        <v>0.24421462349829401</v>
      </c>
      <c r="Q265" s="17">
        <v>0.43088545165537601</v>
      </c>
      <c r="R265" s="17"/>
      <c r="S265" s="17">
        <v>0.21295190683721399</v>
      </c>
      <c r="T265" s="17">
        <v>0.64292080707264598</v>
      </c>
      <c r="U265" s="17">
        <v>0.36419369236966098</v>
      </c>
      <c r="V265" s="17">
        <v>0.63922985316688496</v>
      </c>
      <c r="W265" s="17">
        <v>0.37345088964796502</v>
      </c>
      <c r="X265" s="17"/>
      <c r="Y265" s="17">
        <v>0.26087070816117403</v>
      </c>
      <c r="Z265" s="17">
        <v>0.60547941654326498</v>
      </c>
      <c r="AA265" s="17">
        <v>0.67783958563445701</v>
      </c>
      <c r="AB265" s="17"/>
      <c r="AC265" s="17">
        <v>0.34022739855242601</v>
      </c>
      <c r="AD265" s="17">
        <v>0.44209823270755</v>
      </c>
      <c r="AE265" s="17">
        <v>0.47884859215206499</v>
      </c>
      <c r="AF265" s="17">
        <v>0.75596732681415202</v>
      </c>
      <c r="AG265" s="17">
        <v>0.64000085872506796</v>
      </c>
      <c r="AH265" s="17"/>
      <c r="AI265" s="17">
        <v>0.38616099877257098</v>
      </c>
      <c r="AJ265" s="17">
        <v>0.43198397573606601</v>
      </c>
      <c r="AK265" s="17">
        <v>0.46839073870863002</v>
      </c>
      <c r="AL265" s="17">
        <v>0.50509645998671204</v>
      </c>
      <c r="AM265" s="17"/>
      <c r="AN265" s="17">
        <v>0.61437865929366098</v>
      </c>
      <c r="AO265" s="17">
        <v>0.38261358915565002</v>
      </c>
      <c r="AP265" s="17"/>
      <c r="AQ265" s="17">
        <v>0.50122342136383202</v>
      </c>
      <c r="AR265" s="17">
        <v>0.34592007648988499</v>
      </c>
      <c r="AS265" s="17"/>
      <c r="AT265" s="17">
        <v>0.53291593623670996</v>
      </c>
      <c r="AU265" s="17">
        <v>0.41228356017096102</v>
      </c>
      <c r="AV265" s="17">
        <v>0.25621658159622501</v>
      </c>
      <c r="AW265" s="17"/>
      <c r="AX265" s="17">
        <v>0.65714520816411504</v>
      </c>
      <c r="AY265" s="17">
        <v>0.320197829876742</v>
      </c>
      <c r="AZ265" s="17">
        <v>0.70966018068487102</v>
      </c>
    </row>
    <row r="266" spans="2:52" x14ac:dyDescent="0.35">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row>
    <row r="267" spans="2:52" x14ac:dyDescent="0.35">
      <c r="B267" s="6" t="s">
        <v>207</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row>
    <row r="268" spans="2:52" x14ac:dyDescent="0.35">
      <c r="B268" s="24" t="s">
        <v>196</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row>
    <row r="269" spans="2:52" x14ac:dyDescent="0.35">
      <c r="B269" t="s">
        <v>135</v>
      </c>
      <c r="C269" s="17">
        <v>0.27445497706243899</v>
      </c>
      <c r="D269" s="17">
        <v>0.29907427230542299</v>
      </c>
      <c r="E269" s="17">
        <v>0.254651989784005</v>
      </c>
      <c r="F269" s="17"/>
      <c r="G269" s="17">
        <v>0.375937142067162</v>
      </c>
      <c r="H269" s="17">
        <v>0.22743200317787199</v>
      </c>
      <c r="I269" s="17">
        <v>0.40325619875374702</v>
      </c>
      <c r="J269" s="17">
        <v>0.32993350564012103</v>
      </c>
      <c r="K269" s="17">
        <v>0.29788168987708702</v>
      </c>
      <c r="L269" s="17">
        <v>0.10904162629529</v>
      </c>
      <c r="M269" s="17"/>
      <c r="N269" s="17">
        <v>0.26562481596862803</v>
      </c>
      <c r="O269" s="17">
        <v>0.28983850861266502</v>
      </c>
      <c r="P269" s="17">
        <v>0.20344180197964601</v>
      </c>
      <c r="Q269" s="17">
        <v>0.31837489389409601</v>
      </c>
      <c r="R269" s="17"/>
      <c r="S269" s="17">
        <v>0.19145603439859801</v>
      </c>
      <c r="T269" s="17">
        <v>0.36458394972230701</v>
      </c>
      <c r="U269" s="17">
        <v>0.53416737286240701</v>
      </c>
      <c r="V269" s="17">
        <v>0</v>
      </c>
      <c r="W269" s="17">
        <v>0.22595432548594399</v>
      </c>
      <c r="X269" s="17"/>
      <c r="Y269" s="17">
        <v>0.34157580383987401</v>
      </c>
      <c r="Z269" s="17">
        <v>0.349729057367128</v>
      </c>
      <c r="AA269" s="17">
        <v>0.13569029407772501</v>
      </c>
      <c r="AB269" s="17"/>
      <c r="AC269" s="17">
        <v>0.19219953369443701</v>
      </c>
      <c r="AD269" s="17">
        <v>0.33179583015428299</v>
      </c>
      <c r="AE269" s="17">
        <v>0.30938981178145603</v>
      </c>
      <c r="AF269" s="17">
        <v>0.48281506219293202</v>
      </c>
      <c r="AG269" s="17">
        <v>0</v>
      </c>
      <c r="AH269" s="17"/>
      <c r="AI269" s="17">
        <v>0.23367625891701199</v>
      </c>
      <c r="AJ269" s="17">
        <v>0.23412022869060101</v>
      </c>
      <c r="AK269" s="17">
        <v>0.35555837937433898</v>
      </c>
      <c r="AL269" s="17">
        <v>0.382910230203173</v>
      </c>
      <c r="AM269" s="17"/>
      <c r="AN269" s="17">
        <v>0.30337590561842398</v>
      </c>
      <c r="AO269" s="17">
        <v>0.26538723118088797</v>
      </c>
      <c r="AP269" s="17"/>
      <c r="AQ269" s="17">
        <v>0.30334128805402999</v>
      </c>
      <c r="AR269" s="17">
        <v>0.255045114740097</v>
      </c>
      <c r="AS269" s="17"/>
      <c r="AT269" s="17">
        <v>0.24533370656335801</v>
      </c>
      <c r="AU269" s="17">
        <v>0.310528860838719</v>
      </c>
      <c r="AV269" s="17">
        <v>0.35158257080827499</v>
      </c>
      <c r="AW269" s="17"/>
      <c r="AX269" s="17">
        <v>0.39484971076040098</v>
      </c>
      <c r="AY269" s="17">
        <v>0.18451358667456899</v>
      </c>
      <c r="AZ269" s="17">
        <v>0.30872281692841902</v>
      </c>
    </row>
    <row r="270" spans="2:52" x14ac:dyDescent="0.35">
      <c r="B270" t="s">
        <v>136</v>
      </c>
      <c r="C270" s="17">
        <v>0.314326628150772</v>
      </c>
      <c r="D270" s="17">
        <v>0.37508502418285999</v>
      </c>
      <c r="E270" s="17">
        <v>0.26131287393942698</v>
      </c>
      <c r="F270" s="17"/>
      <c r="G270" s="17">
        <v>0.24192505756285501</v>
      </c>
      <c r="H270" s="17">
        <v>0.39095064681651698</v>
      </c>
      <c r="I270" s="17">
        <v>0.334718372826178</v>
      </c>
      <c r="J270" s="17">
        <v>6.9727660843549699E-2</v>
      </c>
      <c r="K270" s="17">
        <v>0.43991314973126</v>
      </c>
      <c r="L270" s="17">
        <v>0.38381235865129398</v>
      </c>
      <c r="M270" s="17"/>
      <c r="N270" s="17">
        <v>0.35457653869150801</v>
      </c>
      <c r="O270" s="17">
        <v>0.26274093684967398</v>
      </c>
      <c r="P270" s="17">
        <v>0.340764442263361</v>
      </c>
      <c r="Q270" s="17">
        <v>0.309413194800916</v>
      </c>
      <c r="R270" s="17"/>
      <c r="S270" s="17">
        <v>0.39481861511205701</v>
      </c>
      <c r="T270" s="17">
        <v>0.26276920674753201</v>
      </c>
      <c r="U270" s="17">
        <v>0.37540319054819998</v>
      </c>
      <c r="V270" s="17">
        <v>0</v>
      </c>
      <c r="W270" s="17">
        <v>0.27538137352579101</v>
      </c>
      <c r="X270" s="17"/>
      <c r="Y270" s="17">
        <v>0.40704719749618301</v>
      </c>
      <c r="Z270" s="17">
        <v>0.29828060505095499</v>
      </c>
      <c r="AA270" s="17">
        <v>0.561278179411837</v>
      </c>
      <c r="AB270" s="17"/>
      <c r="AC270" s="17">
        <v>0.34461650042318598</v>
      </c>
      <c r="AD270" s="17">
        <v>0.26353529941229298</v>
      </c>
      <c r="AE270" s="17">
        <v>0.36805905190680899</v>
      </c>
      <c r="AF270" s="17">
        <v>0.40668564180113698</v>
      </c>
      <c r="AG270" s="17">
        <v>0</v>
      </c>
      <c r="AH270" s="17"/>
      <c r="AI270" s="17">
        <v>0.38069357572694201</v>
      </c>
      <c r="AJ270" s="17">
        <v>0.30492718825593301</v>
      </c>
      <c r="AK270" s="17">
        <v>0.215529529527586</v>
      </c>
      <c r="AL270" s="17">
        <v>0.38644150395168803</v>
      </c>
      <c r="AM270" s="17"/>
      <c r="AN270" s="17">
        <v>0.29251373883010801</v>
      </c>
      <c r="AO270" s="17">
        <v>0.315826315570363</v>
      </c>
      <c r="AP270" s="17"/>
      <c r="AQ270" s="17">
        <v>0.278180489244789</v>
      </c>
      <c r="AR270" s="17">
        <v>0.33744155610783899</v>
      </c>
      <c r="AS270" s="17"/>
      <c r="AT270" s="17">
        <v>0.45315361080717198</v>
      </c>
      <c r="AU270" s="17">
        <v>0.25682310775435702</v>
      </c>
      <c r="AV270" s="17">
        <v>0.110248670527408</v>
      </c>
      <c r="AW270" s="17"/>
      <c r="AX270" s="17">
        <v>0.24796008049483401</v>
      </c>
      <c r="AY270" s="17">
        <v>0.52089584563559399</v>
      </c>
      <c r="AZ270" s="17">
        <v>0.36796219002306102</v>
      </c>
    </row>
    <row r="271" spans="2:52" x14ac:dyDescent="0.35">
      <c r="B271" t="s">
        <v>137</v>
      </c>
      <c r="C271" s="17">
        <v>0.25537976793682599</v>
      </c>
      <c r="D271" s="17">
        <v>0.185470752594286</v>
      </c>
      <c r="E271" s="17">
        <v>0.31200854292943297</v>
      </c>
      <c r="F271" s="17"/>
      <c r="G271" s="17">
        <v>0.26130367995696802</v>
      </c>
      <c r="H271" s="17">
        <v>0.18220280997737701</v>
      </c>
      <c r="I271" s="17">
        <v>0.246629632591263</v>
      </c>
      <c r="J271" s="17">
        <v>0.352992100133044</v>
      </c>
      <c r="K271" s="17">
        <v>7.3098602322323306E-2</v>
      </c>
      <c r="L271" s="17">
        <v>0.35054697294971898</v>
      </c>
      <c r="M271" s="17"/>
      <c r="N271" s="17">
        <v>0.22828370602329701</v>
      </c>
      <c r="O271" s="17">
        <v>0.28416157455226099</v>
      </c>
      <c r="P271" s="17">
        <v>0.27833132728833299</v>
      </c>
      <c r="Q271" s="17">
        <v>0.23276518439830701</v>
      </c>
      <c r="R271" s="17"/>
      <c r="S271" s="17">
        <v>0.29105250899460799</v>
      </c>
      <c r="T271" s="17">
        <v>0.20863598511902101</v>
      </c>
      <c r="U271" s="17">
        <v>3.8331433365741199E-2</v>
      </c>
      <c r="V271" s="17">
        <v>1</v>
      </c>
      <c r="W271" s="17">
        <v>0.30399436417859299</v>
      </c>
      <c r="X271" s="17"/>
      <c r="Y271" s="17">
        <v>0.23720835270459201</v>
      </c>
      <c r="Z271" s="17">
        <v>0.216092566323073</v>
      </c>
      <c r="AA271" s="17">
        <v>4.8469122326096202E-2</v>
      </c>
      <c r="AB271" s="17"/>
      <c r="AC271" s="17">
        <v>0.22420015331291299</v>
      </c>
      <c r="AD271" s="17">
        <v>0.30378718893718598</v>
      </c>
      <c r="AE271" s="17">
        <v>0.204086101335057</v>
      </c>
      <c r="AF271" s="17">
        <v>0.110499296005931</v>
      </c>
      <c r="AG271" s="17">
        <v>1</v>
      </c>
      <c r="AH271" s="17"/>
      <c r="AI271" s="17">
        <v>0.22981789584177201</v>
      </c>
      <c r="AJ271" s="17">
        <v>0.29339294736671001</v>
      </c>
      <c r="AK271" s="17">
        <v>0.24789246722915401</v>
      </c>
      <c r="AL271" s="17">
        <v>0.17206329888328101</v>
      </c>
      <c r="AM271" s="17"/>
      <c r="AN271" s="17">
        <v>0.24510615467074001</v>
      </c>
      <c r="AO271" s="17">
        <v>0.261038552322642</v>
      </c>
      <c r="AP271" s="17"/>
      <c r="AQ271" s="17">
        <v>0.27528124039041502</v>
      </c>
      <c r="AR271" s="17">
        <v>0.242845417964931</v>
      </c>
      <c r="AS271" s="17"/>
      <c r="AT271" s="17">
        <v>0.19171688230147699</v>
      </c>
      <c r="AU271" s="17">
        <v>0.28346685925662601</v>
      </c>
      <c r="AV271" s="17">
        <v>0.36435939437515602</v>
      </c>
      <c r="AW271" s="17"/>
      <c r="AX271" s="17">
        <v>0.21129022987843499</v>
      </c>
      <c r="AY271" s="17">
        <v>0.25976468641492101</v>
      </c>
      <c r="AZ271" s="17">
        <v>3.9521156465398902E-2</v>
      </c>
    </row>
    <row r="272" spans="2:52" x14ac:dyDescent="0.35">
      <c r="B272" t="s">
        <v>138</v>
      </c>
      <c r="C272" s="17">
        <v>5.1515931442492099E-2</v>
      </c>
      <c r="D272" s="17">
        <v>7.7169380275486504E-2</v>
      </c>
      <c r="E272" s="17">
        <v>2.82060103777672E-2</v>
      </c>
      <c r="F272" s="17"/>
      <c r="G272" s="17">
        <v>5.6168090242500301E-2</v>
      </c>
      <c r="H272" s="17">
        <v>4.6211713829746398E-2</v>
      </c>
      <c r="I272" s="17">
        <v>1.5395795828812E-2</v>
      </c>
      <c r="J272" s="17">
        <v>5.42604071921323E-2</v>
      </c>
      <c r="K272" s="17">
        <v>3.1072608061948202E-2</v>
      </c>
      <c r="L272" s="17">
        <v>8.3983094486097795E-2</v>
      </c>
      <c r="M272" s="17"/>
      <c r="N272" s="17">
        <v>3.26008716414549E-2</v>
      </c>
      <c r="O272" s="17">
        <v>7.4393271734755906E-2</v>
      </c>
      <c r="P272" s="17">
        <v>6.3353701626069597E-2</v>
      </c>
      <c r="Q272" s="17">
        <v>3.4925899739806601E-2</v>
      </c>
      <c r="R272" s="17"/>
      <c r="S272" s="17">
        <v>2.5434761100661101E-2</v>
      </c>
      <c r="T272" s="17">
        <v>0.100343743775637</v>
      </c>
      <c r="U272" s="17">
        <v>5.2098003223651199E-2</v>
      </c>
      <c r="V272" s="17">
        <v>0</v>
      </c>
      <c r="W272" s="17">
        <v>1.47678669799248E-2</v>
      </c>
      <c r="X272" s="17"/>
      <c r="Y272" s="17">
        <v>0</v>
      </c>
      <c r="Z272" s="17">
        <v>6.7210255042598796E-2</v>
      </c>
      <c r="AA272" s="17">
        <v>0.13854589565290301</v>
      </c>
      <c r="AB272" s="17"/>
      <c r="AC272" s="17">
        <v>9.3806153325986102E-2</v>
      </c>
      <c r="AD272" s="17">
        <v>4.1668657831633198E-2</v>
      </c>
      <c r="AE272" s="17">
        <v>4.8041722574561102E-2</v>
      </c>
      <c r="AF272" s="17">
        <v>0</v>
      </c>
      <c r="AG272" s="17">
        <v>0</v>
      </c>
      <c r="AH272" s="17"/>
      <c r="AI272" s="17">
        <v>5.9485935582180398E-2</v>
      </c>
      <c r="AJ272" s="17">
        <v>7.3184601117706694E-2</v>
      </c>
      <c r="AK272" s="17">
        <v>1.9646759095780401E-2</v>
      </c>
      <c r="AL272" s="17">
        <v>2.2578861426120402E-2</v>
      </c>
      <c r="AM272" s="17"/>
      <c r="AN272" s="17">
        <v>1.8480935429583699E-2</v>
      </c>
      <c r="AO272" s="17">
        <v>6.2630390456793597E-2</v>
      </c>
      <c r="AP272" s="17"/>
      <c r="AQ272" s="17">
        <v>1.4296240392599399E-2</v>
      </c>
      <c r="AR272" s="17">
        <v>8.1648322149136296E-2</v>
      </c>
      <c r="AS272" s="17"/>
      <c r="AT272" s="17">
        <v>3.9095887999263799E-2</v>
      </c>
      <c r="AU272" s="17">
        <v>2.8267151563871398E-2</v>
      </c>
      <c r="AV272" s="17">
        <v>0.107772984455397</v>
      </c>
      <c r="AW272" s="17"/>
      <c r="AX272" s="17">
        <v>9.0157408578620202E-2</v>
      </c>
      <c r="AY272" s="17">
        <v>0</v>
      </c>
      <c r="AZ272" s="17">
        <v>7.2878420583775597E-2</v>
      </c>
    </row>
    <row r="273" spans="2:52" x14ac:dyDescent="0.35">
      <c r="B273" t="s">
        <v>139</v>
      </c>
      <c r="C273" s="17">
        <v>3.8154260180920899E-2</v>
      </c>
      <c r="D273" s="17">
        <v>3.9635432199349098E-2</v>
      </c>
      <c r="E273" s="17">
        <v>3.7209772609156602E-2</v>
      </c>
      <c r="F273" s="17"/>
      <c r="G273" s="17">
        <v>3.3220373664000602E-2</v>
      </c>
      <c r="H273" s="17">
        <v>5.5392324998031199E-2</v>
      </c>
      <c r="I273" s="17">
        <v>0</v>
      </c>
      <c r="J273" s="17">
        <v>4.9816367851512403E-2</v>
      </c>
      <c r="K273" s="17">
        <v>8.7874889483190999E-2</v>
      </c>
      <c r="L273" s="17">
        <v>1.6721807328792599E-2</v>
      </c>
      <c r="M273" s="17"/>
      <c r="N273" s="17">
        <v>4.5779850408305602E-2</v>
      </c>
      <c r="O273" s="17">
        <v>1.43900498669395E-2</v>
      </c>
      <c r="P273" s="17">
        <v>6.6425034670127101E-2</v>
      </c>
      <c r="Q273" s="17">
        <v>3.3783396010915498E-2</v>
      </c>
      <c r="R273" s="17"/>
      <c r="S273" s="17">
        <v>6.6441960175730799E-2</v>
      </c>
      <c r="T273" s="17">
        <v>5.7330181952621899E-2</v>
      </c>
      <c r="U273" s="17">
        <v>0</v>
      </c>
      <c r="V273" s="17">
        <v>0</v>
      </c>
      <c r="W273" s="17">
        <v>0</v>
      </c>
      <c r="X273" s="17"/>
      <c r="Y273" s="17">
        <v>1.4168645959351101E-2</v>
      </c>
      <c r="Z273" s="17">
        <v>4.2916512343785101E-2</v>
      </c>
      <c r="AA273" s="17">
        <v>0</v>
      </c>
      <c r="AB273" s="17"/>
      <c r="AC273" s="17">
        <v>9.6180621530979005E-2</v>
      </c>
      <c r="AD273" s="17">
        <v>1.06342985368445E-2</v>
      </c>
      <c r="AE273" s="17">
        <v>3.3171766333684002E-2</v>
      </c>
      <c r="AF273" s="17">
        <v>0</v>
      </c>
      <c r="AG273" s="17">
        <v>0</v>
      </c>
      <c r="AH273" s="17"/>
      <c r="AI273" s="17">
        <v>3.9638789323167403E-2</v>
      </c>
      <c r="AJ273" s="17">
        <v>3.9320983903442699E-2</v>
      </c>
      <c r="AK273" s="17">
        <v>6.1638528750557302E-2</v>
      </c>
      <c r="AL273" s="17">
        <v>0</v>
      </c>
      <c r="AM273" s="17"/>
      <c r="AN273" s="17">
        <v>7.0539418460688202E-2</v>
      </c>
      <c r="AO273" s="17">
        <v>3.26748353369683E-2</v>
      </c>
      <c r="AP273" s="17"/>
      <c r="AQ273" s="17">
        <v>2.8220854220777299E-2</v>
      </c>
      <c r="AR273" s="17">
        <v>4.6504766701214902E-2</v>
      </c>
      <c r="AS273" s="17"/>
      <c r="AT273" s="17">
        <v>5.5187858552371502E-2</v>
      </c>
      <c r="AU273" s="17">
        <v>4.3227716399984101E-2</v>
      </c>
      <c r="AV273" s="17">
        <v>0</v>
      </c>
      <c r="AW273" s="17"/>
      <c r="AX273" s="17">
        <v>4.8238552284240101E-2</v>
      </c>
      <c r="AY273" s="17">
        <v>3.4825881274915899E-2</v>
      </c>
      <c r="AZ273" s="17">
        <v>8.7187857131053897E-2</v>
      </c>
    </row>
    <row r="274" spans="2:52" x14ac:dyDescent="0.35">
      <c r="B274" t="s">
        <v>94</v>
      </c>
      <c r="C274" s="17">
        <v>6.6168435226549999E-2</v>
      </c>
      <c r="D274" s="17">
        <v>2.3565138442596199E-2</v>
      </c>
      <c r="E274" s="17">
        <v>0.106610810360212</v>
      </c>
      <c r="F274" s="17"/>
      <c r="G274" s="17">
        <v>3.1445656506513903E-2</v>
      </c>
      <c r="H274" s="17">
        <v>9.7810501200456798E-2</v>
      </c>
      <c r="I274" s="17">
        <v>0</v>
      </c>
      <c r="J274" s="17">
        <v>0.14326995833964001</v>
      </c>
      <c r="K274" s="17">
        <v>7.0159060524190506E-2</v>
      </c>
      <c r="L274" s="17">
        <v>5.5894140288806099E-2</v>
      </c>
      <c r="M274" s="17"/>
      <c r="N274" s="17">
        <v>7.3134217266806606E-2</v>
      </c>
      <c r="O274" s="17">
        <v>7.4475658383704194E-2</v>
      </c>
      <c r="P274" s="17">
        <v>4.7683692172462801E-2</v>
      </c>
      <c r="Q274" s="17">
        <v>7.07374311559585E-2</v>
      </c>
      <c r="R274" s="17"/>
      <c r="S274" s="17">
        <v>3.0796120218345699E-2</v>
      </c>
      <c r="T274" s="17">
        <v>6.3369326828810503E-3</v>
      </c>
      <c r="U274" s="17">
        <v>0</v>
      </c>
      <c r="V274" s="17">
        <v>0</v>
      </c>
      <c r="W274" s="17">
        <v>0.17990206982974799</v>
      </c>
      <c r="X274" s="17"/>
      <c r="Y274" s="17">
        <v>0</v>
      </c>
      <c r="Z274" s="17">
        <v>2.57710038724598E-2</v>
      </c>
      <c r="AA274" s="17">
        <v>0.116016508531438</v>
      </c>
      <c r="AB274" s="17"/>
      <c r="AC274" s="17">
        <v>4.8997037712497603E-2</v>
      </c>
      <c r="AD274" s="17">
        <v>4.8578725127760701E-2</v>
      </c>
      <c r="AE274" s="17">
        <v>3.7251546068432999E-2</v>
      </c>
      <c r="AF274" s="17">
        <v>0</v>
      </c>
      <c r="AG274" s="17">
        <v>0</v>
      </c>
      <c r="AH274" s="17"/>
      <c r="AI274" s="17">
        <v>5.6687544608926499E-2</v>
      </c>
      <c r="AJ274" s="17">
        <v>5.5054050665606098E-2</v>
      </c>
      <c r="AK274" s="17">
        <v>9.9734336022583095E-2</v>
      </c>
      <c r="AL274" s="17">
        <v>3.6006105535737798E-2</v>
      </c>
      <c r="AM274" s="17"/>
      <c r="AN274" s="17">
        <v>6.99838469904559E-2</v>
      </c>
      <c r="AO274" s="17">
        <v>6.2442675132345901E-2</v>
      </c>
      <c r="AP274" s="17"/>
      <c r="AQ274" s="17">
        <v>0.10067988769739</v>
      </c>
      <c r="AR274" s="17">
        <v>3.6514822336782098E-2</v>
      </c>
      <c r="AS274" s="17"/>
      <c r="AT274" s="17">
        <v>1.55120537763574E-2</v>
      </c>
      <c r="AU274" s="17">
        <v>7.76863041864429E-2</v>
      </c>
      <c r="AV274" s="17">
        <v>6.6036379833764605E-2</v>
      </c>
      <c r="AW274" s="17"/>
      <c r="AX274" s="17">
        <v>7.5040180034695496E-3</v>
      </c>
      <c r="AY274" s="17">
        <v>0</v>
      </c>
      <c r="AZ274" s="17">
        <v>0.123727558868292</v>
      </c>
    </row>
    <row r="275" spans="2:52" x14ac:dyDescent="0.35">
      <c r="B275" t="s">
        <v>140</v>
      </c>
      <c r="C275" s="17">
        <v>0.58878160521321099</v>
      </c>
      <c r="D275" s="17">
        <v>0.67415929648828199</v>
      </c>
      <c r="E275" s="17">
        <v>0.51596486372343098</v>
      </c>
      <c r="F275" s="17"/>
      <c r="G275" s="17">
        <v>0.61786219963001798</v>
      </c>
      <c r="H275" s="17">
        <v>0.61838264999438897</v>
      </c>
      <c r="I275" s="17">
        <v>0.73797457157992497</v>
      </c>
      <c r="J275" s="17">
        <v>0.399661166483671</v>
      </c>
      <c r="K275" s="17">
        <v>0.73779483960834702</v>
      </c>
      <c r="L275" s="17">
        <v>0.492853984946584</v>
      </c>
      <c r="M275" s="17"/>
      <c r="N275" s="17">
        <v>0.62020135466013604</v>
      </c>
      <c r="O275" s="17">
        <v>0.55257944546233895</v>
      </c>
      <c r="P275" s="17">
        <v>0.54420624424300701</v>
      </c>
      <c r="Q275" s="17">
        <v>0.62778808869501201</v>
      </c>
      <c r="R275" s="17"/>
      <c r="S275" s="17">
        <v>0.586274649510655</v>
      </c>
      <c r="T275" s="17">
        <v>0.62735315646983902</v>
      </c>
      <c r="U275" s="17">
        <v>0.90957056341060705</v>
      </c>
      <c r="V275" s="17">
        <v>0</v>
      </c>
      <c r="W275" s="17">
        <v>0.50133569901173403</v>
      </c>
      <c r="X275" s="17"/>
      <c r="Y275" s="17">
        <v>0.74862300133605697</v>
      </c>
      <c r="Z275" s="17">
        <v>0.648009662418083</v>
      </c>
      <c r="AA275" s="17">
        <v>0.69696847348956203</v>
      </c>
      <c r="AB275" s="17"/>
      <c r="AC275" s="17">
        <v>0.53681603411762402</v>
      </c>
      <c r="AD275" s="17">
        <v>0.59533112956657597</v>
      </c>
      <c r="AE275" s="17">
        <v>0.67744886368826496</v>
      </c>
      <c r="AF275" s="17">
        <v>0.889500703994069</v>
      </c>
      <c r="AG275" s="17">
        <v>0</v>
      </c>
      <c r="AH275" s="17"/>
      <c r="AI275" s="17">
        <v>0.614369834643954</v>
      </c>
      <c r="AJ275" s="17">
        <v>0.53904741694653402</v>
      </c>
      <c r="AK275" s="17">
        <v>0.57108790890192596</v>
      </c>
      <c r="AL275" s="17">
        <v>0.76935173415486102</v>
      </c>
      <c r="AM275" s="17"/>
      <c r="AN275" s="17">
        <v>0.59588964444853199</v>
      </c>
      <c r="AO275" s="17">
        <v>0.58121354675125103</v>
      </c>
      <c r="AP275" s="17"/>
      <c r="AQ275" s="17">
        <v>0.58152177729881904</v>
      </c>
      <c r="AR275" s="17">
        <v>0.59248667084793605</v>
      </c>
      <c r="AS275" s="17"/>
      <c r="AT275" s="17">
        <v>0.69848731737053005</v>
      </c>
      <c r="AU275" s="17">
        <v>0.56735196859307502</v>
      </c>
      <c r="AV275" s="17">
        <v>0.46183124133568298</v>
      </c>
      <c r="AW275" s="17"/>
      <c r="AX275" s="17">
        <v>0.64280979125523496</v>
      </c>
      <c r="AY275" s="17">
        <v>0.70540943231016295</v>
      </c>
      <c r="AZ275" s="17">
        <v>0.67668500695148004</v>
      </c>
    </row>
    <row r="276" spans="2:52" x14ac:dyDescent="0.35">
      <c r="B276" t="s">
        <v>141</v>
      </c>
      <c r="C276" s="17">
        <v>8.9670191623412901E-2</v>
      </c>
      <c r="D276" s="17">
        <v>0.116804812474836</v>
      </c>
      <c r="E276" s="17">
        <v>6.5415782986923798E-2</v>
      </c>
      <c r="F276" s="17"/>
      <c r="G276" s="17">
        <v>8.9388463906501001E-2</v>
      </c>
      <c r="H276" s="17">
        <v>0.10160403882777801</v>
      </c>
      <c r="I276" s="17">
        <v>1.5395795828812E-2</v>
      </c>
      <c r="J276" s="17">
        <v>0.104076775043645</v>
      </c>
      <c r="K276" s="17">
        <v>0.118947497545139</v>
      </c>
      <c r="L276" s="17">
        <v>0.10070490181489</v>
      </c>
      <c r="M276" s="17"/>
      <c r="N276" s="17">
        <v>7.8380722049760501E-2</v>
      </c>
      <c r="O276" s="17">
        <v>8.87833216016954E-2</v>
      </c>
      <c r="P276" s="17">
        <v>0.12977873629619699</v>
      </c>
      <c r="Q276" s="17">
        <v>6.8709295750722099E-2</v>
      </c>
      <c r="R276" s="17"/>
      <c r="S276" s="17">
        <v>9.1876721276391904E-2</v>
      </c>
      <c r="T276" s="17">
        <v>0.157673925728259</v>
      </c>
      <c r="U276" s="17">
        <v>5.2098003223651199E-2</v>
      </c>
      <c r="V276" s="17">
        <v>0</v>
      </c>
      <c r="W276" s="17">
        <v>1.47678669799248E-2</v>
      </c>
      <c r="X276" s="17"/>
      <c r="Y276" s="17">
        <v>1.4168645959351101E-2</v>
      </c>
      <c r="Z276" s="17">
        <v>0.11012676738638399</v>
      </c>
      <c r="AA276" s="17">
        <v>0.13854589565290301</v>
      </c>
      <c r="AB276" s="17"/>
      <c r="AC276" s="17">
        <v>0.189986774856965</v>
      </c>
      <c r="AD276" s="17">
        <v>5.23029563684776E-2</v>
      </c>
      <c r="AE276" s="17">
        <v>8.1213488908244993E-2</v>
      </c>
      <c r="AF276" s="17">
        <v>0</v>
      </c>
      <c r="AG276" s="17">
        <v>0</v>
      </c>
      <c r="AH276" s="17"/>
      <c r="AI276" s="17">
        <v>9.9124724905347794E-2</v>
      </c>
      <c r="AJ276" s="17">
        <v>0.112505585021149</v>
      </c>
      <c r="AK276" s="17">
        <v>8.1285287846337706E-2</v>
      </c>
      <c r="AL276" s="17">
        <v>2.2578861426120402E-2</v>
      </c>
      <c r="AM276" s="17"/>
      <c r="AN276" s="17">
        <v>8.9020353890271894E-2</v>
      </c>
      <c r="AO276" s="17">
        <v>9.5305225793761897E-2</v>
      </c>
      <c r="AP276" s="17"/>
      <c r="AQ276" s="17">
        <v>4.2517094613376702E-2</v>
      </c>
      <c r="AR276" s="17">
        <v>0.12815308885035101</v>
      </c>
      <c r="AS276" s="17"/>
      <c r="AT276" s="17">
        <v>9.4283746551635295E-2</v>
      </c>
      <c r="AU276" s="17">
        <v>7.1494867963855499E-2</v>
      </c>
      <c r="AV276" s="17">
        <v>0.107772984455397</v>
      </c>
      <c r="AW276" s="17"/>
      <c r="AX276" s="17">
        <v>0.13839596086285999</v>
      </c>
      <c r="AY276" s="17">
        <v>3.4825881274915899E-2</v>
      </c>
      <c r="AZ276" s="17">
        <v>0.16006627771483001</v>
      </c>
    </row>
    <row r="277" spans="2:52" x14ac:dyDescent="0.35">
      <c r="B277" t="s">
        <v>97</v>
      </c>
      <c r="C277" s="17">
        <v>0.49911141358979799</v>
      </c>
      <c r="D277" s="17">
        <v>0.557354484013447</v>
      </c>
      <c r="E277" s="17">
        <v>0.45054908073650701</v>
      </c>
      <c r="F277" s="17"/>
      <c r="G277" s="17">
        <v>0.52847373572351697</v>
      </c>
      <c r="H277" s="17">
        <v>0.51677861116661095</v>
      </c>
      <c r="I277" s="17">
        <v>0.72257877575111296</v>
      </c>
      <c r="J277" s="17">
        <v>0.29558439144002602</v>
      </c>
      <c r="K277" s="17">
        <v>0.61884734206320802</v>
      </c>
      <c r="L277" s="17">
        <v>0.392149083131694</v>
      </c>
      <c r="M277" s="17"/>
      <c r="N277" s="17">
        <v>0.54182063261037605</v>
      </c>
      <c r="O277" s="17">
        <v>0.46379612386064401</v>
      </c>
      <c r="P277" s="17">
        <v>0.41442750794680999</v>
      </c>
      <c r="Q277" s="17">
        <v>0.55907879294428997</v>
      </c>
      <c r="R277" s="17"/>
      <c r="S277" s="17">
        <v>0.49439792823426298</v>
      </c>
      <c r="T277" s="17">
        <v>0.46967923074158002</v>
      </c>
      <c r="U277" s="17">
        <v>0.85747256018695595</v>
      </c>
      <c r="V277" s="17">
        <v>0</v>
      </c>
      <c r="W277" s="17">
        <v>0.48656783203180898</v>
      </c>
      <c r="X277" s="17"/>
      <c r="Y277" s="17">
        <v>0.734454355376706</v>
      </c>
      <c r="Z277" s="17">
        <v>0.53788289503169895</v>
      </c>
      <c r="AA277" s="17">
        <v>0.55842257783665905</v>
      </c>
      <c r="AB277" s="17"/>
      <c r="AC277" s="17">
        <v>0.346829259260659</v>
      </c>
      <c r="AD277" s="17">
        <v>0.54302817319809904</v>
      </c>
      <c r="AE277" s="17">
        <v>0.59623537478001998</v>
      </c>
      <c r="AF277" s="17">
        <v>0.889500703994069</v>
      </c>
      <c r="AG277" s="17">
        <v>0</v>
      </c>
      <c r="AH277" s="17"/>
      <c r="AI277" s="17">
        <v>0.51524510973860604</v>
      </c>
      <c r="AJ277" s="17">
        <v>0.42654183192538497</v>
      </c>
      <c r="AK277" s="17">
        <v>0.48980262105558797</v>
      </c>
      <c r="AL277" s="17">
        <v>0.74677287272874004</v>
      </c>
      <c r="AM277" s="17"/>
      <c r="AN277" s="17">
        <v>0.50686929055826002</v>
      </c>
      <c r="AO277" s="17">
        <v>0.48590832095748898</v>
      </c>
      <c r="AP277" s="17"/>
      <c r="AQ277" s="17">
        <v>0.53900468268544199</v>
      </c>
      <c r="AR277" s="17">
        <v>0.46433358199758501</v>
      </c>
      <c r="AS277" s="17"/>
      <c r="AT277" s="17">
        <v>0.60420357081889497</v>
      </c>
      <c r="AU277" s="17">
        <v>0.49585710062922</v>
      </c>
      <c r="AV277" s="17">
        <v>0.35405825688028603</v>
      </c>
      <c r="AW277" s="17"/>
      <c r="AX277" s="17">
        <v>0.50441383039237497</v>
      </c>
      <c r="AY277" s="17">
        <v>0.67058355103524703</v>
      </c>
      <c r="AZ277" s="17">
        <v>0.51661872923665098</v>
      </c>
    </row>
    <row r="278" spans="2:52" x14ac:dyDescent="0.3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row>
    <row r="279" spans="2:52" x14ac:dyDescent="0.35">
      <c r="B279" s="6" t="s">
        <v>212</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row>
    <row r="280" spans="2:52" x14ac:dyDescent="0.35">
      <c r="B280" s="24" t="s">
        <v>84</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row>
    <row r="281" spans="2:52" x14ac:dyDescent="0.35">
      <c r="B281" t="s">
        <v>208</v>
      </c>
      <c r="C281" s="17">
        <v>0.15367307445186701</v>
      </c>
      <c r="D281" s="17">
        <v>0.168939146307924</v>
      </c>
      <c r="E281" s="17">
        <v>0.139714308173991</v>
      </c>
      <c r="F281" s="17"/>
      <c r="G281" s="17">
        <v>0.154716801327868</v>
      </c>
      <c r="H281" s="17">
        <v>0.163266027668997</v>
      </c>
      <c r="I281" s="17">
        <v>0.248828932748177</v>
      </c>
      <c r="J281" s="17">
        <v>0.12020633408468701</v>
      </c>
      <c r="K281" s="17">
        <v>0.15268880379772101</v>
      </c>
      <c r="L281" s="17">
        <v>8.9555287251912793E-2</v>
      </c>
      <c r="M281" s="17"/>
      <c r="N281" s="17">
        <v>0.175114330030927</v>
      </c>
      <c r="O281" s="17">
        <v>0.20009724750858601</v>
      </c>
      <c r="P281" s="17">
        <v>0.15282185228176001</v>
      </c>
      <c r="Q281" s="17">
        <v>0.10359013493729601</v>
      </c>
      <c r="R281" s="17"/>
      <c r="S281" s="17">
        <v>0.12814792861334701</v>
      </c>
      <c r="T281" s="17">
        <v>0.18687843278975</v>
      </c>
      <c r="U281" s="17">
        <v>0.18959975242737001</v>
      </c>
      <c r="V281" s="17">
        <v>0.40772133344947498</v>
      </c>
      <c r="W281" s="17">
        <v>0.14548407517240899</v>
      </c>
      <c r="X281" s="17"/>
      <c r="Y281" s="17">
        <v>0.16171664243620701</v>
      </c>
      <c r="Z281" s="17">
        <v>0.21190423391100099</v>
      </c>
      <c r="AA281" s="17">
        <v>0.14993375481121199</v>
      </c>
      <c r="AB281" s="17"/>
      <c r="AC281" s="17">
        <v>0.135055389618567</v>
      </c>
      <c r="AD281" s="17">
        <v>0.11984560778980199</v>
      </c>
      <c r="AE281" s="17">
        <v>0.18899941345657301</v>
      </c>
      <c r="AF281" s="17">
        <v>0.154125153707172</v>
      </c>
      <c r="AG281" s="17">
        <v>0.15137881077213999</v>
      </c>
      <c r="AH281" s="17"/>
      <c r="AI281" s="17">
        <v>0.13460160351202799</v>
      </c>
      <c r="AJ281" s="17">
        <v>0.163998913238602</v>
      </c>
      <c r="AK281" s="17">
        <v>0.18230433010425601</v>
      </c>
      <c r="AL281" s="17">
        <v>0.17529082043911001</v>
      </c>
      <c r="AM281" s="17"/>
      <c r="AN281" s="17">
        <v>0.15054299611771199</v>
      </c>
      <c r="AO281" s="17">
        <v>0.15549357040751899</v>
      </c>
      <c r="AP281" s="17"/>
      <c r="AQ281" s="17">
        <v>0.16308701332879699</v>
      </c>
      <c r="AR281" s="17">
        <v>0.14291802136871401</v>
      </c>
      <c r="AS281" s="17"/>
      <c r="AT281" s="17">
        <v>0.18705904161631001</v>
      </c>
      <c r="AU281" s="17">
        <v>0.139231780548801</v>
      </c>
      <c r="AV281" s="17">
        <v>0.162026582493522</v>
      </c>
      <c r="AW281" s="17"/>
      <c r="AX281" s="17">
        <v>0.24985492289941799</v>
      </c>
      <c r="AY281" s="17">
        <v>0.13272842056982401</v>
      </c>
      <c r="AZ281" s="17">
        <v>0.244726019406523</v>
      </c>
    </row>
    <row r="282" spans="2:52" x14ac:dyDescent="0.35">
      <c r="B282" t="s">
        <v>209</v>
      </c>
      <c r="C282" s="17">
        <v>0.316135528165427</v>
      </c>
      <c r="D282" s="17">
        <v>0.33825897692968598</v>
      </c>
      <c r="E282" s="17">
        <v>0.28863018040184502</v>
      </c>
      <c r="F282" s="17"/>
      <c r="G282" s="17">
        <v>0.46121059644286899</v>
      </c>
      <c r="H282" s="17">
        <v>0.42670817064697802</v>
      </c>
      <c r="I282" s="17">
        <v>0.35233986316624699</v>
      </c>
      <c r="J282" s="17">
        <v>0.29323063649443498</v>
      </c>
      <c r="K282" s="17">
        <v>0.20435960099668299</v>
      </c>
      <c r="L282" s="17">
        <v>0.190952913210751</v>
      </c>
      <c r="M282" s="17"/>
      <c r="N282" s="17">
        <v>0.41078103730524301</v>
      </c>
      <c r="O282" s="17">
        <v>0.33831054198729799</v>
      </c>
      <c r="P282" s="17">
        <v>0.26829947909401802</v>
      </c>
      <c r="Q282" s="17">
        <v>0.27461241581694801</v>
      </c>
      <c r="R282" s="17"/>
      <c r="S282" s="17">
        <v>0.27275973604859199</v>
      </c>
      <c r="T282" s="17">
        <v>0.36984228346114401</v>
      </c>
      <c r="U282" s="17">
        <v>0.32334477930716399</v>
      </c>
      <c r="V282" s="17">
        <v>0.128220850964546</v>
      </c>
      <c r="W282" s="17">
        <v>0.32034025303237201</v>
      </c>
      <c r="X282" s="17"/>
      <c r="Y282" s="17">
        <v>0.33143641393641499</v>
      </c>
      <c r="Z282" s="17">
        <v>0.33354366143023001</v>
      </c>
      <c r="AA282" s="17">
        <v>0.48323321720040802</v>
      </c>
      <c r="AB282" s="17"/>
      <c r="AC282" s="17">
        <v>0.262402833906352</v>
      </c>
      <c r="AD282" s="17">
        <v>0.34735433170114099</v>
      </c>
      <c r="AE282" s="17">
        <v>0.37267117034345898</v>
      </c>
      <c r="AF282" s="17">
        <v>0.32548300436323002</v>
      </c>
      <c r="AG282" s="17">
        <v>0.72448936767424299</v>
      </c>
      <c r="AH282" s="17"/>
      <c r="AI282" s="17">
        <v>0.27348210160648201</v>
      </c>
      <c r="AJ282" s="17">
        <v>0.35051784510171302</v>
      </c>
      <c r="AK282" s="17">
        <v>0.29505528829319699</v>
      </c>
      <c r="AL282" s="17">
        <v>0.393150022892233</v>
      </c>
      <c r="AM282" s="17"/>
      <c r="AN282" s="17">
        <v>0.45185074601414899</v>
      </c>
      <c r="AO282" s="17">
        <v>0.27872735324159797</v>
      </c>
      <c r="AP282" s="17"/>
      <c r="AQ282" s="17">
        <v>0.38294648439877299</v>
      </c>
      <c r="AR282" s="17">
        <v>0.249685621849601</v>
      </c>
      <c r="AS282" s="17"/>
      <c r="AT282" s="17">
        <v>0.380751807792442</v>
      </c>
      <c r="AU282" s="17">
        <v>0.27702645752086602</v>
      </c>
      <c r="AV282" s="17">
        <v>0.23424129114963499</v>
      </c>
      <c r="AW282" s="17"/>
      <c r="AX282" s="17">
        <v>0.33288044571062902</v>
      </c>
      <c r="AY282" s="17">
        <v>0.34919471713406902</v>
      </c>
      <c r="AZ282" s="17">
        <v>0.47998810948057502</v>
      </c>
    </row>
    <row r="283" spans="2:52" x14ac:dyDescent="0.35">
      <c r="B283" t="s">
        <v>210</v>
      </c>
      <c r="C283" s="17">
        <v>0.26029605910168602</v>
      </c>
      <c r="D283" s="17">
        <v>0.25403478459060302</v>
      </c>
      <c r="E283" s="17">
        <v>0.26861626918364501</v>
      </c>
      <c r="F283" s="17"/>
      <c r="G283" s="17">
        <v>0.222431515228039</v>
      </c>
      <c r="H283" s="17">
        <v>0.17501434101855501</v>
      </c>
      <c r="I283" s="17">
        <v>0.21940796292258599</v>
      </c>
      <c r="J283" s="17">
        <v>0.36941044302864601</v>
      </c>
      <c r="K283" s="17">
        <v>0.32893448216038101</v>
      </c>
      <c r="L283" s="17">
        <v>0.26083732719144498</v>
      </c>
      <c r="M283" s="17"/>
      <c r="N283" s="17">
        <v>0.246684333466545</v>
      </c>
      <c r="O283" s="17">
        <v>0.22234918969759099</v>
      </c>
      <c r="P283" s="17">
        <v>0.31485834406129898</v>
      </c>
      <c r="Q283" s="17">
        <v>0.26695084532325802</v>
      </c>
      <c r="R283" s="17"/>
      <c r="S283" s="17">
        <v>0.33498511674586001</v>
      </c>
      <c r="T283" s="17">
        <v>0.220667285141328</v>
      </c>
      <c r="U283" s="17">
        <v>0.16187626249467801</v>
      </c>
      <c r="V283" s="17">
        <v>0</v>
      </c>
      <c r="W283" s="17">
        <v>0.209391620793108</v>
      </c>
      <c r="X283" s="17"/>
      <c r="Y283" s="17">
        <v>0.314430848516562</v>
      </c>
      <c r="Z283" s="17">
        <v>0.22348308606726899</v>
      </c>
      <c r="AA283" s="17">
        <v>0.19214787997487001</v>
      </c>
      <c r="AB283" s="17"/>
      <c r="AC283" s="17">
        <v>0.28537659884197503</v>
      </c>
      <c r="AD283" s="17">
        <v>0.28244213254022699</v>
      </c>
      <c r="AE283" s="17">
        <v>0.22392767721562901</v>
      </c>
      <c r="AF283" s="17">
        <v>0.25968743095359098</v>
      </c>
      <c r="AG283" s="17">
        <v>7.32726869604204E-2</v>
      </c>
      <c r="AH283" s="17"/>
      <c r="AI283" s="17">
        <v>0.23346299769391601</v>
      </c>
      <c r="AJ283" s="17">
        <v>0.257763899883175</v>
      </c>
      <c r="AK283" s="17">
        <v>0.30159620081662297</v>
      </c>
      <c r="AL283" s="17">
        <v>0.25534352414738098</v>
      </c>
      <c r="AM283" s="17"/>
      <c r="AN283" s="17">
        <v>0.185481411995672</v>
      </c>
      <c r="AO283" s="17">
        <v>0.271497956569902</v>
      </c>
      <c r="AP283" s="17"/>
      <c r="AQ283" s="17">
        <v>0.23730469791230699</v>
      </c>
      <c r="AR283" s="17">
        <v>0.28440130173947398</v>
      </c>
      <c r="AS283" s="17"/>
      <c r="AT283" s="17">
        <v>0.24892298979776101</v>
      </c>
      <c r="AU283" s="17">
        <v>0.27360912122335601</v>
      </c>
      <c r="AV283" s="17">
        <v>0.35550732230350401</v>
      </c>
      <c r="AW283" s="17"/>
      <c r="AX283" s="17">
        <v>0.235927168461607</v>
      </c>
      <c r="AY283" s="17">
        <v>0.275089171567026</v>
      </c>
      <c r="AZ283" s="17">
        <v>0.10859049272996101</v>
      </c>
    </row>
    <row r="284" spans="2:52" x14ac:dyDescent="0.35">
      <c r="B284" t="s">
        <v>211</v>
      </c>
      <c r="C284" s="17">
        <v>0.17857892180749901</v>
      </c>
      <c r="D284" s="17">
        <v>0.174933337971481</v>
      </c>
      <c r="E284" s="17">
        <v>0.183640205961384</v>
      </c>
      <c r="F284" s="17"/>
      <c r="G284" s="17">
        <v>6.2891857643989094E-2</v>
      </c>
      <c r="H284" s="17">
        <v>0.155736778884116</v>
      </c>
      <c r="I284" s="17">
        <v>0.131098923354001</v>
      </c>
      <c r="J284" s="17">
        <v>7.1794423356620299E-2</v>
      </c>
      <c r="K284" s="17">
        <v>0.22526566925397501</v>
      </c>
      <c r="L284" s="17">
        <v>0.36520241879103399</v>
      </c>
      <c r="M284" s="17"/>
      <c r="N284" s="17">
        <v>0.13024906544339501</v>
      </c>
      <c r="O284" s="17">
        <v>0.16389438814468499</v>
      </c>
      <c r="P284" s="17">
        <v>0.18603922112096499</v>
      </c>
      <c r="Q284" s="17">
        <v>0.212581332916432</v>
      </c>
      <c r="R284" s="17"/>
      <c r="S284" s="17">
        <v>0.20509251872171499</v>
      </c>
      <c r="T284" s="17">
        <v>0.13837294886818699</v>
      </c>
      <c r="U284" s="17">
        <v>0.234667723481194</v>
      </c>
      <c r="V284" s="17">
        <v>0.46405781558597903</v>
      </c>
      <c r="W284" s="17">
        <v>0.181332836729269</v>
      </c>
      <c r="X284" s="17"/>
      <c r="Y284" s="17">
        <v>0.146145140846097</v>
      </c>
      <c r="Z284" s="17">
        <v>0.169572001375383</v>
      </c>
      <c r="AA284" s="17">
        <v>8.9733135651341306E-2</v>
      </c>
      <c r="AB284" s="17"/>
      <c r="AC284" s="17">
        <v>0.21846001536133799</v>
      </c>
      <c r="AD284" s="17">
        <v>0.15764039510474401</v>
      </c>
      <c r="AE284" s="17">
        <v>0.14734034755308001</v>
      </c>
      <c r="AF284" s="17">
        <v>0.22377295136346301</v>
      </c>
      <c r="AG284" s="17">
        <v>5.0859134593196402E-2</v>
      </c>
      <c r="AH284" s="17"/>
      <c r="AI284" s="17">
        <v>0.20465869682902901</v>
      </c>
      <c r="AJ284" s="17">
        <v>0.193811686098042</v>
      </c>
      <c r="AK284" s="17">
        <v>0.13309461243074699</v>
      </c>
      <c r="AL284" s="17">
        <v>0.14025442493052601</v>
      </c>
      <c r="AM284" s="17"/>
      <c r="AN284" s="17">
        <v>0.15130680989658901</v>
      </c>
      <c r="AO284" s="17">
        <v>0.19325524292077101</v>
      </c>
      <c r="AP284" s="17"/>
      <c r="AQ284" s="17">
        <v>0.129018044121162</v>
      </c>
      <c r="AR284" s="17">
        <v>0.22581875421484801</v>
      </c>
      <c r="AS284" s="17"/>
      <c r="AT284" s="17">
        <v>0.143964003110612</v>
      </c>
      <c r="AU284" s="17">
        <v>0.21409132654934199</v>
      </c>
      <c r="AV284" s="17">
        <v>0.182622742454909</v>
      </c>
      <c r="AW284" s="17"/>
      <c r="AX284" s="17">
        <v>0.121861067473704</v>
      </c>
      <c r="AY284" s="17">
        <v>0.17844685474150601</v>
      </c>
      <c r="AZ284" s="17">
        <v>0.12535487534863199</v>
      </c>
    </row>
    <row r="285" spans="2:52" x14ac:dyDescent="0.35">
      <c r="B285" t="s">
        <v>94</v>
      </c>
      <c r="C285" s="17">
        <v>9.1316416473521095E-2</v>
      </c>
      <c r="D285" s="17">
        <v>6.3833754200306098E-2</v>
      </c>
      <c r="E285" s="17">
        <v>0.11939903627913399</v>
      </c>
      <c r="F285" s="17"/>
      <c r="G285" s="17">
        <v>9.8749229357234597E-2</v>
      </c>
      <c r="H285" s="17">
        <v>7.9274681781353801E-2</v>
      </c>
      <c r="I285" s="17">
        <v>4.8324317808988097E-2</v>
      </c>
      <c r="J285" s="17">
        <v>0.145358163035611</v>
      </c>
      <c r="K285" s="17">
        <v>8.8751443791239906E-2</v>
      </c>
      <c r="L285" s="17">
        <v>9.3452053554857306E-2</v>
      </c>
      <c r="M285" s="17"/>
      <c r="N285" s="17">
        <v>3.7171233753889699E-2</v>
      </c>
      <c r="O285" s="17">
        <v>7.5348632661839499E-2</v>
      </c>
      <c r="P285" s="17">
        <v>7.7981103441957994E-2</v>
      </c>
      <c r="Q285" s="17">
        <v>0.14226527100606701</v>
      </c>
      <c r="R285" s="17"/>
      <c r="S285" s="17">
        <v>5.9014699870486201E-2</v>
      </c>
      <c r="T285" s="17">
        <v>8.4239049739590802E-2</v>
      </c>
      <c r="U285" s="17">
        <v>9.0511482289594297E-2</v>
      </c>
      <c r="V285" s="17">
        <v>0</v>
      </c>
      <c r="W285" s="17">
        <v>0.14345121427284199</v>
      </c>
      <c r="X285" s="17"/>
      <c r="Y285" s="17">
        <v>4.6270954264719201E-2</v>
      </c>
      <c r="Z285" s="17">
        <v>6.1497017216116903E-2</v>
      </c>
      <c r="AA285" s="17">
        <v>8.49520123621684E-2</v>
      </c>
      <c r="AB285" s="17"/>
      <c r="AC285" s="17">
        <v>9.8705162271768301E-2</v>
      </c>
      <c r="AD285" s="17">
        <v>9.27175328640851E-2</v>
      </c>
      <c r="AE285" s="17">
        <v>6.7061391431258596E-2</v>
      </c>
      <c r="AF285" s="17">
        <v>3.6931459612543703E-2</v>
      </c>
      <c r="AG285" s="17">
        <v>0</v>
      </c>
      <c r="AH285" s="17"/>
      <c r="AI285" s="17">
        <v>0.153794600358544</v>
      </c>
      <c r="AJ285" s="17">
        <v>3.3907655678467499E-2</v>
      </c>
      <c r="AK285" s="17">
        <v>8.7949568355176894E-2</v>
      </c>
      <c r="AL285" s="17">
        <v>3.5961207590750499E-2</v>
      </c>
      <c r="AM285" s="17"/>
      <c r="AN285" s="17">
        <v>6.08180359758786E-2</v>
      </c>
      <c r="AO285" s="17">
        <v>0.10102587686021</v>
      </c>
      <c r="AP285" s="17"/>
      <c r="AQ285" s="17">
        <v>8.7643760238960797E-2</v>
      </c>
      <c r="AR285" s="17">
        <v>9.7176300827362699E-2</v>
      </c>
      <c r="AS285" s="17"/>
      <c r="AT285" s="17">
        <v>3.93021576828744E-2</v>
      </c>
      <c r="AU285" s="17">
        <v>9.6041314157636198E-2</v>
      </c>
      <c r="AV285" s="17">
        <v>6.5602061598429906E-2</v>
      </c>
      <c r="AW285" s="17"/>
      <c r="AX285" s="17">
        <v>5.9476395454641597E-2</v>
      </c>
      <c r="AY285" s="17">
        <v>6.4540835987574902E-2</v>
      </c>
      <c r="AZ285" s="17">
        <v>4.1340503034309597E-2</v>
      </c>
    </row>
    <row r="286" spans="2:52" x14ac:dyDescent="0.35">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row>
    <row r="287" spans="2:52" x14ac:dyDescent="0.35">
      <c r="B287" s="6" t="s">
        <v>213</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row>
    <row r="288" spans="2:52" x14ac:dyDescent="0.35">
      <c r="B288" s="24" t="s">
        <v>84</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row>
    <row r="289" spans="2:52" x14ac:dyDescent="0.35">
      <c r="B289" t="s">
        <v>135</v>
      </c>
      <c r="C289" s="17">
        <v>0.18322105549936801</v>
      </c>
      <c r="D289" s="17">
        <v>0.18761958556473601</v>
      </c>
      <c r="E289" s="17">
        <v>0.18031440869493301</v>
      </c>
      <c r="F289" s="17"/>
      <c r="G289" s="17">
        <v>0.17919231692110399</v>
      </c>
      <c r="H289" s="17">
        <v>0.16084273677268099</v>
      </c>
      <c r="I289" s="17">
        <v>0.31829574762991802</v>
      </c>
      <c r="J289" s="17">
        <v>0.17506728804039501</v>
      </c>
      <c r="K289" s="17">
        <v>0.15191700243658601</v>
      </c>
      <c r="L289" s="17">
        <v>0.11833737849313</v>
      </c>
      <c r="M289" s="17"/>
      <c r="N289" s="17">
        <v>0.20957687855665799</v>
      </c>
      <c r="O289" s="17">
        <v>0.199141930462371</v>
      </c>
      <c r="P289" s="17">
        <v>0.16258154273398001</v>
      </c>
      <c r="Q289" s="17">
        <v>0.170118985524146</v>
      </c>
      <c r="R289" s="17"/>
      <c r="S289" s="17">
        <v>0.12287578203211499</v>
      </c>
      <c r="T289" s="17">
        <v>0.25348863093985302</v>
      </c>
      <c r="U289" s="17">
        <v>0.22676297660685801</v>
      </c>
      <c r="V289" s="17">
        <v>0.31321620735965899</v>
      </c>
      <c r="W289" s="17">
        <v>0.156081260318186</v>
      </c>
      <c r="X289" s="17"/>
      <c r="Y289" s="17">
        <v>0.14375580066764601</v>
      </c>
      <c r="Z289" s="17">
        <v>0.248728608134928</v>
      </c>
      <c r="AA289" s="17">
        <v>0.19273589245661599</v>
      </c>
      <c r="AB289" s="17"/>
      <c r="AC289" s="17">
        <v>0.17871709185509799</v>
      </c>
      <c r="AD289" s="17">
        <v>0.18922613860002299</v>
      </c>
      <c r="AE289" s="17">
        <v>0.165235276482217</v>
      </c>
      <c r="AF289" s="17">
        <v>0.238602466018461</v>
      </c>
      <c r="AG289" s="17">
        <v>8.73205488698829E-2</v>
      </c>
      <c r="AH289" s="17"/>
      <c r="AI289" s="17">
        <v>0.14529458953020499</v>
      </c>
      <c r="AJ289" s="17">
        <v>0.19253831154571099</v>
      </c>
      <c r="AK289" s="17">
        <v>0.21440688195209001</v>
      </c>
      <c r="AL289" s="17">
        <v>0.19807667542188001</v>
      </c>
      <c r="AM289" s="17"/>
      <c r="AN289" s="17">
        <v>0.17113876006970799</v>
      </c>
      <c r="AO289" s="17">
        <v>0.188056096361641</v>
      </c>
      <c r="AP289" s="17"/>
      <c r="AQ289" s="17">
        <v>0.20832889143275801</v>
      </c>
      <c r="AR289" s="17">
        <v>0.15247645037144</v>
      </c>
      <c r="AS289" s="17"/>
      <c r="AT289" s="17">
        <v>0.20812202035662</v>
      </c>
      <c r="AU289" s="17">
        <v>0.14887847352032499</v>
      </c>
      <c r="AV289" s="17">
        <v>0.15281357442174401</v>
      </c>
      <c r="AW289" s="17"/>
      <c r="AX289" s="17">
        <v>0.252940824440467</v>
      </c>
      <c r="AY289" s="17">
        <v>0.13824869485292801</v>
      </c>
      <c r="AZ289" s="17">
        <v>0.245338359867454</v>
      </c>
    </row>
    <row r="290" spans="2:52" x14ac:dyDescent="0.35">
      <c r="B290" t="s">
        <v>136</v>
      </c>
      <c r="C290" s="17">
        <v>0.31067361600430599</v>
      </c>
      <c r="D290" s="17">
        <v>0.33741846732658098</v>
      </c>
      <c r="E290" s="17">
        <v>0.27852538817394701</v>
      </c>
      <c r="F290" s="17"/>
      <c r="G290" s="17">
        <v>0.33059443706158098</v>
      </c>
      <c r="H290" s="17">
        <v>0.31934979786089202</v>
      </c>
      <c r="I290" s="17">
        <v>0.31178814698753898</v>
      </c>
      <c r="J290" s="17">
        <v>0.364589299766161</v>
      </c>
      <c r="K290" s="17">
        <v>0.31825432381798302</v>
      </c>
      <c r="L290" s="17">
        <v>0.240963267182529</v>
      </c>
      <c r="M290" s="17"/>
      <c r="N290" s="17">
        <v>0.35536887067091499</v>
      </c>
      <c r="O290" s="17">
        <v>0.344531604007496</v>
      </c>
      <c r="P290" s="17">
        <v>0.22524250059049</v>
      </c>
      <c r="Q290" s="17">
        <v>0.30880528225126003</v>
      </c>
      <c r="R290" s="17"/>
      <c r="S290" s="17">
        <v>0.32681147399082899</v>
      </c>
      <c r="T290" s="17">
        <v>0.34170153672600501</v>
      </c>
      <c r="U290" s="17">
        <v>0.28512197692927199</v>
      </c>
      <c r="V290" s="17">
        <v>9.45051260898159E-2</v>
      </c>
      <c r="W290" s="17">
        <v>0.28117629509110198</v>
      </c>
      <c r="X290" s="17"/>
      <c r="Y290" s="17">
        <v>0.40594159155516402</v>
      </c>
      <c r="Z290" s="17">
        <v>0.29765910736004902</v>
      </c>
      <c r="AA290" s="17">
        <v>0.40945853679321398</v>
      </c>
      <c r="AB290" s="17"/>
      <c r="AC290" s="17">
        <v>0.22914308274189499</v>
      </c>
      <c r="AD290" s="17">
        <v>0.40260935509960899</v>
      </c>
      <c r="AE290" s="17">
        <v>0.35132621937887698</v>
      </c>
      <c r="AF290" s="17">
        <v>0.31434032355978198</v>
      </c>
      <c r="AG290" s="17">
        <v>0.72448936767424299</v>
      </c>
      <c r="AH290" s="17"/>
      <c r="AI290" s="17">
        <v>0.314292363134553</v>
      </c>
      <c r="AJ290" s="17">
        <v>0.34558699953021099</v>
      </c>
      <c r="AK290" s="17">
        <v>0.25076279214175801</v>
      </c>
      <c r="AL290" s="17">
        <v>0.35721477758894798</v>
      </c>
      <c r="AM290" s="17"/>
      <c r="AN290" s="17">
        <v>0.40297992424465401</v>
      </c>
      <c r="AO290" s="17">
        <v>0.28557511499157201</v>
      </c>
      <c r="AP290" s="17"/>
      <c r="AQ290" s="17">
        <v>0.31577829464839202</v>
      </c>
      <c r="AR290" s="17">
        <v>0.31326345504047298</v>
      </c>
      <c r="AS290" s="17"/>
      <c r="AT290" s="17">
        <v>0.370843639444012</v>
      </c>
      <c r="AU290" s="17">
        <v>0.28241295469703698</v>
      </c>
      <c r="AV290" s="17">
        <v>0.254308207237396</v>
      </c>
      <c r="AW290" s="17"/>
      <c r="AX290" s="17">
        <v>0.28839897352441501</v>
      </c>
      <c r="AY290" s="17">
        <v>0.37484060176273198</v>
      </c>
      <c r="AZ290" s="17">
        <v>0.41569344931896701</v>
      </c>
    </row>
    <row r="291" spans="2:52" x14ac:dyDescent="0.35">
      <c r="B291" t="s">
        <v>137</v>
      </c>
      <c r="C291" s="17">
        <v>0.176686566190982</v>
      </c>
      <c r="D291" s="17">
        <v>0.16134946836307301</v>
      </c>
      <c r="E291" s="17">
        <v>0.19336760326778701</v>
      </c>
      <c r="F291" s="17"/>
      <c r="G291" s="17">
        <v>0.221829767305708</v>
      </c>
      <c r="H291" s="17">
        <v>0.20248223302294999</v>
      </c>
      <c r="I291" s="17">
        <v>0.209891792281306</v>
      </c>
      <c r="J291" s="17">
        <v>0.22434264643228599</v>
      </c>
      <c r="K291" s="17">
        <v>7.65052051971057E-2</v>
      </c>
      <c r="L291" s="17">
        <v>0.12988485386224199</v>
      </c>
      <c r="M291" s="17"/>
      <c r="N291" s="17">
        <v>0.18144722321623999</v>
      </c>
      <c r="O291" s="17">
        <v>0.19400749090673</v>
      </c>
      <c r="P291" s="17">
        <v>0.215545789704051</v>
      </c>
      <c r="Q291" s="17">
        <v>0.13522438357032199</v>
      </c>
      <c r="R291" s="17"/>
      <c r="S291" s="17">
        <v>0.16033869684393801</v>
      </c>
      <c r="T291" s="17">
        <v>0.144014022664919</v>
      </c>
      <c r="U291" s="17">
        <v>0.12029281689693599</v>
      </c>
      <c r="V291" s="17">
        <v>0.128220850964546</v>
      </c>
      <c r="W291" s="17">
        <v>0.238125790043165</v>
      </c>
      <c r="X291" s="17"/>
      <c r="Y291" s="17">
        <v>0.15463021814594799</v>
      </c>
      <c r="Z291" s="17">
        <v>0.14190769991756599</v>
      </c>
      <c r="AA291" s="17">
        <v>0.17227195125349401</v>
      </c>
      <c r="AB291" s="17"/>
      <c r="AC291" s="17">
        <v>0.174314215228696</v>
      </c>
      <c r="AD291" s="17">
        <v>0.14159060604826099</v>
      </c>
      <c r="AE291" s="17">
        <v>0.20658647179912401</v>
      </c>
      <c r="AF291" s="17">
        <v>0.201607323388902</v>
      </c>
      <c r="AG291" s="17">
        <v>0</v>
      </c>
      <c r="AH291" s="17"/>
      <c r="AI291" s="17">
        <v>0.14038539133380901</v>
      </c>
      <c r="AJ291" s="17">
        <v>0.169017574042129</v>
      </c>
      <c r="AK291" s="17">
        <v>0.25856905278331399</v>
      </c>
      <c r="AL291" s="17">
        <v>0.18172347592650301</v>
      </c>
      <c r="AM291" s="17"/>
      <c r="AN291" s="17">
        <v>0.18096157711712699</v>
      </c>
      <c r="AO291" s="17">
        <v>0.16568616852347601</v>
      </c>
      <c r="AP291" s="17"/>
      <c r="AQ291" s="17">
        <v>0.18250033199580001</v>
      </c>
      <c r="AR291" s="17">
        <v>0.16931527642705499</v>
      </c>
      <c r="AS291" s="17"/>
      <c r="AT291" s="17">
        <v>0.123202413575578</v>
      </c>
      <c r="AU291" s="17">
        <v>0.24209376908575</v>
      </c>
      <c r="AV291" s="17">
        <v>0.167102423105776</v>
      </c>
      <c r="AW291" s="17"/>
      <c r="AX291" s="17">
        <v>0.19631502666078399</v>
      </c>
      <c r="AY291" s="17">
        <v>0.111745128123607</v>
      </c>
      <c r="AZ291" s="17">
        <v>0.14139574349095599</v>
      </c>
    </row>
    <row r="292" spans="2:52" x14ac:dyDescent="0.35">
      <c r="B292" t="s">
        <v>138</v>
      </c>
      <c r="C292" s="17">
        <v>0.164012073949863</v>
      </c>
      <c r="D292" s="17">
        <v>0.15984464882676</v>
      </c>
      <c r="E292" s="17">
        <v>0.16947575542922999</v>
      </c>
      <c r="F292" s="17"/>
      <c r="G292" s="17">
        <v>0.11674240002231701</v>
      </c>
      <c r="H292" s="17">
        <v>0.14964146909402701</v>
      </c>
      <c r="I292" s="17">
        <v>8.9121717791129901E-2</v>
      </c>
      <c r="J292" s="17">
        <v>0.118138811776851</v>
      </c>
      <c r="K292" s="17">
        <v>0.26372396869721498</v>
      </c>
      <c r="L292" s="17">
        <v>0.236741204508924</v>
      </c>
      <c r="M292" s="17"/>
      <c r="N292" s="17">
        <v>0.158409894512481</v>
      </c>
      <c r="O292" s="17">
        <v>0.12969014535581699</v>
      </c>
      <c r="P292" s="17">
        <v>0.21597386768461099</v>
      </c>
      <c r="Q292" s="17">
        <v>0.16446422490614601</v>
      </c>
      <c r="R292" s="17"/>
      <c r="S292" s="17">
        <v>0.227072519284401</v>
      </c>
      <c r="T292" s="17">
        <v>0.11497581467823099</v>
      </c>
      <c r="U292" s="17">
        <v>0.17339474515414</v>
      </c>
      <c r="V292" s="17">
        <v>0</v>
      </c>
      <c r="W292" s="17">
        <v>0.15532283416164699</v>
      </c>
      <c r="X292" s="17"/>
      <c r="Y292" s="17">
        <v>0.19214513690948101</v>
      </c>
      <c r="Z292" s="17">
        <v>0.17008117724449801</v>
      </c>
      <c r="AA292" s="17">
        <v>0.13015662017180701</v>
      </c>
      <c r="AB292" s="17"/>
      <c r="AC292" s="17">
        <v>0.20156896928238899</v>
      </c>
      <c r="AD292" s="17">
        <v>0.12412841334210099</v>
      </c>
      <c r="AE292" s="17">
        <v>0.154116731928612</v>
      </c>
      <c r="AF292" s="17">
        <v>0.105429275620829</v>
      </c>
      <c r="AG292" s="17">
        <v>7.32726869604204E-2</v>
      </c>
      <c r="AH292" s="17"/>
      <c r="AI292" s="17">
        <v>0.203225532310081</v>
      </c>
      <c r="AJ292" s="17">
        <v>0.14321628543176801</v>
      </c>
      <c r="AK292" s="17">
        <v>0.134921463575882</v>
      </c>
      <c r="AL292" s="17">
        <v>0.13033944021812099</v>
      </c>
      <c r="AM292" s="17"/>
      <c r="AN292" s="17">
        <v>0.115915859286519</v>
      </c>
      <c r="AO292" s="17">
        <v>0.18085718318600899</v>
      </c>
      <c r="AP292" s="17"/>
      <c r="AQ292" s="17">
        <v>0.16343451973036599</v>
      </c>
      <c r="AR292" s="17">
        <v>0.16860466894725201</v>
      </c>
      <c r="AS292" s="17"/>
      <c r="AT292" s="17">
        <v>0.18440516531057399</v>
      </c>
      <c r="AU292" s="17">
        <v>0.15241460070156501</v>
      </c>
      <c r="AV292" s="17">
        <v>0.22850788224601201</v>
      </c>
      <c r="AW292" s="17"/>
      <c r="AX292" s="17">
        <v>0.109470825140611</v>
      </c>
      <c r="AY292" s="17">
        <v>0.22114767057443599</v>
      </c>
      <c r="AZ292" s="17">
        <v>0.119011268105294</v>
      </c>
    </row>
    <row r="293" spans="2:52" x14ac:dyDescent="0.35">
      <c r="B293" t="s">
        <v>139</v>
      </c>
      <c r="C293" s="17">
        <v>0.103714746091257</v>
      </c>
      <c r="D293" s="17">
        <v>0.116403247925945</v>
      </c>
      <c r="E293" s="17">
        <v>9.1920093618469007E-2</v>
      </c>
      <c r="F293" s="17"/>
      <c r="G293" s="17">
        <v>2.49102819985908E-2</v>
      </c>
      <c r="H293" s="17">
        <v>0.11248937829106501</v>
      </c>
      <c r="I293" s="17">
        <v>4.07975177442002E-2</v>
      </c>
      <c r="J293" s="17">
        <v>7.6616189673219995E-2</v>
      </c>
      <c r="K293" s="17">
        <v>0.11951943565416399</v>
      </c>
      <c r="L293" s="17">
        <v>0.210477071400307</v>
      </c>
      <c r="M293" s="17"/>
      <c r="N293" s="17">
        <v>6.76909577592468E-2</v>
      </c>
      <c r="O293" s="17">
        <v>7.3962257766131703E-2</v>
      </c>
      <c r="P293" s="17">
        <v>0.118925088723184</v>
      </c>
      <c r="Q293" s="17">
        <v>0.13909534460123199</v>
      </c>
      <c r="R293" s="17"/>
      <c r="S293" s="17">
        <v>0.13604912224453999</v>
      </c>
      <c r="T293" s="17">
        <v>5.7288326259857102E-2</v>
      </c>
      <c r="U293" s="17">
        <v>0.16418726712010101</v>
      </c>
      <c r="V293" s="17">
        <v>0.46405781558597903</v>
      </c>
      <c r="W293" s="17">
        <v>9.07908065236918E-2</v>
      </c>
      <c r="X293" s="17"/>
      <c r="Y293" s="17">
        <v>9.0067984692232594E-2</v>
      </c>
      <c r="Z293" s="17">
        <v>7.6293455339715696E-2</v>
      </c>
      <c r="AA293" s="17">
        <v>6.4109118820245101E-2</v>
      </c>
      <c r="AB293" s="17"/>
      <c r="AC293" s="17">
        <v>0.112375271709797</v>
      </c>
      <c r="AD293" s="17">
        <v>8.7662436467870697E-2</v>
      </c>
      <c r="AE293" s="17">
        <v>9.7345976967635306E-2</v>
      </c>
      <c r="AF293" s="17">
        <v>0.11739030824331299</v>
      </c>
      <c r="AG293" s="17">
        <v>5.0859134593196402E-2</v>
      </c>
      <c r="AH293" s="17"/>
      <c r="AI293" s="17">
        <v>9.2922213501854006E-2</v>
      </c>
      <c r="AJ293" s="17">
        <v>0.11511795781108899</v>
      </c>
      <c r="AK293" s="17">
        <v>8.2878875865782894E-2</v>
      </c>
      <c r="AL293" s="17">
        <v>0.12152323295617</v>
      </c>
      <c r="AM293" s="17"/>
      <c r="AN293" s="17">
        <v>3.8421483385612597E-2</v>
      </c>
      <c r="AO293" s="17">
        <v>0.12484998149686299</v>
      </c>
      <c r="AP293" s="17"/>
      <c r="AQ293" s="17">
        <v>7.4228930740824997E-2</v>
      </c>
      <c r="AR293" s="17">
        <v>0.13037994057999</v>
      </c>
      <c r="AS293" s="17"/>
      <c r="AT293" s="17">
        <v>9.2368819090133003E-2</v>
      </c>
      <c r="AU293" s="17">
        <v>0.12629232992440401</v>
      </c>
      <c r="AV293" s="17">
        <v>0.13166585139064199</v>
      </c>
      <c r="AW293" s="17"/>
      <c r="AX293" s="17">
        <v>8.2219005690073899E-2</v>
      </c>
      <c r="AY293" s="17">
        <v>0.12161929280776899</v>
      </c>
      <c r="AZ293" s="17">
        <v>4.0459204847786999E-2</v>
      </c>
    </row>
    <row r="294" spans="2:52" x14ac:dyDescent="0.35">
      <c r="B294" t="s">
        <v>94</v>
      </c>
      <c r="C294" s="17">
        <v>6.1691942264224003E-2</v>
      </c>
      <c r="D294" s="17">
        <v>3.7364581992905099E-2</v>
      </c>
      <c r="E294" s="17">
        <v>8.6396750815634304E-2</v>
      </c>
      <c r="F294" s="17"/>
      <c r="G294" s="17">
        <v>0.126730796690699</v>
      </c>
      <c r="H294" s="17">
        <v>5.51943849583841E-2</v>
      </c>
      <c r="I294" s="17">
        <v>3.0105077565906999E-2</v>
      </c>
      <c r="J294" s="17">
        <v>4.1245764311086598E-2</v>
      </c>
      <c r="K294" s="17">
        <v>7.0080064196946998E-2</v>
      </c>
      <c r="L294" s="17">
        <v>6.3596224552868896E-2</v>
      </c>
      <c r="M294" s="17"/>
      <c r="N294" s="17">
        <v>2.7506175284459498E-2</v>
      </c>
      <c r="O294" s="17">
        <v>5.86665715014534E-2</v>
      </c>
      <c r="P294" s="17">
        <v>6.1731210563683803E-2</v>
      </c>
      <c r="Q294" s="17">
        <v>8.2291779146893201E-2</v>
      </c>
      <c r="R294" s="17"/>
      <c r="S294" s="17">
        <v>2.68524056041771E-2</v>
      </c>
      <c r="T294" s="17">
        <v>8.8531668731133994E-2</v>
      </c>
      <c r="U294" s="17">
        <v>3.0240217292694299E-2</v>
      </c>
      <c r="V294" s="17">
        <v>0</v>
      </c>
      <c r="W294" s="17">
        <v>7.8503013862208204E-2</v>
      </c>
      <c r="X294" s="17"/>
      <c r="Y294" s="17">
        <v>1.34592680295292E-2</v>
      </c>
      <c r="Z294" s="17">
        <v>6.5329952003243402E-2</v>
      </c>
      <c r="AA294" s="17">
        <v>3.12678805046245E-2</v>
      </c>
      <c r="AB294" s="17"/>
      <c r="AC294" s="17">
        <v>0.103881369182126</v>
      </c>
      <c r="AD294" s="17">
        <v>5.4783050442135002E-2</v>
      </c>
      <c r="AE294" s="17">
        <v>2.5389323443535301E-2</v>
      </c>
      <c r="AF294" s="17">
        <v>2.2630303168711698E-2</v>
      </c>
      <c r="AG294" s="17">
        <v>6.4058261902257399E-2</v>
      </c>
      <c r="AH294" s="17"/>
      <c r="AI294" s="17">
        <v>0.10387991018949801</v>
      </c>
      <c r="AJ294" s="17">
        <v>3.4522871639092297E-2</v>
      </c>
      <c r="AK294" s="17">
        <v>5.8460933681172798E-2</v>
      </c>
      <c r="AL294" s="17">
        <v>1.11223978883785E-2</v>
      </c>
      <c r="AM294" s="17"/>
      <c r="AN294" s="17">
        <v>9.0582395896378703E-2</v>
      </c>
      <c r="AO294" s="17">
        <v>5.4975455440439198E-2</v>
      </c>
      <c r="AP294" s="17"/>
      <c r="AQ294" s="17">
        <v>5.5729031451860103E-2</v>
      </c>
      <c r="AR294" s="17">
        <v>6.5960208633790707E-2</v>
      </c>
      <c r="AS294" s="17"/>
      <c r="AT294" s="17">
        <v>2.1057942223083E-2</v>
      </c>
      <c r="AU294" s="17">
        <v>4.7907872070917998E-2</v>
      </c>
      <c r="AV294" s="17">
        <v>6.5602061598429906E-2</v>
      </c>
      <c r="AW294" s="17"/>
      <c r="AX294" s="17">
        <v>7.0655344543649398E-2</v>
      </c>
      <c r="AY294" s="17">
        <v>3.2398611878528397E-2</v>
      </c>
      <c r="AZ294" s="17">
        <v>3.8101974369541797E-2</v>
      </c>
    </row>
    <row r="295" spans="2:52" x14ac:dyDescent="0.35">
      <c r="B295" t="s">
        <v>140</v>
      </c>
      <c r="C295" s="17">
        <v>0.493894671503674</v>
      </c>
      <c r="D295" s="17">
        <v>0.525038052891317</v>
      </c>
      <c r="E295" s="17">
        <v>0.45883979686887899</v>
      </c>
      <c r="F295" s="17"/>
      <c r="G295" s="17">
        <v>0.50978675398268503</v>
      </c>
      <c r="H295" s="17">
        <v>0.48019253463357398</v>
      </c>
      <c r="I295" s="17">
        <v>0.63008389461745695</v>
      </c>
      <c r="J295" s="17">
        <v>0.53965658780655601</v>
      </c>
      <c r="K295" s="17">
        <v>0.47017132625456798</v>
      </c>
      <c r="L295" s="17">
        <v>0.359300645675659</v>
      </c>
      <c r="M295" s="17"/>
      <c r="N295" s="17">
        <v>0.56494574922757301</v>
      </c>
      <c r="O295" s="17">
        <v>0.54367353446986799</v>
      </c>
      <c r="P295" s="17">
        <v>0.38782404332447101</v>
      </c>
      <c r="Q295" s="17">
        <v>0.47892426777540598</v>
      </c>
      <c r="R295" s="17"/>
      <c r="S295" s="17">
        <v>0.44968725602294402</v>
      </c>
      <c r="T295" s="17">
        <v>0.59519016766585797</v>
      </c>
      <c r="U295" s="17">
        <v>0.51188495353612995</v>
      </c>
      <c r="V295" s="17">
        <v>0.40772133344947498</v>
      </c>
      <c r="W295" s="17">
        <v>0.43725755540928701</v>
      </c>
      <c r="X295" s="17"/>
      <c r="Y295" s="17">
        <v>0.549697392222809</v>
      </c>
      <c r="Z295" s="17">
        <v>0.546387715494977</v>
      </c>
      <c r="AA295" s="17">
        <v>0.60219442924982902</v>
      </c>
      <c r="AB295" s="17"/>
      <c r="AC295" s="17">
        <v>0.40786017459699198</v>
      </c>
      <c r="AD295" s="17">
        <v>0.59183549369963195</v>
      </c>
      <c r="AE295" s="17">
        <v>0.51656149586109401</v>
      </c>
      <c r="AF295" s="17">
        <v>0.55294278957824405</v>
      </c>
      <c r="AG295" s="17">
        <v>0.81180991654412604</v>
      </c>
      <c r="AH295" s="17"/>
      <c r="AI295" s="17">
        <v>0.45958695266475702</v>
      </c>
      <c r="AJ295" s="17">
        <v>0.53812531107592199</v>
      </c>
      <c r="AK295" s="17">
        <v>0.46516967409384802</v>
      </c>
      <c r="AL295" s="17">
        <v>0.55529145301082705</v>
      </c>
      <c r="AM295" s="17"/>
      <c r="AN295" s="17">
        <v>0.57411868431436197</v>
      </c>
      <c r="AO295" s="17">
        <v>0.47363121135321301</v>
      </c>
      <c r="AP295" s="17"/>
      <c r="AQ295" s="17">
        <v>0.52410718608115003</v>
      </c>
      <c r="AR295" s="17">
        <v>0.46573990541191301</v>
      </c>
      <c r="AS295" s="17"/>
      <c r="AT295" s="17">
        <v>0.57896565980063197</v>
      </c>
      <c r="AU295" s="17">
        <v>0.43129142821736299</v>
      </c>
      <c r="AV295" s="17">
        <v>0.40712178165913998</v>
      </c>
      <c r="AW295" s="17"/>
      <c r="AX295" s="17">
        <v>0.54133979796488096</v>
      </c>
      <c r="AY295" s="17">
        <v>0.51308929661566005</v>
      </c>
      <c r="AZ295" s="17">
        <v>0.66103180918642102</v>
      </c>
    </row>
    <row r="296" spans="2:52" x14ac:dyDescent="0.35">
      <c r="B296" t="s">
        <v>141</v>
      </c>
      <c r="C296" s="17">
        <v>0.26772682004111997</v>
      </c>
      <c r="D296" s="17">
        <v>0.276247896752705</v>
      </c>
      <c r="E296" s="17">
        <v>0.26139584904769902</v>
      </c>
      <c r="F296" s="17"/>
      <c r="G296" s="17">
        <v>0.141652682020908</v>
      </c>
      <c r="H296" s="17">
        <v>0.26213084738509201</v>
      </c>
      <c r="I296" s="17">
        <v>0.12991923553533</v>
      </c>
      <c r="J296" s="17">
        <v>0.19475500145007099</v>
      </c>
      <c r="K296" s="17">
        <v>0.38324340435137899</v>
      </c>
      <c r="L296" s="17">
        <v>0.44721827590923002</v>
      </c>
      <c r="M296" s="17"/>
      <c r="N296" s="17">
        <v>0.22610085227172799</v>
      </c>
      <c r="O296" s="17">
        <v>0.20365240312194899</v>
      </c>
      <c r="P296" s="17">
        <v>0.33489895640779499</v>
      </c>
      <c r="Q296" s="17">
        <v>0.303559569507378</v>
      </c>
      <c r="R296" s="17"/>
      <c r="S296" s="17">
        <v>0.363121641528941</v>
      </c>
      <c r="T296" s="17">
        <v>0.17226414093808801</v>
      </c>
      <c r="U296" s="17">
        <v>0.33758201227424001</v>
      </c>
      <c r="V296" s="17">
        <v>0.46405781558597903</v>
      </c>
      <c r="W296" s="17">
        <v>0.246113640685339</v>
      </c>
      <c r="X296" s="17"/>
      <c r="Y296" s="17">
        <v>0.28221312160171302</v>
      </c>
      <c r="Z296" s="17">
        <v>0.24637463258421299</v>
      </c>
      <c r="AA296" s="17">
        <v>0.19426573899205299</v>
      </c>
      <c r="AB296" s="17"/>
      <c r="AC296" s="17">
        <v>0.31394424099218599</v>
      </c>
      <c r="AD296" s="17">
        <v>0.21179084980997201</v>
      </c>
      <c r="AE296" s="17">
        <v>0.251462708896247</v>
      </c>
      <c r="AF296" s="17">
        <v>0.222819583864142</v>
      </c>
      <c r="AG296" s="17">
        <v>0.124131821553617</v>
      </c>
      <c r="AH296" s="17"/>
      <c r="AI296" s="17">
        <v>0.29614774581193498</v>
      </c>
      <c r="AJ296" s="17">
        <v>0.25833424324285698</v>
      </c>
      <c r="AK296" s="17">
        <v>0.21780033944166499</v>
      </c>
      <c r="AL296" s="17">
        <v>0.25186267317429101</v>
      </c>
      <c r="AM296" s="17"/>
      <c r="AN296" s="17">
        <v>0.15433734267213201</v>
      </c>
      <c r="AO296" s="17">
        <v>0.30570716468287201</v>
      </c>
      <c r="AP296" s="17"/>
      <c r="AQ296" s="17">
        <v>0.237663450471191</v>
      </c>
      <c r="AR296" s="17">
        <v>0.29898460952724198</v>
      </c>
      <c r="AS296" s="17"/>
      <c r="AT296" s="17">
        <v>0.276773984400707</v>
      </c>
      <c r="AU296" s="17">
        <v>0.27870693062596902</v>
      </c>
      <c r="AV296" s="17">
        <v>0.360173733636654</v>
      </c>
      <c r="AW296" s="17"/>
      <c r="AX296" s="17">
        <v>0.191689830830685</v>
      </c>
      <c r="AY296" s="17">
        <v>0.34276696338220503</v>
      </c>
      <c r="AZ296" s="17">
        <v>0.15947047295308101</v>
      </c>
    </row>
    <row r="297" spans="2:52" x14ac:dyDescent="0.35">
      <c r="B297" t="s">
        <v>97</v>
      </c>
      <c r="C297" s="17">
        <v>0.226167851462554</v>
      </c>
      <c r="D297" s="17">
        <v>0.248790156138612</v>
      </c>
      <c r="E297" s="17">
        <v>0.19744394782117999</v>
      </c>
      <c r="F297" s="17"/>
      <c r="G297" s="17">
        <v>0.368134071961778</v>
      </c>
      <c r="H297" s="17">
        <v>0.21806168724848099</v>
      </c>
      <c r="I297" s="17">
        <v>0.50016465908212704</v>
      </c>
      <c r="J297" s="17">
        <v>0.34490158635648499</v>
      </c>
      <c r="K297" s="17">
        <v>8.6927921903189306E-2</v>
      </c>
      <c r="L297" s="17">
        <v>-8.7917630233571395E-2</v>
      </c>
      <c r="M297" s="17"/>
      <c r="N297" s="17">
        <v>0.33884489695584602</v>
      </c>
      <c r="O297" s="17">
        <v>0.340021131347919</v>
      </c>
      <c r="P297" s="17">
        <v>5.2925086916675898E-2</v>
      </c>
      <c r="Q297" s="17">
        <v>0.175364698268028</v>
      </c>
      <c r="R297" s="17"/>
      <c r="S297" s="17">
        <v>8.6565614494003101E-2</v>
      </c>
      <c r="T297" s="17">
        <v>0.42292602672777002</v>
      </c>
      <c r="U297" s="17">
        <v>0.17430294126189</v>
      </c>
      <c r="V297" s="17">
        <v>-5.6336482136504197E-2</v>
      </c>
      <c r="W297" s="17">
        <v>0.19114391472394801</v>
      </c>
      <c r="X297" s="17"/>
      <c r="Y297" s="17">
        <v>0.26748427062109598</v>
      </c>
      <c r="Z297" s="17">
        <v>0.30001308291076401</v>
      </c>
      <c r="AA297" s="17">
        <v>0.407928690257777</v>
      </c>
      <c r="AB297" s="17"/>
      <c r="AC297" s="17">
        <v>9.3915933604806406E-2</v>
      </c>
      <c r="AD297" s="17">
        <v>0.38004464388966003</v>
      </c>
      <c r="AE297" s="17">
        <v>0.26509878696484701</v>
      </c>
      <c r="AF297" s="17">
        <v>0.33012320571410197</v>
      </c>
      <c r="AG297" s="17">
        <v>0.68767809499050903</v>
      </c>
      <c r="AH297" s="17"/>
      <c r="AI297" s="17">
        <v>0.16343920685282201</v>
      </c>
      <c r="AJ297" s="17">
        <v>0.27979106783306501</v>
      </c>
      <c r="AK297" s="17">
        <v>0.247369334652183</v>
      </c>
      <c r="AL297" s="17">
        <v>0.30342877983653599</v>
      </c>
      <c r="AM297" s="17"/>
      <c r="AN297" s="17">
        <v>0.41978134164223002</v>
      </c>
      <c r="AO297" s="17">
        <v>0.167924046670341</v>
      </c>
      <c r="AP297" s="17"/>
      <c r="AQ297" s="17">
        <v>0.286443735609959</v>
      </c>
      <c r="AR297" s="17">
        <v>0.166755295884671</v>
      </c>
      <c r="AS297" s="17"/>
      <c r="AT297" s="17">
        <v>0.30219167539992497</v>
      </c>
      <c r="AU297" s="17">
        <v>0.152584497591394</v>
      </c>
      <c r="AV297" s="17">
        <v>4.6948048022486998E-2</v>
      </c>
      <c r="AW297" s="17"/>
      <c r="AX297" s="17">
        <v>0.34964996713419599</v>
      </c>
      <c r="AY297" s="17">
        <v>0.170322333233455</v>
      </c>
      <c r="AZ297" s="17">
        <v>0.50156133623333998</v>
      </c>
    </row>
    <row r="298" spans="2:52" x14ac:dyDescent="0.35">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row>
    <row r="299" spans="2:52" x14ac:dyDescent="0.35">
      <c r="B299" s="6" t="s">
        <v>214</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row>
    <row r="300" spans="2:52" x14ac:dyDescent="0.35">
      <c r="B300" s="24" t="s">
        <v>84</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row>
    <row r="301" spans="2:52" x14ac:dyDescent="0.35">
      <c r="B301" t="s">
        <v>135</v>
      </c>
      <c r="C301" s="17">
        <v>0.32487790272154798</v>
      </c>
      <c r="D301" s="17">
        <v>0.318299102653962</v>
      </c>
      <c r="E301" s="17">
        <v>0.33121028356401</v>
      </c>
      <c r="F301" s="17"/>
      <c r="G301" s="17">
        <v>0.45317205803011701</v>
      </c>
      <c r="H301" s="17">
        <v>0.39442875767802299</v>
      </c>
      <c r="I301" s="17">
        <v>0.476230256041005</v>
      </c>
      <c r="J301" s="17">
        <v>0.29442546427416699</v>
      </c>
      <c r="K301" s="17">
        <v>0.227943847118627</v>
      </c>
      <c r="L301" s="17">
        <v>0.14342885658014201</v>
      </c>
      <c r="M301" s="17"/>
      <c r="N301" s="17">
        <v>0.37246604732138999</v>
      </c>
      <c r="O301" s="17">
        <v>0.35212265145053101</v>
      </c>
      <c r="P301" s="17">
        <v>0.29980740907495501</v>
      </c>
      <c r="Q301" s="17">
        <v>0.29466041254761</v>
      </c>
      <c r="R301" s="17"/>
      <c r="S301" s="17">
        <v>0.23035141270243201</v>
      </c>
      <c r="T301" s="17">
        <v>0.39810718597872402</v>
      </c>
      <c r="U301" s="17">
        <v>0.400215608082018</v>
      </c>
      <c r="V301" s="17">
        <v>0.46276213134207</v>
      </c>
      <c r="W301" s="17">
        <v>0.342005483933008</v>
      </c>
      <c r="X301" s="17"/>
      <c r="Y301" s="17">
        <v>0.32755419860281398</v>
      </c>
      <c r="Z301" s="17">
        <v>0.38873559051464501</v>
      </c>
      <c r="AA301" s="17">
        <v>0.32567280525095799</v>
      </c>
      <c r="AB301" s="17"/>
      <c r="AC301" s="17">
        <v>0.25658119747066399</v>
      </c>
      <c r="AD301" s="17">
        <v>0.35757465483893502</v>
      </c>
      <c r="AE301" s="17">
        <v>0.34751639722335698</v>
      </c>
      <c r="AF301" s="17">
        <v>0.45722612922177303</v>
      </c>
      <c r="AG301" s="17">
        <v>0.198592926671599</v>
      </c>
      <c r="AH301" s="17"/>
      <c r="AI301" s="17">
        <v>0.28929743928234197</v>
      </c>
      <c r="AJ301" s="17">
        <v>0.33863525084603102</v>
      </c>
      <c r="AK301" s="17">
        <v>0.31447751599851198</v>
      </c>
      <c r="AL301" s="17">
        <v>0.39727104232497301</v>
      </c>
      <c r="AM301" s="17"/>
      <c r="AN301" s="17">
        <v>0.459574979470317</v>
      </c>
      <c r="AO301" s="17">
        <v>0.28588746137255899</v>
      </c>
      <c r="AP301" s="17"/>
      <c r="AQ301" s="17">
        <v>0.36971579328215498</v>
      </c>
      <c r="AR301" s="17">
        <v>0.27348537627584502</v>
      </c>
      <c r="AS301" s="17"/>
      <c r="AT301" s="17">
        <v>0.35448282642616402</v>
      </c>
      <c r="AU301" s="17">
        <v>0.33369007737691597</v>
      </c>
      <c r="AV301" s="17">
        <v>0.23407849840057901</v>
      </c>
      <c r="AW301" s="17"/>
      <c r="AX301" s="17">
        <v>0.45949689346215999</v>
      </c>
      <c r="AY301" s="17">
        <v>0.27949797844350699</v>
      </c>
      <c r="AZ301" s="17">
        <v>0.42046037884978998</v>
      </c>
    </row>
    <row r="302" spans="2:52" x14ac:dyDescent="0.35">
      <c r="B302" t="s">
        <v>136</v>
      </c>
      <c r="C302" s="17">
        <v>0.35835125341499102</v>
      </c>
      <c r="D302" s="17">
        <v>0.33519195825190201</v>
      </c>
      <c r="E302" s="17">
        <v>0.38427474604558798</v>
      </c>
      <c r="F302" s="17"/>
      <c r="G302" s="17">
        <v>0.24566974971813399</v>
      </c>
      <c r="H302" s="17">
        <v>0.39168915884850702</v>
      </c>
      <c r="I302" s="17">
        <v>0.373959739130938</v>
      </c>
      <c r="J302" s="17">
        <v>0.44703461517749099</v>
      </c>
      <c r="K302" s="17">
        <v>0.36341387442342399</v>
      </c>
      <c r="L302" s="17">
        <v>0.31256673095114001</v>
      </c>
      <c r="M302" s="17"/>
      <c r="N302" s="17">
        <v>0.36310783058762902</v>
      </c>
      <c r="O302" s="17">
        <v>0.330061310985238</v>
      </c>
      <c r="P302" s="17">
        <v>0.38069125374011098</v>
      </c>
      <c r="Q302" s="17">
        <v>0.36841036777355102</v>
      </c>
      <c r="R302" s="17"/>
      <c r="S302" s="17">
        <v>0.34868925024701403</v>
      </c>
      <c r="T302" s="17">
        <v>0.405681452103134</v>
      </c>
      <c r="U302" s="17">
        <v>0.32701324525255199</v>
      </c>
      <c r="V302" s="17">
        <v>9.45051260898159E-2</v>
      </c>
      <c r="W302" s="17">
        <v>0.33079289551000401</v>
      </c>
      <c r="X302" s="17"/>
      <c r="Y302" s="17">
        <v>0.30876373251599198</v>
      </c>
      <c r="Z302" s="17">
        <v>0.42275135996431701</v>
      </c>
      <c r="AA302" s="17">
        <v>0.44610177453213701</v>
      </c>
      <c r="AB302" s="17"/>
      <c r="AC302" s="17">
        <v>0.33549448446757402</v>
      </c>
      <c r="AD302" s="17">
        <v>0.38841729642224199</v>
      </c>
      <c r="AE302" s="17">
        <v>0.37771490334814201</v>
      </c>
      <c r="AF302" s="17">
        <v>0.313458263367352</v>
      </c>
      <c r="AG302" s="17">
        <v>0.75054793873520498</v>
      </c>
      <c r="AH302" s="17"/>
      <c r="AI302" s="17">
        <v>0.41019109905326701</v>
      </c>
      <c r="AJ302" s="17">
        <v>0.31885669361176799</v>
      </c>
      <c r="AK302" s="17">
        <v>0.401355381790657</v>
      </c>
      <c r="AL302" s="17">
        <v>0.305875939503435</v>
      </c>
      <c r="AM302" s="17"/>
      <c r="AN302" s="17">
        <v>0.32195322385373798</v>
      </c>
      <c r="AO302" s="17">
        <v>0.37010342740242003</v>
      </c>
      <c r="AP302" s="17"/>
      <c r="AQ302" s="17">
        <v>0.37160459874826801</v>
      </c>
      <c r="AR302" s="17">
        <v>0.35407923102348499</v>
      </c>
      <c r="AS302" s="17"/>
      <c r="AT302" s="17">
        <v>0.34341638471771102</v>
      </c>
      <c r="AU302" s="17">
        <v>0.37234193843791202</v>
      </c>
      <c r="AV302" s="17">
        <v>0.31782954080041298</v>
      </c>
      <c r="AW302" s="17"/>
      <c r="AX302" s="17">
        <v>0.35176912206341299</v>
      </c>
      <c r="AY302" s="17">
        <v>0.41474853104056197</v>
      </c>
      <c r="AZ302" s="17">
        <v>0.41490596342782499</v>
      </c>
    </row>
    <row r="303" spans="2:52" x14ac:dyDescent="0.35">
      <c r="B303" t="s">
        <v>137</v>
      </c>
      <c r="C303" s="17">
        <v>0.15810448337697899</v>
      </c>
      <c r="D303" s="17">
        <v>0.191148747559413</v>
      </c>
      <c r="E303" s="17">
        <v>0.121284923862682</v>
      </c>
      <c r="F303" s="17"/>
      <c r="G303" s="17">
        <v>0.17011700087079301</v>
      </c>
      <c r="H303" s="17">
        <v>0.101941341727699</v>
      </c>
      <c r="I303" s="17">
        <v>0.103749922697667</v>
      </c>
      <c r="J303" s="17">
        <v>0.107460141567026</v>
      </c>
      <c r="K303" s="17">
        <v>0.218631381465655</v>
      </c>
      <c r="L303" s="17">
        <v>0.24487945139086401</v>
      </c>
      <c r="M303" s="17"/>
      <c r="N303" s="17">
        <v>0.13858890495464599</v>
      </c>
      <c r="O303" s="17">
        <v>0.147620655689123</v>
      </c>
      <c r="P303" s="17">
        <v>0.16167402048049601</v>
      </c>
      <c r="Q303" s="17">
        <v>0.169911931276091</v>
      </c>
      <c r="R303" s="17"/>
      <c r="S303" s="17">
        <v>0.21021760556709801</v>
      </c>
      <c r="T303" s="17">
        <v>8.9313979239423497E-2</v>
      </c>
      <c r="U303" s="17">
        <v>0.10556350578001999</v>
      </c>
      <c r="V303" s="17">
        <v>0.128220850964546</v>
      </c>
      <c r="W303" s="17">
        <v>0.20713788607474301</v>
      </c>
      <c r="X303" s="17"/>
      <c r="Y303" s="17">
        <v>0.19968793106841201</v>
      </c>
      <c r="Z303" s="17">
        <v>8.9027260676810202E-2</v>
      </c>
      <c r="AA303" s="17">
        <v>0.20260140338580901</v>
      </c>
      <c r="AB303" s="17"/>
      <c r="AC303" s="17">
        <v>0.19545718381421401</v>
      </c>
      <c r="AD303" s="17">
        <v>0.10003195702654299</v>
      </c>
      <c r="AE303" s="17">
        <v>0.117760796321697</v>
      </c>
      <c r="AF303" s="17">
        <v>0.122078074107779</v>
      </c>
      <c r="AG303" s="17">
        <v>5.0859134593196402E-2</v>
      </c>
      <c r="AH303" s="17"/>
      <c r="AI303" s="17">
        <v>0.15294412041571701</v>
      </c>
      <c r="AJ303" s="17">
        <v>0.17341789169783201</v>
      </c>
      <c r="AK303" s="17">
        <v>0.142154441478125</v>
      </c>
      <c r="AL303" s="17">
        <v>0.13830369083639901</v>
      </c>
      <c r="AM303" s="17"/>
      <c r="AN303" s="17">
        <v>0.104445682546459</v>
      </c>
      <c r="AO303" s="17">
        <v>0.16911477869550801</v>
      </c>
      <c r="AP303" s="17"/>
      <c r="AQ303" s="17">
        <v>0.12479698326337001</v>
      </c>
      <c r="AR303" s="17">
        <v>0.19039026109143001</v>
      </c>
      <c r="AS303" s="17"/>
      <c r="AT303" s="17">
        <v>0.17015765350965401</v>
      </c>
      <c r="AU303" s="17">
        <v>0.140792949084522</v>
      </c>
      <c r="AV303" s="17">
        <v>0.216099001822571</v>
      </c>
      <c r="AW303" s="17"/>
      <c r="AX303" s="17">
        <v>9.0305624153096703E-2</v>
      </c>
      <c r="AY303" s="17">
        <v>0.13304105669225399</v>
      </c>
      <c r="AZ303" s="17">
        <v>9.4069723947094397E-2</v>
      </c>
    </row>
    <row r="304" spans="2:52" x14ac:dyDescent="0.35">
      <c r="B304" t="s">
        <v>138</v>
      </c>
      <c r="C304" s="17">
        <v>8.6199945708436906E-2</v>
      </c>
      <c r="D304" s="17">
        <v>7.8029594414973605E-2</v>
      </c>
      <c r="E304" s="17">
        <v>9.5022635312060205E-2</v>
      </c>
      <c r="F304" s="17"/>
      <c r="G304" s="17">
        <v>8.6573788978351801E-2</v>
      </c>
      <c r="H304" s="17">
        <v>3.8342873049852802E-2</v>
      </c>
      <c r="I304" s="17">
        <v>2.7523243559009598E-2</v>
      </c>
      <c r="J304" s="17">
        <v>8.4026971147151505E-2</v>
      </c>
      <c r="K304" s="17">
        <v>8.5000610226175805E-2</v>
      </c>
      <c r="L304" s="17">
        <v>0.18231831649477701</v>
      </c>
      <c r="M304" s="17"/>
      <c r="N304" s="17">
        <v>7.0650156697329103E-2</v>
      </c>
      <c r="O304" s="17">
        <v>8.8025213728337603E-2</v>
      </c>
      <c r="P304" s="17">
        <v>7.4280210634530094E-2</v>
      </c>
      <c r="Q304" s="17">
        <v>0.100797432584928</v>
      </c>
      <c r="R304" s="17"/>
      <c r="S304" s="17">
        <v>0.114263352429195</v>
      </c>
      <c r="T304" s="17">
        <v>7.6610290934266495E-2</v>
      </c>
      <c r="U304" s="17">
        <v>0.108802754728928</v>
      </c>
      <c r="V304" s="17">
        <v>0</v>
      </c>
      <c r="W304" s="17">
        <v>4.90954902180155E-2</v>
      </c>
      <c r="X304" s="17"/>
      <c r="Y304" s="17">
        <v>0.12942470657271399</v>
      </c>
      <c r="Z304" s="17">
        <v>7.3194461388940701E-2</v>
      </c>
      <c r="AA304" s="17">
        <v>0</v>
      </c>
      <c r="AB304" s="17"/>
      <c r="AC304" s="17">
        <v>0.11916300725696501</v>
      </c>
      <c r="AD304" s="17">
        <v>8.7339354276047401E-2</v>
      </c>
      <c r="AE304" s="17">
        <v>6.7596497431236094E-2</v>
      </c>
      <c r="AF304" s="17">
        <v>4.6509449668820403E-2</v>
      </c>
      <c r="AG304" s="17">
        <v>0</v>
      </c>
      <c r="AH304" s="17"/>
      <c r="AI304" s="17">
        <v>8.3865634544870796E-2</v>
      </c>
      <c r="AJ304" s="17">
        <v>8.8210082456464001E-2</v>
      </c>
      <c r="AK304" s="17">
        <v>6.3543908580195194E-2</v>
      </c>
      <c r="AL304" s="17">
        <v>8.8156400933093196E-2</v>
      </c>
      <c r="AM304" s="17"/>
      <c r="AN304" s="17">
        <v>8.1446669372590499E-2</v>
      </c>
      <c r="AO304" s="17">
        <v>9.1139280702700706E-2</v>
      </c>
      <c r="AP304" s="17"/>
      <c r="AQ304" s="17">
        <v>8.6655444217629995E-2</v>
      </c>
      <c r="AR304" s="17">
        <v>8.2924936188035897E-2</v>
      </c>
      <c r="AS304" s="17"/>
      <c r="AT304" s="17">
        <v>8.5395169428128304E-2</v>
      </c>
      <c r="AU304" s="17">
        <v>8.4165868230934901E-2</v>
      </c>
      <c r="AV304" s="17">
        <v>0.10126504153483</v>
      </c>
      <c r="AW304" s="17"/>
      <c r="AX304" s="17">
        <v>6.2152763353530899E-2</v>
      </c>
      <c r="AY304" s="17">
        <v>0.117490557310216</v>
      </c>
      <c r="AZ304" s="17">
        <v>3.8101974369541797E-2</v>
      </c>
    </row>
    <row r="305" spans="2:52" x14ac:dyDescent="0.35">
      <c r="B305" t="s">
        <v>139</v>
      </c>
      <c r="C305" s="17">
        <v>5.6070717534843398E-2</v>
      </c>
      <c r="D305" s="17">
        <v>6.44348398371829E-2</v>
      </c>
      <c r="E305" s="17">
        <v>4.8197111427122401E-2</v>
      </c>
      <c r="F305" s="17"/>
      <c r="G305" s="17">
        <v>1.6246473029634102E-2</v>
      </c>
      <c r="H305" s="17">
        <v>4.3726051607134102E-2</v>
      </c>
      <c r="I305" s="17">
        <v>1.85368385713808E-2</v>
      </c>
      <c r="J305" s="17">
        <v>5.1908828590226601E-2</v>
      </c>
      <c r="K305" s="17">
        <v>8.9607509792267795E-2</v>
      </c>
      <c r="L305" s="17">
        <v>0.104250753744504</v>
      </c>
      <c r="M305" s="17"/>
      <c r="N305" s="17">
        <v>5.0347082534514399E-2</v>
      </c>
      <c r="O305" s="17">
        <v>6.05395181695247E-2</v>
      </c>
      <c r="P305" s="17">
        <v>5.1655860503611602E-2</v>
      </c>
      <c r="Q305" s="17">
        <v>5.82952463013846E-2</v>
      </c>
      <c r="R305" s="17"/>
      <c r="S305" s="17">
        <v>8.9839509780522603E-2</v>
      </c>
      <c r="T305" s="17">
        <v>1.35241518377758E-2</v>
      </c>
      <c r="U305" s="17">
        <v>5.8404886156481303E-2</v>
      </c>
      <c r="V305" s="17">
        <v>0.31451189160356802</v>
      </c>
      <c r="W305" s="17">
        <v>5.6221786334592398E-2</v>
      </c>
      <c r="X305" s="17"/>
      <c r="Y305" s="17">
        <v>3.4569431240068803E-2</v>
      </c>
      <c r="Z305" s="17">
        <v>1.2174855909339E-2</v>
      </c>
      <c r="AA305" s="17">
        <v>2.5624016831096198E-2</v>
      </c>
      <c r="AB305" s="17"/>
      <c r="AC305" s="17">
        <v>6.7320565893672094E-2</v>
      </c>
      <c r="AD305" s="17">
        <v>4.6319940018926302E-2</v>
      </c>
      <c r="AE305" s="17">
        <v>8.58951913134752E-2</v>
      </c>
      <c r="AF305" s="17">
        <v>3.8097780465562898E-2</v>
      </c>
      <c r="AG305" s="17">
        <v>0</v>
      </c>
      <c r="AH305" s="17"/>
      <c r="AI305" s="17">
        <v>3.8086700307670598E-2</v>
      </c>
      <c r="AJ305" s="17">
        <v>6.5890885091611201E-2</v>
      </c>
      <c r="AK305" s="17">
        <v>6.6227497463319698E-2</v>
      </c>
      <c r="AL305" s="17">
        <v>5.92705285137212E-2</v>
      </c>
      <c r="AM305" s="17"/>
      <c r="AN305" s="17">
        <v>2.21204111978981E-2</v>
      </c>
      <c r="AO305" s="17">
        <v>6.7152971276734599E-2</v>
      </c>
      <c r="AP305" s="17"/>
      <c r="AQ305" s="17">
        <v>3.8194626763746901E-2</v>
      </c>
      <c r="AR305" s="17">
        <v>7.5065087517577705E-2</v>
      </c>
      <c r="AS305" s="17"/>
      <c r="AT305" s="17">
        <v>4.1639380162956402E-2</v>
      </c>
      <c r="AU305" s="17">
        <v>6.9009166869716004E-2</v>
      </c>
      <c r="AV305" s="17">
        <v>7.7382796622476796E-2</v>
      </c>
      <c r="AW305" s="17"/>
      <c r="AX305" s="17">
        <v>1.8266604974547501E-2</v>
      </c>
      <c r="AY305" s="17">
        <v>5.5221876513460902E-2</v>
      </c>
      <c r="AZ305" s="17">
        <v>1.97322692740588E-2</v>
      </c>
    </row>
    <row r="306" spans="2:52" x14ac:dyDescent="0.35">
      <c r="B306" t="s">
        <v>94</v>
      </c>
      <c r="C306" s="17">
        <v>1.6395697243202001E-2</v>
      </c>
      <c r="D306" s="17">
        <v>1.28957572825659E-2</v>
      </c>
      <c r="E306" s="17">
        <v>2.0010299788537401E-2</v>
      </c>
      <c r="F306" s="17"/>
      <c r="G306" s="17">
        <v>2.8220929372970299E-2</v>
      </c>
      <c r="H306" s="17">
        <v>2.9871817088784301E-2</v>
      </c>
      <c r="I306" s="17">
        <v>0</v>
      </c>
      <c r="J306" s="17">
        <v>1.51439792439374E-2</v>
      </c>
      <c r="K306" s="17">
        <v>1.54027769738504E-2</v>
      </c>
      <c r="L306" s="17">
        <v>1.25558908385725E-2</v>
      </c>
      <c r="M306" s="17"/>
      <c r="N306" s="17">
        <v>4.8399779044916201E-3</v>
      </c>
      <c r="O306" s="17">
        <v>2.1630649977245099E-2</v>
      </c>
      <c r="P306" s="17">
        <v>3.18912455662963E-2</v>
      </c>
      <c r="Q306" s="17">
        <v>7.9246095164344898E-3</v>
      </c>
      <c r="R306" s="17"/>
      <c r="S306" s="17">
        <v>6.6388692737386302E-3</v>
      </c>
      <c r="T306" s="17">
        <v>1.6762939906676402E-2</v>
      </c>
      <c r="U306" s="17">
        <v>0</v>
      </c>
      <c r="V306" s="17">
        <v>0</v>
      </c>
      <c r="W306" s="17">
        <v>1.4746457929637399E-2</v>
      </c>
      <c r="X306" s="17"/>
      <c r="Y306" s="17">
        <v>0</v>
      </c>
      <c r="Z306" s="17">
        <v>1.4116471545948001E-2</v>
      </c>
      <c r="AA306" s="17">
        <v>0</v>
      </c>
      <c r="AB306" s="17"/>
      <c r="AC306" s="17">
        <v>2.5983561096910201E-2</v>
      </c>
      <c r="AD306" s="17">
        <v>2.03167974173061E-2</v>
      </c>
      <c r="AE306" s="17">
        <v>3.5162143620922799E-3</v>
      </c>
      <c r="AF306" s="17">
        <v>2.2630303168711698E-2</v>
      </c>
      <c r="AG306" s="17">
        <v>0</v>
      </c>
      <c r="AH306" s="17"/>
      <c r="AI306" s="17">
        <v>2.56150063961329E-2</v>
      </c>
      <c r="AJ306" s="17">
        <v>1.4989196296294E-2</v>
      </c>
      <c r="AK306" s="17">
        <v>1.2241254689192E-2</v>
      </c>
      <c r="AL306" s="17">
        <v>1.11223978883785E-2</v>
      </c>
      <c r="AM306" s="17"/>
      <c r="AN306" s="17">
        <v>1.04590335589977E-2</v>
      </c>
      <c r="AO306" s="17">
        <v>1.6602080550077399E-2</v>
      </c>
      <c r="AP306" s="17"/>
      <c r="AQ306" s="17">
        <v>9.0325537248300801E-3</v>
      </c>
      <c r="AR306" s="17">
        <v>2.4055107903626301E-2</v>
      </c>
      <c r="AS306" s="17"/>
      <c r="AT306" s="17">
        <v>4.9085857553874202E-3</v>
      </c>
      <c r="AU306" s="17">
        <v>0</v>
      </c>
      <c r="AV306" s="17">
        <v>5.3345120819130801E-2</v>
      </c>
      <c r="AW306" s="17"/>
      <c r="AX306" s="17">
        <v>1.8008991993251601E-2</v>
      </c>
      <c r="AY306" s="17">
        <v>0</v>
      </c>
      <c r="AZ306" s="17">
        <v>1.27296901316895E-2</v>
      </c>
    </row>
    <row r="307" spans="2:52" x14ac:dyDescent="0.35">
      <c r="B307" t="s">
        <v>140</v>
      </c>
      <c r="C307" s="17">
        <v>0.68322915613653901</v>
      </c>
      <c r="D307" s="17">
        <v>0.65349106090586495</v>
      </c>
      <c r="E307" s="17">
        <v>0.71548502960959803</v>
      </c>
      <c r="F307" s="17"/>
      <c r="G307" s="17">
        <v>0.698841807748251</v>
      </c>
      <c r="H307" s="17">
        <v>0.78611791652652996</v>
      </c>
      <c r="I307" s="17">
        <v>0.85018999517194305</v>
      </c>
      <c r="J307" s="17">
        <v>0.74146007945165804</v>
      </c>
      <c r="K307" s="17">
        <v>0.59135772154205202</v>
      </c>
      <c r="L307" s="17">
        <v>0.455995587531282</v>
      </c>
      <c r="M307" s="17"/>
      <c r="N307" s="17">
        <v>0.73557387790901896</v>
      </c>
      <c r="O307" s="17">
        <v>0.68218396243576895</v>
      </c>
      <c r="P307" s="17">
        <v>0.68049866281506599</v>
      </c>
      <c r="Q307" s="17">
        <v>0.66307078032116196</v>
      </c>
      <c r="R307" s="17"/>
      <c r="S307" s="17">
        <v>0.57904066294944601</v>
      </c>
      <c r="T307" s="17">
        <v>0.80378863808185796</v>
      </c>
      <c r="U307" s="17">
        <v>0.72722885333456999</v>
      </c>
      <c r="V307" s="17">
        <v>0.55726725743188599</v>
      </c>
      <c r="W307" s="17">
        <v>0.67279837944301202</v>
      </c>
      <c r="X307" s="17"/>
      <c r="Y307" s="17">
        <v>0.63631793111880497</v>
      </c>
      <c r="Z307" s="17">
        <v>0.81148695047896202</v>
      </c>
      <c r="AA307" s="17">
        <v>0.77177457978309505</v>
      </c>
      <c r="AB307" s="17"/>
      <c r="AC307" s="17">
        <v>0.59207568193823801</v>
      </c>
      <c r="AD307" s="17">
        <v>0.74599195126117701</v>
      </c>
      <c r="AE307" s="17">
        <v>0.72523130057149898</v>
      </c>
      <c r="AF307" s="17">
        <v>0.77068439258912602</v>
      </c>
      <c r="AG307" s="17">
        <v>0.94914086540680398</v>
      </c>
      <c r="AH307" s="17"/>
      <c r="AI307" s="17">
        <v>0.69948853833560898</v>
      </c>
      <c r="AJ307" s="17">
        <v>0.65749194445779902</v>
      </c>
      <c r="AK307" s="17">
        <v>0.71583289778916803</v>
      </c>
      <c r="AL307" s="17">
        <v>0.70314698182840796</v>
      </c>
      <c r="AM307" s="17"/>
      <c r="AN307" s="17">
        <v>0.78152820332405504</v>
      </c>
      <c r="AO307" s="17">
        <v>0.65599088877497902</v>
      </c>
      <c r="AP307" s="17"/>
      <c r="AQ307" s="17">
        <v>0.74132039203042299</v>
      </c>
      <c r="AR307" s="17">
        <v>0.62756460729932995</v>
      </c>
      <c r="AS307" s="17"/>
      <c r="AT307" s="17">
        <v>0.69789921114387399</v>
      </c>
      <c r="AU307" s="17">
        <v>0.706032015814827</v>
      </c>
      <c r="AV307" s="17">
        <v>0.55190803920099196</v>
      </c>
      <c r="AW307" s="17"/>
      <c r="AX307" s="17">
        <v>0.81126601552557298</v>
      </c>
      <c r="AY307" s="17">
        <v>0.69424650948406896</v>
      </c>
      <c r="AZ307" s="17">
        <v>0.83536634227761597</v>
      </c>
    </row>
    <row r="308" spans="2:52" x14ac:dyDescent="0.35">
      <c r="B308" t="s">
        <v>141</v>
      </c>
      <c r="C308" s="17">
        <v>0.14227066324328</v>
      </c>
      <c r="D308" s="17">
        <v>0.14246443425215699</v>
      </c>
      <c r="E308" s="17">
        <v>0.143219746739183</v>
      </c>
      <c r="F308" s="17"/>
      <c r="G308" s="17">
        <v>0.102820262007986</v>
      </c>
      <c r="H308" s="17">
        <v>8.2068924656986897E-2</v>
      </c>
      <c r="I308" s="17">
        <v>4.6060082130390499E-2</v>
      </c>
      <c r="J308" s="17">
        <v>0.13593579973737799</v>
      </c>
      <c r="K308" s="17">
        <v>0.174608120018444</v>
      </c>
      <c r="L308" s="17">
        <v>0.28656907023928102</v>
      </c>
      <c r="M308" s="17"/>
      <c r="N308" s="17">
        <v>0.12099723923184399</v>
      </c>
      <c r="O308" s="17">
        <v>0.14856473189786201</v>
      </c>
      <c r="P308" s="17">
        <v>0.12593607113814201</v>
      </c>
      <c r="Q308" s="17">
        <v>0.15909267888631301</v>
      </c>
      <c r="R308" s="17"/>
      <c r="S308" s="17">
        <v>0.20410286220971699</v>
      </c>
      <c r="T308" s="17">
        <v>9.01344427720423E-2</v>
      </c>
      <c r="U308" s="17">
        <v>0.16720764088540899</v>
      </c>
      <c r="V308" s="17">
        <v>0.31451189160356802</v>
      </c>
      <c r="W308" s="17">
        <v>0.105317276552608</v>
      </c>
      <c r="X308" s="17"/>
      <c r="Y308" s="17">
        <v>0.16399413781278299</v>
      </c>
      <c r="Z308" s="17">
        <v>8.5369317298279707E-2</v>
      </c>
      <c r="AA308" s="17">
        <v>2.5624016831096198E-2</v>
      </c>
      <c r="AB308" s="17"/>
      <c r="AC308" s="17">
        <v>0.18648357315063699</v>
      </c>
      <c r="AD308" s="17">
        <v>0.133659294294974</v>
      </c>
      <c r="AE308" s="17">
        <v>0.153491688744711</v>
      </c>
      <c r="AF308" s="17">
        <v>8.4607230134383205E-2</v>
      </c>
      <c r="AG308" s="17">
        <v>0</v>
      </c>
      <c r="AH308" s="17"/>
      <c r="AI308" s="17">
        <v>0.12195233485254101</v>
      </c>
      <c r="AJ308" s="17">
        <v>0.15410096754807501</v>
      </c>
      <c r="AK308" s="17">
        <v>0.129771406043515</v>
      </c>
      <c r="AL308" s="17">
        <v>0.14742692944681399</v>
      </c>
      <c r="AM308" s="17"/>
      <c r="AN308" s="17">
        <v>0.103567080570489</v>
      </c>
      <c r="AO308" s="17">
        <v>0.158292251979435</v>
      </c>
      <c r="AP308" s="17"/>
      <c r="AQ308" s="17">
        <v>0.124850070981377</v>
      </c>
      <c r="AR308" s="17">
        <v>0.15799002370561399</v>
      </c>
      <c r="AS308" s="17"/>
      <c r="AT308" s="17">
        <v>0.12703454959108501</v>
      </c>
      <c r="AU308" s="17">
        <v>0.153175035100651</v>
      </c>
      <c r="AV308" s="17">
        <v>0.178647838157307</v>
      </c>
      <c r="AW308" s="17"/>
      <c r="AX308" s="17">
        <v>8.0419368328078403E-2</v>
      </c>
      <c r="AY308" s="17">
        <v>0.17271243382367699</v>
      </c>
      <c r="AZ308" s="17">
        <v>5.7834243643600597E-2</v>
      </c>
    </row>
    <row r="309" spans="2:52" x14ac:dyDescent="0.35">
      <c r="B309" t="s">
        <v>97</v>
      </c>
      <c r="C309" s="17">
        <v>0.54095849289325804</v>
      </c>
      <c r="D309" s="17">
        <v>0.51102662665370802</v>
      </c>
      <c r="E309" s="17">
        <v>0.572265282870415</v>
      </c>
      <c r="F309" s="17"/>
      <c r="G309" s="17">
        <v>0.596021545740265</v>
      </c>
      <c r="H309" s="17">
        <v>0.70404899186954295</v>
      </c>
      <c r="I309" s="17">
        <v>0.80412991304155201</v>
      </c>
      <c r="J309" s="17">
        <v>0.60552427971428002</v>
      </c>
      <c r="K309" s="17">
        <v>0.41674960152360802</v>
      </c>
      <c r="L309" s="17">
        <v>0.16942651729200101</v>
      </c>
      <c r="M309" s="17"/>
      <c r="N309" s="17">
        <v>0.61457663867717605</v>
      </c>
      <c r="O309" s="17">
        <v>0.53361923053790705</v>
      </c>
      <c r="P309" s="17">
        <v>0.55456259167692401</v>
      </c>
      <c r="Q309" s="17">
        <v>0.503978101434849</v>
      </c>
      <c r="R309" s="17"/>
      <c r="S309" s="17">
        <v>0.37493780073972899</v>
      </c>
      <c r="T309" s="17">
        <v>0.713654195309815</v>
      </c>
      <c r="U309" s="17">
        <v>0.56002121244916103</v>
      </c>
      <c r="V309" s="17">
        <v>0.242755365828317</v>
      </c>
      <c r="W309" s="17">
        <v>0.56748110289040399</v>
      </c>
      <c r="X309" s="17"/>
      <c r="Y309" s="17">
        <v>0.47232379330602198</v>
      </c>
      <c r="Z309" s="17">
        <v>0.72611763318068201</v>
      </c>
      <c r="AA309" s="17">
        <v>0.746150562951999</v>
      </c>
      <c r="AB309" s="17"/>
      <c r="AC309" s="17">
        <v>0.40559210878760199</v>
      </c>
      <c r="AD309" s="17">
        <v>0.61233265696620298</v>
      </c>
      <c r="AE309" s="17">
        <v>0.57173961182678801</v>
      </c>
      <c r="AF309" s="17">
        <v>0.68607716245474304</v>
      </c>
      <c r="AG309" s="17">
        <v>0.94914086540680398</v>
      </c>
      <c r="AH309" s="17"/>
      <c r="AI309" s="17">
        <v>0.577536203483067</v>
      </c>
      <c r="AJ309" s="17">
        <v>0.50339097690972301</v>
      </c>
      <c r="AK309" s="17">
        <v>0.58606149174565303</v>
      </c>
      <c r="AL309" s="17">
        <v>0.55572005238159405</v>
      </c>
      <c r="AM309" s="17"/>
      <c r="AN309" s="17">
        <v>0.67796112275356601</v>
      </c>
      <c r="AO309" s="17">
        <v>0.49769863679554399</v>
      </c>
      <c r="AP309" s="17"/>
      <c r="AQ309" s="17">
        <v>0.61647032104904598</v>
      </c>
      <c r="AR309" s="17">
        <v>0.46957458359371601</v>
      </c>
      <c r="AS309" s="17"/>
      <c r="AT309" s="17">
        <v>0.57086466155278903</v>
      </c>
      <c r="AU309" s="17">
        <v>0.55285698071417699</v>
      </c>
      <c r="AV309" s="17">
        <v>0.37326020104368501</v>
      </c>
      <c r="AW309" s="17"/>
      <c r="AX309" s="17">
        <v>0.73084664719749504</v>
      </c>
      <c r="AY309" s="17">
        <v>0.52153407566039101</v>
      </c>
      <c r="AZ309" s="17">
        <v>0.77753209863401496</v>
      </c>
    </row>
    <row r="310" spans="2:52" x14ac:dyDescent="0.35">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row>
    <row r="311" spans="2:52" x14ac:dyDescent="0.35">
      <c r="B311" s="6" t="s">
        <v>215</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row>
    <row r="312" spans="2:52" x14ac:dyDescent="0.35">
      <c r="B312" s="24" t="s">
        <v>84</v>
      </c>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row>
    <row r="313" spans="2:52" x14ac:dyDescent="0.35">
      <c r="B313" t="s">
        <v>200</v>
      </c>
      <c r="C313" s="17">
        <v>0.17074765694704599</v>
      </c>
      <c r="D313" s="17">
        <v>0.14240890687711</v>
      </c>
      <c r="E313" s="17">
        <v>0.200319766630144</v>
      </c>
      <c r="F313" s="17"/>
      <c r="G313" s="17">
        <v>0.202330832116245</v>
      </c>
      <c r="H313" s="17">
        <v>0.262119232144226</v>
      </c>
      <c r="I313" s="17">
        <v>0.22025237378236401</v>
      </c>
      <c r="J313" s="17">
        <v>0.180143101988991</v>
      </c>
      <c r="K313" s="17">
        <v>0.121287299189429</v>
      </c>
      <c r="L313" s="17">
        <v>5.3461816007134497E-2</v>
      </c>
      <c r="M313" s="17"/>
      <c r="N313" s="17">
        <v>0.21438590114550701</v>
      </c>
      <c r="O313" s="17">
        <v>0.146462314897636</v>
      </c>
      <c r="P313" s="17">
        <v>0.168476378294076</v>
      </c>
      <c r="Q313" s="17">
        <v>0.171955788416186</v>
      </c>
      <c r="R313" s="17"/>
      <c r="S313" s="17">
        <v>0.13748027513830999</v>
      </c>
      <c r="T313" s="17">
        <v>0.212805806415861</v>
      </c>
      <c r="U313" s="17">
        <v>4.9610314995364599E-2</v>
      </c>
      <c r="V313" s="17">
        <v>0.22524486503312699</v>
      </c>
      <c r="W313" s="17">
        <v>0.1726938452799</v>
      </c>
      <c r="X313" s="17"/>
      <c r="Y313" s="17">
        <v>0.25552839703249802</v>
      </c>
      <c r="Z313" s="17">
        <v>0.196417473233748</v>
      </c>
      <c r="AA313" s="17">
        <v>0.108720300630453</v>
      </c>
      <c r="AB313" s="17"/>
      <c r="AC313" s="17">
        <v>0.13333039407154301</v>
      </c>
      <c r="AD313" s="17">
        <v>0.15337340956458001</v>
      </c>
      <c r="AE313" s="17">
        <v>0.22512570847024699</v>
      </c>
      <c r="AF313" s="17">
        <v>0.30405875495324902</v>
      </c>
      <c r="AG313" s="17">
        <v>0.12811652380451499</v>
      </c>
      <c r="AH313" s="17"/>
      <c r="AI313" s="17">
        <v>0.181573915364968</v>
      </c>
      <c r="AJ313" s="17">
        <v>0.15591930663020501</v>
      </c>
      <c r="AK313" s="17">
        <v>0.17408558186707401</v>
      </c>
      <c r="AL313" s="17">
        <v>0.203860794751167</v>
      </c>
      <c r="AM313" s="17"/>
      <c r="AN313" s="17">
        <v>0.224536123981569</v>
      </c>
      <c r="AO313" s="17">
        <v>0.16026183817992101</v>
      </c>
      <c r="AP313" s="17"/>
      <c r="AQ313" s="17">
        <v>0.19161114800672199</v>
      </c>
      <c r="AR313" s="17">
        <v>0.14388035115484199</v>
      </c>
      <c r="AS313" s="17"/>
      <c r="AT313" s="17">
        <v>0.232402755217159</v>
      </c>
      <c r="AU313" s="17">
        <v>0.16535804289534201</v>
      </c>
      <c r="AV313" s="17">
        <v>5.6349797315503602E-2</v>
      </c>
      <c r="AW313" s="17"/>
      <c r="AX313" s="17">
        <v>0.22991244175421</v>
      </c>
      <c r="AY313" s="17">
        <v>0.197831959857937</v>
      </c>
      <c r="AZ313" s="17">
        <v>0.27394633392398199</v>
      </c>
    </row>
    <row r="314" spans="2:52" x14ac:dyDescent="0.35">
      <c r="B314" t="s">
        <v>201</v>
      </c>
      <c r="C314" s="17">
        <v>0.2766614436491</v>
      </c>
      <c r="D314" s="17">
        <v>0.29554667981176502</v>
      </c>
      <c r="E314" s="17">
        <v>0.25726599927870503</v>
      </c>
      <c r="F314" s="17"/>
      <c r="G314" s="17">
        <v>0.332175154117961</v>
      </c>
      <c r="H314" s="17">
        <v>0.29244208292941098</v>
      </c>
      <c r="I314" s="17">
        <v>0.433493503066395</v>
      </c>
      <c r="J314" s="17">
        <v>0.37715705005308803</v>
      </c>
      <c r="K314" s="17">
        <v>0.189840009256212</v>
      </c>
      <c r="L314" s="17">
        <v>7.4133549503252794E-2</v>
      </c>
      <c r="M314" s="17"/>
      <c r="N314" s="17">
        <v>0.286132069523232</v>
      </c>
      <c r="O314" s="17">
        <v>0.32721716508972698</v>
      </c>
      <c r="P314" s="17">
        <v>0.26493829197577601</v>
      </c>
      <c r="Q314" s="17">
        <v>0.23686925234164399</v>
      </c>
      <c r="R314" s="17"/>
      <c r="S314" s="17">
        <v>0.22131762476302999</v>
      </c>
      <c r="T314" s="17">
        <v>0.31887581972555501</v>
      </c>
      <c r="U314" s="17">
        <v>0.38868668762835101</v>
      </c>
      <c r="V314" s="17">
        <v>0</v>
      </c>
      <c r="W314" s="17">
        <v>0.32570725829470598</v>
      </c>
      <c r="X314" s="17"/>
      <c r="Y314" s="17">
        <v>0.249225690795327</v>
      </c>
      <c r="Z314" s="17">
        <v>0.33684830501354601</v>
      </c>
      <c r="AA314" s="17">
        <v>0.38159569552962502</v>
      </c>
      <c r="AB314" s="17"/>
      <c r="AC314" s="17">
        <v>0.28189956371136299</v>
      </c>
      <c r="AD314" s="17">
        <v>0.29508171913216902</v>
      </c>
      <c r="AE314" s="17">
        <v>0.25118719599637701</v>
      </c>
      <c r="AF314" s="17">
        <v>0.3083778163309</v>
      </c>
      <c r="AG314" s="17">
        <v>0.29537424436713</v>
      </c>
      <c r="AH314" s="17"/>
      <c r="AI314" s="17">
        <v>0.24071613331459299</v>
      </c>
      <c r="AJ314" s="17">
        <v>0.26621185137098102</v>
      </c>
      <c r="AK314" s="17">
        <v>0.37526102497944303</v>
      </c>
      <c r="AL314" s="17">
        <v>0.316385141752276</v>
      </c>
      <c r="AM314" s="17"/>
      <c r="AN314" s="17">
        <v>0.30405335694880498</v>
      </c>
      <c r="AO314" s="17">
        <v>0.26660355242200301</v>
      </c>
      <c r="AP314" s="17"/>
      <c r="AQ314" s="17">
        <v>0.34055174718001502</v>
      </c>
      <c r="AR314" s="17">
        <v>0.21580037467620999</v>
      </c>
      <c r="AS314" s="17"/>
      <c r="AT314" s="17">
        <v>0.29352558469835199</v>
      </c>
      <c r="AU314" s="17">
        <v>0.24158402361355999</v>
      </c>
      <c r="AV314" s="17">
        <v>0.25585180420153297</v>
      </c>
      <c r="AW314" s="17"/>
      <c r="AX314" s="17">
        <v>0.33724753209626901</v>
      </c>
      <c r="AY314" s="17">
        <v>0.248585543892687</v>
      </c>
      <c r="AZ314" s="17">
        <v>0.39052605898722698</v>
      </c>
    </row>
    <row r="315" spans="2:52" x14ac:dyDescent="0.35">
      <c r="B315" t="s">
        <v>202</v>
      </c>
      <c r="C315" s="17">
        <v>0.42073948381522602</v>
      </c>
      <c r="D315" s="17">
        <v>0.42620315008252002</v>
      </c>
      <c r="E315" s="17">
        <v>0.41347507209886297</v>
      </c>
      <c r="F315" s="17"/>
      <c r="G315" s="17">
        <v>0.31727949465358002</v>
      </c>
      <c r="H315" s="17">
        <v>0.26347313456661797</v>
      </c>
      <c r="I315" s="17">
        <v>0.29822338683626798</v>
      </c>
      <c r="J315" s="17">
        <v>0.390311805721341</v>
      </c>
      <c r="K315" s="17">
        <v>0.53505401024913901</v>
      </c>
      <c r="L315" s="17">
        <v>0.67650117986473002</v>
      </c>
      <c r="M315" s="17"/>
      <c r="N315" s="17">
        <v>0.394871180333625</v>
      </c>
      <c r="O315" s="17">
        <v>0.42673186549131398</v>
      </c>
      <c r="P315" s="17">
        <v>0.42208820741317699</v>
      </c>
      <c r="Q315" s="17">
        <v>0.43051934816075399</v>
      </c>
      <c r="R315" s="17"/>
      <c r="S315" s="17">
        <v>0.496242491976853</v>
      </c>
      <c r="T315" s="17">
        <v>0.39871694218742698</v>
      </c>
      <c r="U315" s="17">
        <v>0.51399545221403697</v>
      </c>
      <c r="V315" s="17">
        <v>0.31069731938089401</v>
      </c>
      <c r="W315" s="17">
        <v>0.33753683514160898</v>
      </c>
      <c r="X315" s="17"/>
      <c r="Y315" s="17">
        <v>0.37747874811252502</v>
      </c>
      <c r="Z315" s="17">
        <v>0.391736342753501</v>
      </c>
      <c r="AA315" s="17">
        <v>0.47841612333529798</v>
      </c>
      <c r="AB315" s="17"/>
      <c r="AC315" s="17">
        <v>0.481135127280856</v>
      </c>
      <c r="AD315" s="17">
        <v>0.38382785049491502</v>
      </c>
      <c r="AE315" s="17">
        <v>0.35416472270305799</v>
      </c>
      <c r="AF315" s="17">
        <v>0.32495679747856798</v>
      </c>
      <c r="AG315" s="17">
        <v>0.52565009723515899</v>
      </c>
      <c r="AH315" s="17"/>
      <c r="AI315" s="17">
        <v>0.49568263939553497</v>
      </c>
      <c r="AJ315" s="17">
        <v>0.433643270474944</v>
      </c>
      <c r="AK315" s="17">
        <v>0.30782152116658801</v>
      </c>
      <c r="AL315" s="17">
        <v>0.35391957848689298</v>
      </c>
      <c r="AM315" s="17"/>
      <c r="AN315" s="17">
        <v>0.371472000376532</v>
      </c>
      <c r="AO315" s="17">
        <v>0.43341377811735199</v>
      </c>
      <c r="AP315" s="17"/>
      <c r="AQ315" s="17">
        <v>0.34736550032535102</v>
      </c>
      <c r="AR315" s="17">
        <v>0.50182445884785498</v>
      </c>
      <c r="AS315" s="17"/>
      <c r="AT315" s="17">
        <v>0.38188038766672</v>
      </c>
      <c r="AU315" s="17">
        <v>0.45439243743901397</v>
      </c>
      <c r="AV315" s="17">
        <v>0.51855665006549201</v>
      </c>
      <c r="AW315" s="17"/>
      <c r="AX315" s="17">
        <v>0.35988645490939902</v>
      </c>
      <c r="AY315" s="17">
        <v>0.46603035916074897</v>
      </c>
      <c r="AZ315" s="17">
        <v>0.241113434222231</v>
      </c>
    </row>
    <row r="316" spans="2:52" x14ac:dyDescent="0.35">
      <c r="B316" t="s">
        <v>203</v>
      </c>
      <c r="C316" s="17">
        <v>5.7487809349136998E-2</v>
      </c>
      <c r="D316" s="17">
        <v>8.1214795616549498E-2</v>
      </c>
      <c r="E316" s="17">
        <v>3.4337050450455799E-2</v>
      </c>
      <c r="F316" s="17"/>
      <c r="G316" s="17">
        <v>4.6310995835553703E-2</v>
      </c>
      <c r="H316" s="17">
        <v>5.0318003614471203E-2</v>
      </c>
      <c r="I316" s="17">
        <v>4.39433158652522E-2</v>
      </c>
      <c r="J316" s="17">
        <v>3.7244062992642199E-2</v>
      </c>
      <c r="K316" s="17">
        <v>2.2933228675229001E-2</v>
      </c>
      <c r="L316" s="17">
        <v>0.123561174319609</v>
      </c>
      <c r="M316" s="17"/>
      <c r="N316" s="17">
        <v>6.2155768329733303E-2</v>
      </c>
      <c r="O316" s="17">
        <v>5.7784939135678899E-2</v>
      </c>
      <c r="P316" s="17">
        <v>3.58559301809191E-2</v>
      </c>
      <c r="Q316" s="17">
        <v>6.3008438431364305E-2</v>
      </c>
      <c r="R316" s="17"/>
      <c r="S316" s="17">
        <v>7.02665599197283E-2</v>
      </c>
      <c r="T316" s="17">
        <v>4.7187451927901997E-2</v>
      </c>
      <c r="U316" s="17">
        <v>0</v>
      </c>
      <c r="V316" s="17">
        <v>0</v>
      </c>
      <c r="W316" s="17">
        <v>4.3013201580659598E-2</v>
      </c>
      <c r="X316" s="17"/>
      <c r="Y316" s="17">
        <v>9.6406651314182204E-2</v>
      </c>
      <c r="Z316" s="17">
        <v>5.0927342772458903E-2</v>
      </c>
      <c r="AA316" s="17">
        <v>0</v>
      </c>
      <c r="AB316" s="17"/>
      <c r="AC316" s="17">
        <v>1.58116389128557E-2</v>
      </c>
      <c r="AD316" s="17">
        <v>8.6830976787587902E-2</v>
      </c>
      <c r="AE316" s="17">
        <v>6.7498307515744205E-2</v>
      </c>
      <c r="AF316" s="17">
        <v>4.2462397940689602E-2</v>
      </c>
      <c r="AG316" s="17">
        <v>0</v>
      </c>
      <c r="AH316" s="17"/>
      <c r="AI316" s="17">
        <v>4.9841398769026102E-2</v>
      </c>
      <c r="AJ316" s="17">
        <v>5.31264310372433E-2</v>
      </c>
      <c r="AK316" s="17">
        <v>8.0936754867143704E-2</v>
      </c>
      <c r="AL316" s="17">
        <v>4.2041925532810602E-2</v>
      </c>
      <c r="AM316" s="17"/>
      <c r="AN316" s="17">
        <v>5.2351661823259801E-2</v>
      </c>
      <c r="AO316" s="17">
        <v>5.86919803570497E-2</v>
      </c>
      <c r="AP316" s="17"/>
      <c r="AQ316" s="17">
        <v>5.1763959363957501E-2</v>
      </c>
      <c r="AR316" s="17">
        <v>5.9598914626750599E-2</v>
      </c>
      <c r="AS316" s="17"/>
      <c r="AT316" s="17">
        <v>5.0959145331554899E-2</v>
      </c>
      <c r="AU316" s="17">
        <v>5.8911811707620901E-2</v>
      </c>
      <c r="AV316" s="17">
        <v>9.9251309144071501E-2</v>
      </c>
      <c r="AW316" s="17"/>
      <c r="AX316" s="17">
        <v>6.10787673544066E-2</v>
      </c>
      <c r="AY316" s="17">
        <v>7.8551193515863205E-2</v>
      </c>
      <c r="AZ316" s="17">
        <v>0</v>
      </c>
    </row>
    <row r="317" spans="2:52" x14ac:dyDescent="0.35">
      <c r="B317" t="s">
        <v>204</v>
      </c>
      <c r="C317" s="17">
        <v>3.4206104288646101E-2</v>
      </c>
      <c r="D317" s="17">
        <v>3.4665518855048601E-2</v>
      </c>
      <c r="E317" s="17">
        <v>3.4023463542961402E-2</v>
      </c>
      <c r="F317" s="17"/>
      <c r="G317" s="17">
        <v>1.69554976494018E-2</v>
      </c>
      <c r="H317" s="17">
        <v>5.4813326257350803E-2</v>
      </c>
      <c r="I317" s="17">
        <v>0</v>
      </c>
      <c r="J317" s="17">
        <v>0</v>
      </c>
      <c r="K317" s="17">
        <v>7.7242150866227002E-2</v>
      </c>
      <c r="L317" s="17">
        <v>5.2473704127806699E-2</v>
      </c>
      <c r="M317" s="17"/>
      <c r="N317" s="17">
        <v>1.47370092487024E-2</v>
      </c>
      <c r="O317" s="17">
        <v>2.5591905534375198E-2</v>
      </c>
      <c r="P317" s="17">
        <v>4.9855186415819597E-2</v>
      </c>
      <c r="Q317" s="17">
        <v>4.1907444275424803E-2</v>
      </c>
      <c r="R317" s="17"/>
      <c r="S317" s="17">
        <v>5.4648870915425203E-2</v>
      </c>
      <c r="T317" s="17">
        <v>5.0404460850019704E-3</v>
      </c>
      <c r="U317" s="17">
        <v>0</v>
      </c>
      <c r="V317" s="17">
        <v>0.31451189160356802</v>
      </c>
      <c r="W317" s="17">
        <v>4.6915499544143299E-2</v>
      </c>
      <c r="X317" s="17"/>
      <c r="Y317" s="17">
        <v>1.56150472658881E-2</v>
      </c>
      <c r="Z317" s="17">
        <v>1.09615067943556E-2</v>
      </c>
      <c r="AA317" s="17">
        <v>0</v>
      </c>
      <c r="AB317" s="17"/>
      <c r="AC317" s="17">
        <v>4.6388427725970502E-2</v>
      </c>
      <c r="AD317" s="17">
        <v>2.2847328989674998E-2</v>
      </c>
      <c r="AE317" s="17">
        <v>5.5311827685269099E-2</v>
      </c>
      <c r="AF317" s="17">
        <v>1.23648913871479E-2</v>
      </c>
      <c r="AG317" s="17">
        <v>5.0859134593196402E-2</v>
      </c>
      <c r="AH317" s="17"/>
      <c r="AI317" s="17">
        <v>1.0001741451967E-2</v>
      </c>
      <c r="AJ317" s="17">
        <v>5.2673525573105097E-2</v>
      </c>
      <c r="AK317" s="17">
        <v>3.6995137551414203E-2</v>
      </c>
      <c r="AL317" s="17">
        <v>3.0376365696287499E-2</v>
      </c>
      <c r="AM317" s="17"/>
      <c r="AN317" s="17">
        <v>1.1392067391162899E-2</v>
      </c>
      <c r="AO317" s="17">
        <v>4.15030473767928E-2</v>
      </c>
      <c r="AP317" s="17"/>
      <c r="AQ317" s="17">
        <v>2.8197442379772501E-2</v>
      </c>
      <c r="AR317" s="17">
        <v>3.8100928986296502E-2</v>
      </c>
      <c r="AS317" s="17"/>
      <c r="AT317" s="17">
        <v>2.5189498605939002E-2</v>
      </c>
      <c r="AU317" s="17">
        <v>5.2282900503260898E-2</v>
      </c>
      <c r="AV317" s="17">
        <v>4.7572883561005197E-2</v>
      </c>
      <c r="AW317" s="17"/>
      <c r="AX317" s="17">
        <v>6.3685263442799303E-3</v>
      </c>
      <c r="AY317" s="17">
        <v>9.0009435727641997E-3</v>
      </c>
      <c r="AZ317" s="17">
        <v>5.3954968018771997E-2</v>
      </c>
    </row>
    <row r="318" spans="2:52" x14ac:dyDescent="0.35">
      <c r="B318" t="s">
        <v>94</v>
      </c>
      <c r="C318" s="17">
        <v>4.0157501950844401E-2</v>
      </c>
      <c r="D318" s="17">
        <v>1.9960948757006301E-2</v>
      </c>
      <c r="E318" s="17">
        <v>6.0578647998870902E-2</v>
      </c>
      <c r="F318" s="17"/>
      <c r="G318" s="17">
        <v>8.4948025627259102E-2</v>
      </c>
      <c r="H318" s="17">
        <v>7.6834220487923502E-2</v>
      </c>
      <c r="I318" s="17">
        <v>4.0874204497206596E-3</v>
      </c>
      <c r="J318" s="17">
        <v>1.51439792439374E-2</v>
      </c>
      <c r="K318" s="17">
        <v>5.3643301763763397E-2</v>
      </c>
      <c r="L318" s="17">
        <v>1.9868576177466801E-2</v>
      </c>
      <c r="M318" s="17"/>
      <c r="N318" s="17">
        <v>2.7718071419200602E-2</v>
      </c>
      <c r="O318" s="17">
        <v>1.6211809851269601E-2</v>
      </c>
      <c r="P318" s="17">
        <v>5.8786005720232598E-2</v>
      </c>
      <c r="Q318" s="17">
        <v>5.5739728374627498E-2</v>
      </c>
      <c r="R318" s="17"/>
      <c r="S318" s="17">
        <v>2.0044177286653801E-2</v>
      </c>
      <c r="T318" s="17">
        <v>1.7373533658253199E-2</v>
      </c>
      <c r="U318" s="17">
        <v>4.7707545162246602E-2</v>
      </c>
      <c r="V318" s="17">
        <v>0.14954592398241101</v>
      </c>
      <c r="W318" s="17">
        <v>7.4133360158981906E-2</v>
      </c>
      <c r="X318" s="17"/>
      <c r="Y318" s="17">
        <v>5.7454654795798202E-3</v>
      </c>
      <c r="Z318" s="17">
        <v>1.3109029432390101E-2</v>
      </c>
      <c r="AA318" s="17">
        <v>3.12678805046245E-2</v>
      </c>
      <c r="AB318" s="17"/>
      <c r="AC318" s="17">
        <v>4.14348482974118E-2</v>
      </c>
      <c r="AD318" s="17">
        <v>5.8038715031073197E-2</v>
      </c>
      <c r="AE318" s="17">
        <v>4.6712237629305001E-2</v>
      </c>
      <c r="AF318" s="17">
        <v>7.7793419094445999E-3</v>
      </c>
      <c r="AG318" s="17">
        <v>0</v>
      </c>
      <c r="AH318" s="17"/>
      <c r="AI318" s="17">
        <v>2.2184171703911199E-2</v>
      </c>
      <c r="AJ318" s="17">
        <v>3.84256149135217E-2</v>
      </c>
      <c r="AK318" s="17">
        <v>2.4899979568336499E-2</v>
      </c>
      <c r="AL318" s="17">
        <v>5.3416193780565301E-2</v>
      </c>
      <c r="AM318" s="17"/>
      <c r="AN318" s="17">
        <v>3.6194789478670497E-2</v>
      </c>
      <c r="AO318" s="17">
        <v>3.9525803546881698E-2</v>
      </c>
      <c r="AP318" s="17"/>
      <c r="AQ318" s="17">
        <v>4.0510202744182801E-2</v>
      </c>
      <c r="AR318" s="17">
        <v>4.0794971708046301E-2</v>
      </c>
      <c r="AS318" s="17"/>
      <c r="AT318" s="17">
        <v>1.6042628480274799E-2</v>
      </c>
      <c r="AU318" s="17">
        <v>2.74707838412027E-2</v>
      </c>
      <c r="AV318" s="17">
        <v>2.2417555712393698E-2</v>
      </c>
      <c r="AW318" s="17"/>
      <c r="AX318" s="17">
        <v>5.5062775414343604E-3</v>
      </c>
      <c r="AY318" s="17">
        <v>0</v>
      </c>
      <c r="AZ318" s="17">
        <v>4.0459204847786999E-2</v>
      </c>
    </row>
    <row r="319" spans="2:52" x14ac:dyDescent="0.35">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row>
    <row r="320" spans="2:52" x14ac:dyDescent="0.35">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Z31"/>
  <sheetViews>
    <sheetView showGridLines="0" topLeftCell="A6" workbookViewId="0">
      <pane xSplit="2" topLeftCell="C1" activePane="topRight" state="frozen"/>
      <selection pane="topRight" activeCell="D15" sqref="D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29" x14ac:dyDescent="0.35">
      <c r="B9" s="18" t="s">
        <v>65</v>
      </c>
      <c r="C9" s="17">
        <v>0.32565037746465703</v>
      </c>
      <c r="D9" s="17">
        <v>0.33679840276227802</v>
      </c>
      <c r="E9" s="17">
        <v>0.31434790880164398</v>
      </c>
      <c r="F9" s="17"/>
      <c r="G9" s="17">
        <v>0.14303026325929399</v>
      </c>
      <c r="H9" s="17">
        <v>0.38005417888123599</v>
      </c>
      <c r="I9" s="17">
        <v>0.39104336500426901</v>
      </c>
      <c r="J9" s="17">
        <v>0.28755703034517499</v>
      </c>
      <c r="K9" s="17">
        <v>0.38871159996892601</v>
      </c>
      <c r="L9" s="17">
        <v>0.32162786324567699</v>
      </c>
      <c r="M9" s="17"/>
      <c r="N9" s="17">
        <v>0.37461471634511001</v>
      </c>
      <c r="O9" s="17">
        <v>0.36415159698391802</v>
      </c>
      <c r="P9" s="17">
        <v>0.298967298328495</v>
      </c>
      <c r="Q9" s="17">
        <v>0.28594075534517699</v>
      </c>
      <c r="R9" s="17"/>
      <c r="S9" s="17">
        <v>0.301649558799994</v>
      </c>
      <c r="T9" s="17">
        <v>0.35419324691522802</v>
      </c>
      <c r="U9" s="17">
        <v>0.37130310471993999</v>
      </c>
      <c r="V9" s="17">
        <v>0.31321620735965899</v>
      </c>
      <c r="W9" s="17">
        <v>0.37373144737752301</v>
      </c>
      <c r="X9" s="17"/>
      <c r="Y9" s="17">
        <v>0.209242072495821</v>
      </c>
      <c r="Z9" s="17">
        <v>0.38081669101721299</v>
      </c>
      <c r="AA9" s="17">
        <v>0.36211290016196701</v>
      </c>
      <c r="AB9" s="17"/>
      <c r="AC9" s="17">
        <v>0.319605804902799</v>
      </c>
      <c r="AD9" s="17">
        <v>0.26891794596039498</v>
      </c>
      <c r="AE9" s="17">
        <v>0.36455458678844199</v>
      </c>
      <c r="AF9" s="17">
        <v>0.36995787355370002</v>
      </c>
      <c r="AG9" s="17">
        <v>0.16810408614785999</v>
      </c>
      <c r="AH9" s="17"/>
      <c r="AI9" s="17">
        <v>0.266143507047989</v>
      </c>
      <c r="AJ9" s="17">
        <v>0.29817585343328201</v>
      </c>
      <c r="AK9" s="17">
        <v>0.409136181163479</v>
      </c>
      <c r="AL9" s="17">
        <v>0.45580955015107399</v>
      </c>
      <c r="AM9" s="17"/>
      <c r="AN9" s="17">
        <v>0.319982767819109</v>
      </c>
      <c r="AO9" s="17">
        <v>0.33763266248040302</v>
      </c>
      <c r="AP9" s="17"/>
      <c r="AQ9" s="17">
        <v>0.32292088807563502</v>
      </c>
      <c r="AR9" s="17">
        <v>0.33108279011059699</v>
      </c>
      <c r="AS9" s="17"/>
      <c r="AT9" s="17">
        <v>0.33838628310433799</v>
      </c>
      <c r="AU9" s="17">
        <v>0.32685682604703098</v>
      </c>
      <c r="AV9" s="17">
        <v>0.31866726644607202</v>
      </c>
      <c r="AW9" s="17"/>
      <c r="AX9" s="17">
        <v>0.34422585209019801</v>
      </c>
      <c r="AY9" s="17">
        <v>0.257081057631806</v>
      </c>
      <c r="AZ9" s="17">
        <v>0.30300875575609298</v>
      </c>
    </row>
    <row r="10" spans="2:52" ht="29" x14ac:dyDescent="0.35">
      <c r="B10" s="18" t="s">
        <v>66</v>
      </c>
      <c r="C10" s="17">
        <v>0.317108884641712</v>
      </c>
      <c r="D10" s="17">
        <v>0.25609786135234902</v>
      </c>
      <c r="E10" s="17">
        <v>0.38036992382933899</v>
      </c>
      <c r="F10" s="17"/>
      <c r="G10" s="17">
        <v>0.38696444720206902</v>
      </c>
      <c r="H10" s="17">
        <v>0.302030549944515</v>
      </c>
      <c r="I10" s="17">
        <v>0.32737186782307198</v>
      </c>
      <c r="J10" s="17">
        <v>0.38398203502521</v>
      </c>
      <c r="K10" s="17">
        <v>0.28975064625964603</v>
      </c>
      <c r="L10" s="17">
        <v>0.243838370659652</v>
      </c>
      <c r="M10" s="17"/>
      <c r="N10" s="17">
        <v>0.34082805498131002</v>
      </c>
      <c r="O10" s="17">
        <v>0.364163334012155</v>
      </c>
      <c r="P10" s="17">
        <v>0.31253386425937502</v>
      </c>
      <c r="Q10" s="17">
        <v>0.26868519286571002</v>
      </c>
      <c r="R10" s="17"/>
      <c r="S10" s="17">
        <v>0.359988838241936</v>
      </c>
      <c r="T10" s="17">
        <v>0.27725745756081699</v>
      </c>
      <c r="U10" s="17">
        <v>0.18068235552297601</v>
      </c>
      <c r="V10" s="17">
        <v>0.27776677494695701</v>
      </c>
      <c r="W10" s="17">
        <v>0.359881136149308</v>
      </c>
      <c r="X10" s="17"/>
      <c r="Y10" s="17">
        <v>0.33322925249270302</v>
      </c>
      <c r="Z10" s="17">
        <v>0.30284799554737901</v>
      </c>
      <c r="AA10" s="17">
        <v>0.20956635080740399</v>
      </c>
      <c r="AB10" s="17"/>
      <c r="AC10" s="17">
        <v>0.331476855315743</v>
      </c>
      <c r="AD10" s="17">
        <v>0.401707438861994</v>
      </c>
      <c r="AE10" s="17">
        <v>0.24454401778772999</v>
      </c>
      <c r="AF10" s="17">
        <v>0.27860249245991198</v>
      </c>
      <c r="AG10" s="17">
        <v>0.35556667464556901</v>
      </c>
      <c r="AH10" s="17"/>
      <c r="AI10" s="17">
        <v>0.286328750179485</v>
      </c>
      <c r="AJ10" s="17">
        <v>0.323860018656904</v>
      </c>
      <c r="AK10" s="17">
        <v>0.341752421602322</v>
      </c>
      <c r="AL10" s="17">
        <v>0.34769796291197602</v>
      </c>
      <c r="AM10" s="17"/>
      <c r="AN10" s="17">
        <v>0.29784262718499399</v>
      </c>
      <c r="AO10" s="17">
        <v>0.312998068146292</v>
      </c>
      <c r="AP10" s="17"/>
      <c r="AQ10" s="17">
        <v>0.32410058463135799</v>
      </c>
      <c r="AR10" s="17">
        <v>0.30832947249704701</v>
      </c>
      <c r="AS10" s="17"/>
      <c r="AT10" s="17">
        <v>0.29768930218659001</v>
      </c>
      <c r="AU10" s="17">
        <v>0.34426318505311598</v>
      </c>
      <c r="AV10" s="17">
        <v>0.325264687876335</v>
      </c>
      <c r="AW10" s="17"/>
      <c r="AX10" s="17">
        <v>0.27983102997842701</v>
      </c>
      <c r="AY10" s="17">
        <v>0.33878587985900999</v>
      </c>
      <c r="AZ10" s="17">
        <v>0.24930010147094001</v>
      </c>
    </row>
    <row r="11" spans="2:52" ht="29" x14ac:dyDescent="0.35">
      <c r="B11" s="18" t="s">
        <v>67</v>
      </c>
      <c r="C11" s="17">
        <v>0.23510803642175401</v>
      </c>
      <c r="D11" s="17">
        <v>0.226938469747759</v>
      </c>
      <c r="E11" s="17">
        <v>0.24512513654223</v>
      </c>
      <c r="F11" s="17"/>
      <c r="G11" s="17">
        <v>0.20151243338909999</v>
      </c>
      <c r="H11" s="17">
        <v>0.178664971738413</v>
      </c>
      <c r="I11" s="17">
        <v>0.20777513231204001</v>
      </c>
      <c r="J11" s="17">
        <v>0.32111525879289798</v>
      </c>
      <c r="K11" s="17">
        <v>0.25796534067566901</v>
      </c>
      <c r="L11" s="17">
        <v>0.246341782206972</v>
      </c>
      <c r="M11" s="17"/>
      <c r="N11" s="17">
        <v>0.25230180851767098</v>
      </c>
      <c r="O11" s="17">
        <v>0.31373277672823602</v>
      </c>
      <c r="P11" s="17">
        <v>0.18603316685431501</v>
      </c>
      <c r="Q11" s="17">
        <v>0.19058446659317099</v>
      </c>
      <c r="R11" s="17"/>
      <c r="S11" s="17">
        <v>0.26486066683714399</v>
      </c>
      <c r="T11" s="17">
        <v>0.22546926012722501</v>
      </c>
      <c r="U11" s="17">
        <v>0.19529900987976101</v>
      </c>
      <c r="V11" s="17">
        <v>0</v>
      </c>
      <c r="W11" s="17">
        <v>0.28778141633579601</v>
      </c>
      <c r="X11" s="17"/>
      <c r="Y11" s="17">
        <v>0.28275713003347103</v>
      </c>
      <c r="Z11" s="17">
        <v>0.200832858329904</v>
      </c>
      <c r="AA11" s="17">
        <v>0.27531495001710998</v>
      </c>
      <c r="AB11" s="17"/>
      <c r="AC11" s="17">
        <v>0.25320390892995898</v>
      </c>
      <c r="AD11" s="17">
        <v>0.19919573787067901</v>
      </c>
      <c r="AE11" s="17">
        <v>0.21892200242684901</v>
      </c>
      <c r="AF11" s="17">
        <v>0.25425695353752498</v>
      </c>
      <c r="AG11" s="17">
        <v>0.59892278419557898</v>
      </c>
      <c r="AH11" s="17"/>
      <c r="AI11" s="17">
        <v>0.13653448838330001</v>
      </c>
      <c r="AJ11" s="17">
        <v>0.30825713030132901</v>
      </c>
      <c r="AK11" s="17">
        <v>0.227379470360564</v>
      </c>
      <c r="AL11" s="17">
        <v>0.25440729704125897</v>
      </c>
      <c r="AM11" s="17"/>
      <c r="AN11" s="17">
        <v>0.158948087756701</v>
      </c>
      <c r="AO11" s="17">
        <v>0.2574315433612</v>
      </c>
      <c r="AP11" s="17"/>
      <c r="AQ11" s="17">
        <v>0.25207299851985399</v>
      </c>
      <c r="AR11" s="17">
        <v>0.22128804426475801</v>
      </c>
      <c r="AS11" s="17"/>
      <c r="AT11" s="17">
        <v>0.27928584054724198</v>
      </c>
      <c r="AU11" s="17">
        <v>0.227979271096173</v>
      </c>
      <c r="AV11" s="17">
        <v>0.14452073637843199</v>
      </c>
      <c r="AW11" s="17"/>
      <c r="AX11" s="17">
        <v>0.204142346400914</v>
      </c>
      <c r="AY11" s="17">
        <v>0.290340811768313</v>
      </c>
      <c r="AZ11" s="17">
        <v>0.15904342354325801</v>
      </c>
    </row>
    <row r="12" spans="2:52" ht="29" x14ac:dyDescent="0.35">
      <c r="B12" s="18" t="s">
        <v>68</v>
      </c>
      <c r="C12" s="17">
        <v>0.19947303789158499</v>
      </c>
      <c r="D12" s="17">
        <v>0.15118387037154299</v>
      </c>
      <c r="E12" s="17">
        <v>0.243925397163547</v>
      </c>
      <c r="F12" s="17"/>
      <c r="G12" s="17">
        <v>0.26815669341451398</v>
      </c>
      <c r="H12" s="17">
        <v>0.124257244284518</v>
      </c>
      <c r="I12" s="17">
        <v>0.132965841069658</v>
      </c>
      <c r="J12" s="17">
        <v>0.197491606335993</v>
      </c>
      <c r="K12" s="17">
        <v>0.16586236213288</v>
      </c>
      <c r="L12" s="17">
        <v>0.30654862295464602</v>
      </c>
      <c r="M12" s="17"/>
      <c r="N12" s="17">
        <v>0.14930072390156299</v>
      </c>
      <c r="O12" s="17">
        <v>0.16436760517620899</v>
      </c>
      <c r="P12" s="17">
        <v>0.17472706855296499</v>
      </c>
      <c r="Q12" s="17">
        <v>0.27306318812159303</v>
      </c>
      <c r="R12" s="17"/>
      <c r="S12" s="17">
        <v>0.28058483480987001</v>
      </c>
      <c r="T12" s="17">
        <v>0.168262480325961</v>
      </c>
      <c r="U12" s="17">
        <v>0.11673734150017299</v>
      </c>
      <c r="V12" s="17">
        <v>0.409017017693384</v>
      </c>
      <c r="W12" s="17">
        <v>0.10762976842962001</v>
      </c>
      <c r="X12" s="17"/>
      <c r="Y12" s="17">
        <v>0.22091566473030499</v>
      </c>
      <c r="Z12" s="17">
        <v>0.14450270530518899</v>
      </c>
      <c r="AA12" s="17">
        <v>0.13615404183127</v>
      </c>
      <c r="AB12" s="17"/>
      <c r="AC12" s="17">
        <v>0.222127579014535</v>
      </c>
      <c r="AD12" s="17">
        <v>0.319994020074156</v>
      </c>
      <c r="AE12" s="17">
        <v>0.17038154152172799</v>
      </c>
      <c r="AF12" s="17">
        <v>6.6999370597363703E-2</v>
      </c>
      <c r="AG12" s="17">
        <v>0.35758989723689899</v>
      </c>
      <c r="AH12" s="17"/>
      <c r="AI12" s="17">
        <v>0.179087858436979</v>
      </c>
      <c r="AJ12" s="17">
        <v>0.21316991268465499</v>
      </c>
      <c r="AK12" s="17">
        <v>0.24965758734146901</v>
      </c>
      <c r="AL12" s="17">
        <v>0.14526424691527601</v>
      </c>
      <c r="AM12" s="17"/>
      <c r="AN12" s="17">
        <v>0.131683241691886</v>
      </c>
      <c r="AO12" s="17">
        <v>0.20604101596500901</v>
      </c>
      <c r="AP12" s="17"/>
      <c r="AQ12" s="17">
        <v>0.20643339373563299</v>
      </c>
      <c r="AR12" s="17">
        <v>0.18788875830553201</v>
      </c>
      <c r="AS12" s="17"/>
      <c r="AT12" s="17">
        <v>0.20805604046808199</v>
      </c>
      <c r="AU12" s="17">
        <v>0.18985204131040501</v>
      </c>
      <c r="AV12" s="17">
        <v>0.23130678377111699</v>
      </c>
      <c r="AW12" s="17"/>
      <c r="AX12" s="17">
        <v>0.106591174680938</v>
      </c>
      <c r="AY12" s="17">
        <v>0.23427780084691899</v>
      </c>
      <c r="AZ12" s="17">
        <v>0.10054817650560301</v>
      </c>
    </row>
    <row r="13" spans="2:52" x14ac:dyDescent="0.35">
      <c r="B13" s="18" t="s">
        <v>69</v>
      </c>
      <c r="C13" s="17">
        <v>0.18020165722339401</v>
      </c>
      <c r="D13" s="17">
        <v>0.184202725507115</v>
      </c>
      <c r="E13" s="17">
        <v>0.177666314176186</v>
      </c>
      <c r="F13" s="17"/>
      <c r="G13" s="17">
        <v>6.4530560032129897E-2</v>
      </c>
      <c r="H13" s="17">
        <v>0.13238118504851601</v>
      </c>
      <c r="I13" s="17">
        <v>0.20336445551746099</v>
      </c>
      <c r="J13" s="17">
        <v>0.20138021848228299</v>
      </c>
      <c r="K13" s="17">
        <v>0.217998442103608</v>
      </c>
      <c r="L13" s="17">
        <v>0.233169152358328</v>
      </c>
      <c r="M13" s="17"/>
      <c r="N13" s="17">
        <v>0.23142834749243299</v>
      </c>
      <c r="O13" s="17">
        <v>0.18804200179319</v>
      </c>
      <c r="P13" s="17">
        <v>0.180000381018869</v>
      </c>
      <c r="Q13" s="17">
        <v>0.148191103550571</v>
      </c>
      <c r="R13" s="17"/>
      <c r="S13" s="17">
        <v>0.25014256810644098</v>
      </c>
      <c r="T13" s="17">
        <v>0.14233570810958299</v>
      </c>
      <c r="U13" s="17">
        <v>5.5393655395855397E-2</v>
      </c>
      <c r="V13" s="17">
        <v>0.31321620735965899</v>
      </c>
      <c r="W13" s="17">
        <v>0.127014417871114</v>
      </c>
      <c r="X13" s="17"/>
      <c r="Y13" s="17">
        <v>0.21520116306450299</v>
      </c>
      <c r="Z13" s="17">
        <v>0.150913169153535</v>
      </c>
      <c r="AA13" s="17">
        <v>0.14650446489996799</v>
      </c>
      <c r="AB13" s="17"/>
      <c r="AC13" s="17">
        <v>0.17862363008698701</v>
      </c>
      <c r="AD13" s="17">
        <v>0.176217678374535</v>
      </c>
      <c r="AE13" s="17">
        <v>0.17698628004352099</v>
      </c>
      <c r="AF13" s="17">
        <v>0.160457527118364</v>
      </c>
      <c r="AG13" s="17">
        <v>9.4831399187439297E-2</v>
      </c>
      <c r="AH13" s="17"/>
      <c r="AI13" s="17">
        <v>0.15327407563748399</v>
      </c>
      <c r="AJ13" s="17">
        <v>0.226181680056352</v>
      </c>
      <c r="AK13" s="17">
        <v>0.100617145710971</v>
      </c>
      <c r="AL13" s="17">
        <v>0.254615857303783</v>
      </c>
      <c r="AM13" s="17"/>
      <c r="AN13" s="17">
        <v>0.22429317173631699</v>
      </c>
      <c r="AO13" s="17">
        <v>0.17357081084661899</v>
      </c>
      <c r="AP13" s="17"/>
      <c r="AQ13" s="17">
        <v>0.18307158605065199</v>
      </c>
      <c r="AR13" s="17">
        <v>0.17867130098193801</v>
      </c>
      <c r="AS13" s="17"/>
      <c r="AT13" s="17">
        <v>0.205633610332772</v>
      </c>
      <c r="AU13" s="17">
        <v>0.14834979973277199</v>
      </c>
      <c r="AV13" s="17">
        <v>0.25615095616001499</v>
      </c>
      <c r="AW13" s="17"/>
      <c r="AX13" s="17">
        <v>0.17723092533946699</v>
      </c>
      <c r="AY13" s="17">
        <v>0.19872152869159601</v>
      </c>
      <c r="AZ13" s="17">
        <v>5.0720438179235203E-2</v>
      </c>
    </row>
    <row r="14" spans="2:52" ht="29" x14ac:dyDescent="0.35">
      <c r="B14" s="18" t="s">
        <v>70</v>
      </c>
      <c r="C14" s="17">
        <v>0.17708116137933699</v>
      </c>
      <c r="D14" s="17">
        <v>0.18211470187927301</v>
      </c>
      <c r="E14" s="17">
        <v>0.173493295739481</v>
      </c>
      <c r="F14" s="17"/>
      <c r="G14" s="17">
        <v>8.2778493012356805E-2</v>
      </c>
      <c r="H14" s="17">
        <v>7.2154544386733299E-2</v>
      </c>
      <c r="I14" s="17">
        <v>0.14016793106182501</v>
      </c>
      <c r="J14" s="17">
        <v>0.23488319956954701</v>
      </c>
      <c r="K14" s="17">
        <v>0.183575632307766</v>
      </c>
      <c r="L14" s="17">
        <v>0.31308197779977398</v>
      </c>
      <c r="M14" s="17"/>
      <c r="N14" s="17">
        <v>0.134267677499776</v>
      </c>
      <c r="O14" s="17">
        <v>0.153891433947656</v>
      </c>
      <c r="P14" s="17">
        <v>0.24119854101656299</v>
      </c>
      <c r="Q14" s="17">
        <v>0.17925756016574801</v>
      </c>
      <c r="R14" s="17"/>
      <c r="S14" s="17">
        <v>0.249786011652183</v>
      </c>
      <c r="T14" s="17">
        <v>0.14964050688053601</v>
      </c>
      <c r="U14" s="17">
        <v>0.11314260594838101</v>
      </c>
      <c r="V14" s="17">
        <v>0.31451189160356802</v>
      </c>
      <c r="W14" s="17">
        <v>0.15743072701670499</v>
      </c>
      <c r="X14" s="17"/>
      <c r="Y14" s="17">
        <v>0.21048226248361901</v>
      </c>
      <c r="Z14" s="17">
        <v>0.16139684364198001</v>
      </c>
      <c r="AA14" s="17">
        <v>7.19595612376005E-2</v>
      </c>
      <c r="AB14" s="17"/>
      <c r="AC14" s="17">
        <v>0.25147610948240101</v>
      </c>
      <c r="AD14" s="17">
        <v>0.21740928482326599</v>
      </c>
      <c r="AE14" s="17">
        <v>0.13446008981419899</v>
      </c>
      <c r="AF14" s="17">
        <v>0.17285698866650101</v>
      </c>
      <c r="AG14" s="17">
        <v>0</v>
      </c>
      <c r="AH14" s="17"/>
      <c r="AI14" s="17">
        <v>0.18019416377052</v>
      </c>
      <c r="AJ14" s="17">
        <v>0.20908023470505199</v>
      </c>
      <c r="AK14" s="17">
        <v>0.125847488223476</v>
      </c>
      <c r="AL14" s="17">
        <v>0.18037791344120499</v>
      </c>
      <c r="AM14" s="17"/>
      <c r="AN14" s="17">
        <v>0.16861630390152699</v>
      </c>
      <c r="AO14" s="17">
        <v>0.183022659659623</v>
      </c>
      <c r="AP14" s="17"/>
      <c r="AQ14" s="17">
        <v>0.16958858564530799</v>
      </c>
      <c r="AR14" s="17">
        <v>0.18880988765961301</v>
      </c>
      <c r="AS14" s="17"/>
      <c r="AT14" s="17">
        <v>0.201367753391031</v>
      </c>
      <c r="AU14" s="17">
        <v>0.16870950336326301</v>
      </c>
      <c r="AV14" s="17">
        <v>0.23058527813464999</v>
      </c>
      <c r="AW14" s="17"/>
      <c r="AX14" s="17">
        <v>0.13795397681164101</v>
      </c>
      <c r="AY14" s="17">
        <v>0.255546237382062</v>
      </c>
      <c r="AZ14" s="17">
        <v>0.12288917539326399</v>
      </c>
    </row>
    <row r="15" spans="2:52" ht="29" x14ac:dyDescent="0.35">
      <c r="B15" s="18" t="s">
        <v>71</v>
      </c>
      <c r="C15" s="17">
        <v>0.174900102096194</v>
      </c>
      <c r="D15" s="17">
        <v>0.14150504577940201</v>
      </c>
      <c r="E15" s="17">
        <v>0.20953738087836599</v>
      </c>
      <c r="F15" s="17"/>
      <c r="G15" s="17">
        <v>0.26084302760852901</v>
      </c>
      <c r="H15" s="17">
        <v>0.11600831826539799</v>
      </c>
      <c r="I15" s="17">
        <v>0.23627510501294399</v>
      </c>
      <c r="J15" s="17">
        <v>0.178244549255864</v>
      </c>
      <c r="K15" s="17">
        <v>0.19504875153728099</v>
      </c>
      <c r="L15" s="17">
        <v>0.103247813874302</v>
      </c>
      <c r="M15" s="17"/>
      <c r="N15" s="17">
        <v>0.149773805726197</v>
      </c>
      <c r="O15" s="17">
        <v>0.14815473002292801</v>
      </c>
      <c r="P15" s="17">
        <v>0.14273160300944501</v>
      </c>
      <c r="Q15" s="17">
        <v>0.232911191643416</v>
      </c>
      <c r="R15" s="17"/>
      <c r="S15" s="17">
        <v>0.14559854952994999</v>
      </c>
      <c r="T15" s="17">
        <v>0.238256211651178</v>
      </c>
      <c r="U15" s="17">
        <v>0.138976311812158</v>
      </c>
      <c r="V15" s="17">
        <v>0</v>
      </c>
      <c r="W15" s="17">
        <v>0.12834977389798599</v>
      </c>
      <c r="X15" s="17"/>
      <c r="Y15" s="17">
        <v>0.16759141688698401</v>
      </c>
      <c r="Z15" s="17">
        <v>0.252482693887013</v>
      </c>
      <c r="AA15" s="17">
        <v>2.6649578862376701E-2</v>
      </c>
      <c r="AB15" s="17"/>
      <c r="AC15" s="17">
        <v>0.20509390923797799</v>
      </c>
      <c r="AD15" s="17">
        <v>0.206060859182466</v>
      </c>
      <c r="AE15" s="17">
        <v>0.115826423164679</v>
      </c>
      <c r="AF15" s="17">
        <v>0.16860249887202999</v>
      </c>
      <c r="AG15" s="17">
        <v>6.4058261902257399E-2</v>
      </c>
      <c r="AH15" s="17"/>
      <c r="AI15" s="17">
        <v>0.21054966303431399</v>
      </c>
      <c r="AJ15" s="17">
        <v>0.15446022940547799</v>
      </c>
      <c r="AK15" s="17">
        <v>0.17817865467630201</v>
      </c>
      <c r="AL15" s="17">
        <v>0.111224073717532</v>
      </c>
      <c r="AM15" s="17"/>
      <c r="AN15" s="17">
        <v>0.239246881941791</v>
      </c>
      <c r="AO15" s="17">
        <v>0.152692101762856</v>
      </c>
      <c r="AP15" s="17"/>
      <c r="AQ15" s="17">
        <v>0.14775863767063599</v>
      </c>
      <c r="AR15" s="17">
        <v>0.19996609608398799</v>
      </c>
      <c r="AS15" s="17"/>
      <c r="AT15" s="17">
        <v>0.12706865694664399</v>
      </c>
      <c r="AU15" s="17">
        <v>0.22329388271477399</v>
      </c>
      <c r="AV15" s="17">
        <v>0.19628611895569201</v>
      </c>
      <c r="AW15" s="17"/>
      <c r="AX15" s="17">
        <v>0.29614003854079002</v>
      </c>
      <c r="AY15" s="17">
        <v>0.109577790306933</v>
      </c>
      <c r="AZ15" s="17">
        <v>0.24723124058986301</v>
      </c>
    </row>
    <row r="16" spans="2:52" ht="43.5" x14ac:dyDescent="0.35">
      <c r="B16" s="18" t="s">
        <v>72</v>
      </c>
      <c r="C16" s="17">
        <v>0.15897287553724701</v>
      </c>
      <c r="D16" s="17">
        <v>0.19118021545687899</v>
      </c>
      <c r="E16" s="17">
        <v>0.12017098455290701</v>
      </c>
      <c r="F16" s="17"/>
      <c r="G16" s="17">
        <v>0.21811530857501199</v>
      </c>
      <c r="H16" s="17">
        <v>0.22732797547261699</v>
      </c>
      <c r="I16" s="17">
        <v>0.15887784893274101</v>
      </c>
      <c r="J16" s="17">
        <v>0.146925828296184</v>
      </c>
      <c r="K16" s="17">
        <v>0.107365398143111</v>
      </c>
      <c r="L16" s="17">
        <v>0.10623330236694301</v>
      </c>
      <c r="M16" s="17"/>
      <c r="N16" s="17">
        <v>0.22915954929214399</v>
      </c>
      <c r="O16" s="17">
        <v>0.168351296272056</v>
      </c>
      <c r="P16" s="17">
        <v>0.209003051046804</v>
      </c>
      <c r="Q16" s="17">
        <v>8.3454175031463407E-2</v>
      </c>
      <c r="R16" s="17"/>
      <c r="S16" s="17">
        <v>0.14360994910056801</v>
      </c>
      <c r="T16" s="17">
        <v>0.165469467289379</v>
      </c>
      <c r="U16" s="17">
        <v>0.25416772314590302</v>
      </c>
      <c r="V16" s="17">
        <v>0</v>
      </c>
      <c r="W16" s="17">
        <v>0.174004126927402</v>
      </c>
      <c r="X16" s="17"/>
      <c r="Y16" s="17">
        <v>0.19097909324288501</v>
      </c>
      <c r="Z16" s="17">
        <v>0.184253244138427</v>
      </c>
      <c r="AA16" s="17">
        <v>0.24306288761073999</v>
      </c>
      <c r="AB16" s="17"/>
      <c r="AC16" s="17">
        <v>0.125716143464708</v>
      </c>
      <c r="AD16" s="17">
        <v>0.118896707632184</v>
      </c>
      <c r="AE16" s="17">
        <v>0.196598263013057</v>
      </c>
      <c r="AF16" s="17">
        <v>0.311622346726876</v>
      </c>
      <c r="AG16" s="17">
        <v>8.0056042319811893E-2</v>
      </c>
      <c r="AH16" s="17"/>
      <c r="AI16" s="17">
        <v>0.119316584346949</v>
      </c>
      <c r="AJ16" s="17">
        <v>0.20622973788180499</v>
      </c>
      <c r="AK16" s="17">
        <v>0.148910537356197</v>
      </c>
      <c r="AL16" s="17">
        <v>0.16730166115315001</v>
      </c>
      <c r="AM16" s="17"/>
      <c r="AN16" s="17">
        <v>0.112751304432327</v>
      </c>
      <c r="AO16" s="17">
        <v>0.174263808153584</v>
      </c>
      <c r="AP16" s="17"/>
      <c r="AQ16" s="17">
        <v>0.18251700029368501</v>
      </c>
      <c r="AR16" s="17">
        <v>0.138112743389468</v>
      </c>
      <c r="AS16" s="17"/>
      <c r="AT16" s="17">
        <v>0.169973424398803</v>
      </c>
      <c r="AU16" s="17">
        <v>0.15375789399642101</v>
      </c>
      <c r="AV16" s="17">
        <v>0.232330802264824</v>
      </c>
      <c r="AW16" s="17"/>
      <c r="AX16" s="17">
        <v>0.19464376547211401</v>
      </c>
      <c r="AY16" s="17">
        <v>0.15797476516723899</v>
      </c>
      <c r="AZ16" s="17">
        <v>0.24430383531510599</v>
      </c>
    </row>
    <row r="17" spans="2:52" ht="29" x14ac:dyDescent="0.35">
      <c r="B17" s="18" t="s">
        <v>73</v>
      </c>
      <c r="C17" s="17">
        <v>0.15383706659545099</v>
      </c>
      <c r="D17" s="17">
        <v>0.123547954955175</v>
      </c>
      <c r="E17" s="17">
        <v>0.185214369890497</v>
      </c>
      <c r="F17" s="17"/>
      <c r="G17" s="17">
        <v>0.105130166269053</v>
      </c>
      <c r="H17" s="17">
        <v>0.17672893594741501</v>
      </c>
      <c r="I17" s="17">
        <v>0.13131000699647399</v>
      </c>
      <c r="J17" s="17">
        <v>0.159341122526479</v>
      </c>
      <c r="K17" s="17">
        <v>0.26252465733463698</v>
      </c>
      <c r="L17" s="17">
        <v>0.10149247740271899</v>
      </c>
      <c r="M17" s="17"/>
      <c r="N17" s="17">
        <v>0.173420413622417</v>
      </c>
      <c r="O17" s="17">
        <v>0.142988200023725</v>
      </c>
      <c r="P17" s="17">
        <v>0.176891240704735</v>
      </c>
      <c r="Q17" s="17">
        <v>0.13933856295937599</v>
      </c>
      <c r="R17" s="17"/>
      <c r="S17" s="17">
        <v>8.5947943231140203E-2</v>
      </c>
      <c r="T17" s="17">
        <v>0.21090133374254799</v>
      </c>
      <c r="U17" s="17">
        <v>0.23618852936683901</v>
      </c>
      <c r="V17" s="17">
        <v>0.14954592398241101</v>
      </c>
      <c r="W17" s="17">
        <v>0.16712076711196899</v>
      </c>
      <c r="X17" s="17"/>
      <c r="Y17" s="17">
        <v>8.5696520893868602E-2</v>
      </c>
      <c r="Z17" s="17">
        <v>0.17290441797105299</v>
      </c>
      <c r="AA17" s="17">
        <v>0.31392053821325</v>
      </c>
      <c r="AB17" s="17"/>
      <c r="AC17" s="17">
        <v>9.7349572977008997E-2</v>
      </c>
      <c r="AD17" s="17">
        <v>0.106004920036036</v>
      </c>
      <c r="AE17" s="17">
        <v>0.16061779947883301</v>
      </c>
      <c r="AF17" s="17">
        <v>0.30161729577735302</v>
      </c>
      <c r="AG17" s="17">
        <v>0.18215194805732199</v>
      </c>
      <c r="AH17" s="17"/>
      <c r="AI17" s="17">
        <v>0.16800829086206501</v>
      </c>
      <c r="AJ17" s="17">
        <v>0.10154434683279</v>
      </c>
      <c r="AK17" s="17">
        <v>0.188178867198738</v>
      </c>
      <c r="AL17" s="17">
        <v>0.18407417620053501</v>
      </c>
      <c r="AM17" s="17"/>
      <c r="AN17" s="17">
        <v>0.13667421683015499</v>
      </c>
      <c r="AO17" s="17">
        <v>0.158098648025886</v>
      </c>
      <c r="AP17" s="17"/>
      <c r="AQ17" s="17">
        <v>0.16968640312018701</v>
      </c>
      <c r="AR17" s="17">
        <v>0.14198950137977601</v>
      </c>
      <c r="AS17" s="17"/>
      <c r="AT17" s="17">
        <v>0.158954929891719</v>
      </c>
      <c r="AU17" s="17">
        <v>0.136977409799696</v>
      </c>
      <c r="AV17" s="17">
        <v>0.23383926230449201</v>
      </c>
      <c r="AW17" s="17"/>
      <c r="AX17" s="17">
        <v>0.18446139854414301</v>
      </c>
      <c r="AY17" s="17">
        <v>9.8292701978310096E-2</v>
      </c>
      <c r="AZ17" s="17">
        <v>0.28570565557873301</v>
      </c>
    </row>
    <row r="18" spans="2:52" x14ac:dyDescent="0.35">
      <c r="B18" s="18" t="s">
        <v>74</v>
      </c>
      <c r="C18" s="17">
        <v>0.14246752382140099</v>
      </c>
      <c r="D18" s="17">
        <v>0.15297479452843199</v>
      </c>
      <c r="E18" s="17">
        <v>0.133154592150764</v>
      </c>
      <c r="F18" s="17"/>
      <c r="G18" s="17">
        <v>9.06433735275122E-2</v>
      </c>
      <c r="H18" s="17">
        <v>0.19430586831312799</v>
      </c>
      <c r="I18" s="17">
        <v>0.12987948280105399</v>
      </c>
      <c r="J18" s="17">
        <v>8.9429749375413606E-2</v>
      </c>
      <c r="K18" s="17">
        <v>0.114136911430312</v>
      </c>
      <c r="L18" s="17">
        <v>0.20197614960898799</v>
      </c>
      <c r="M18" s="17"/>
      <c r="N18" s="17">
        <v>0.12871022546163</v>
      </c>
      <c r="O18" s="17">
        <v>0.140932663616091</v>
      </c>
      <c r="P18" s="17">
        <v>0.141722072492004</v>
      </c>
      <c r="Q18" s="17">
        <v>0.152236466820691</v>
      </c>
      <c r="R18" s="17"/>
      <c r="S18" s="17">
        <v>0.19134023772919501</v>
      </c>
      <c r="T18" s="17">
        <v>0.12605034232674101</v>
      </c>
      <c r="U18" s="17">
        <v>0.15748408639068201</v>
      </c>
      <c r="V18" s="17">
        <v>0.44273274256811501</v>
      </c>
      <c r="W18" s="17">
        <v>8.7446362561359903E-2</v>
      </c>
      <c r="X18" s="17"/>
      <c r="Y18" s="17">
        <v>0.22721507608237301</v>
      </c>
      <c r="Z18" s="17">
        <v>0.111865466782658</v>
      </c>
      <c r="AA18" s="17">
        <v>0.11315475919990001</v>
      </c>
      <c r="AB18" s="17"/>
      <c r="AC18" s="17">
        <v>0.15234076191541299</v>
      </c>
      <c r="AD18" s="17">
        <v>0.13185958962292399</v>
      </c>
      <c r="AE18" s="17">
        <v>0.142016649577829</v>
      </c>
      <c r="AF18" s="17">
        <v>0.15616384331879199</v>
      </c>
      <c r="AG18" s="17">
        <v>0</v>
      </c>
      <c r="AH18" s="17"/>
      <c r="AI18" s="17">
        <v>0.12906726353394299</v>
      </c>
      <c r="AJ18" s="17">
        <v>0.156081172719437</v>
      </c>
      <c r="AK18" s="17">
        <v>0.13059661713586301</v>
      </c>
      <c r="AL18" s="17">
        <v>0.10926883231984399</v>
      </c>
      <c r="AM18" s="17"/>
      <c r="AN18" s="17">
        <v>0.151614970114716</v>
      </c>
      <c r="AO18" s="17">
        <v>0.14054051763383699</v>
      </c>
      <c r="AP18" s="17"/>
      <c r="AQ18" s="17">
        <v>0.12791701994527499</v>
      </c>
      <c r="AR18" s="17">
        <v>0.15874906757989399</v>
      </c>
      <c r="AS18" s="17"/>
      <c r="AT18" s="17">
        <v>0.151611789384197</v>
      </c>
      <c r="AU18" s="17">
        <v>0.172257378881605</v>
      </c>
      <c r="AV18" s="17">
        <v>0.11263085614481</v>
      </c>
      <c r="AW18" s="17"/>
      <c r="AX18" s="17">
        <v>0.12461996463831899</v>
      </c>
      <c r="AY18" s="17">
        <v>0.21816889455320401</v>
      </c>
      <c r="AZ18" s="17">
        <v>7.2245884596298507E-2</v>
      </c>
    </row>
    <row r="19" spans="2:52" ht="43.5" x14ac:dyDescent="0.35">
      <c r="B19" s="18" t="s">
        <v>75</v>
      </c>
      <c r="C19" s="17">
        <v>0.138003128467239</v>
      </c>
      <c r="D19" s="17">
        <v>9.3021650229074104E-2</v>
      </c>
      <c r="E19" s="17">
        <v>0.18387461662198701</v>
      </c>
      <c r="F19" s="17"/>
      <c r="G19" s="17">
        <v>0.17265462633679801</v>
      </c>
      <c r="H19" s="17">
        <v>0.131094986719926</v>
      </c>
      <c r="I19" s="17">
        <v>0.192936794753819</v>
      </c>
      <c r="J19" s="17">
        <v>5.7588464611033403E-2</v>
      </c>
      <c r="K19" s="17">
        <v>5.27888374510046E-2</v>
      </c>
      <c r="L19" s="17">
        <v>0.199611929794409</v>
      </c>
      <c r="M19" s="17"/>
      <c r="N19" s="17">
        <v>9.7156786402053802E-2</v>
      </c>
      <c r="O19" s="17">
        <v>0.19760457189564701</v>
      </c>
      <c r="P19" s="17">
        <v>0.10591001818149</v>
      </c>
      <c r="Q19" s="17">
        <v>0.12848315295576401</v>
      </c>
      <c r="R19" s="17"/>
      <c r="S19" s="17">
        <v>8.3012023055966E-2</v>
      </c>
      <c r="T19" s="17">
        <v>0.16209510953939399</v>
      </c>
      <c r="U19" s="17">
        <v>0.15647555733326601</v>
      </c>
      <c r="V19" s="17">
        <v>0.13073973894331101</v>
      </c>
      <c r="W19" s="17">
        <v>0.17701053008161499</v>
      </c>
      <c r="X19" s="17"/>
      <c r="Y19" s="17">
        <v>0.15308863023036801</v>
      </c>
      <c r="Z19" s="17">
        <v>0.153479379155915</v>
      </c>
      <c r="AA19" s="17">
        <v>3.2098050801340899E-2</v>
      </c>
      <c r="AB19" s="17"/>
      <c r="AC19" s="17">
        <v>0.115022999134166</v>
      </c>
      <c r="AD19" s="17">
        <v>0.11960053650857499</v>
      </c>
      <c r="AE19" s="17">
        <v>0.154671243640744</v>
      </c>
      <c r="AF19" s="17">
        <v>8.6381993955302994E-2</v>
      </c>
      <c r="AG19" s="17">
        <v>0.111272377801716</v>
      </c>
      <c r="AH19" s="17"/>
      <c r="AI19" s="17">
        <v>0.15391320388200799</v>
      </c>
      <c r="AJ19" s="17">
        <v>0.16950792457799799</v>
      </c>
      <c r="AK19" s="17">
        <v>8.8087933251238607E-2</v>
      </c>
      <c r="AL19" s="17">
        <v>0.10790360095550899</v>
      </c>
      <c r="AM19" s="17"/>
      <c r="AN19" s="17">
        <v>0.22625551962961701</v>
      </c>
      <c r="AO19" s="17">
        <v>0.11825726326116801</v>
      </c>
      <c r="AP19" s="17"/>
      <c r="AQ19" s="17">
        <v>0.14327220553617201</v>
      </c>
      <c r="AR19" s="17">
        <v>0.12782669857405199</v>
      </c>
      <c r="AS19" s="17"/>
      <c r="AT19" s="17">
        <v>0.109743518658341</v>
      </c>
      <c r="AU19" s="17">
        <v>0.188339763310862</v>
      </c>
      <c r="AV19" s="17">
        <v>7.5175522328660704E-2</v>
      </c>
      <c r="AW19" s="17"/>
      <c r="AX19" s="17">
        <v>0.149388712121064</v>
      </c>
      <c r="AY19" s="17">
        <v>0.10184450754193899</v>
      </c>
      <c r="AZ19" s="17">
        <v>0.172990286700206</v>
      </c>
    </row>
    <row r="20" spans="2:52" ht="29" x14ac:dyDescent="0.35">
      <c r="B20" s="18" t="s">
        <v>76</v>
      </c>
      <c r="C20" s="17">
        <v>0.118547365740375</v>
      </c>
      <c r="D20" s="17">
        <v>0.156336188563893</v>
      </c>
      <c r="E20" s="17">
        <v>8.1892898563591401E-2</v>
      </c>
      <c r="F20" s="17"/>
      <c r="G20" s="17">
        <v>0.15783208795199599</v>
      </c>
      <c r="H20" s="17">
        <v>0.149435290679614</v>
      </c>
      <c r="I20" s="17">
        <v>7.4242719427842496E-2</v>
      </c>
      <c r="J20" s="17">
        <v>8.9245277273132306E-2</v>
      </c>
      <c r="K20" s="17">
        <v>0.115566457605143</v>
      </c>
      <c r="L20" s="17">
        <v>0.129279720482425</v>
      </c>
      <c r="M20" s="17"/>
      <c r="N20" s="17">
        <v>0.105853775352562</v>
      </c>
      <c r="O20" s="17">
        <v>9.2810186894234106E-2</v>
      </c>
      <c r="P20" s="17">
        <v>0.164770842313886</v>
      </c>
      <c r="Q20" s="17">
        <v>0.118571412926778</v>
      </c>
      <c r="R20" s="17"/>
      <c r="S20" s="17">
        <v>0.14449224031006</v>
      </c>
      <c r="T20" s="17">
        <v>0.116511595769054</v>
      </c>
      <c r="U20" s="17">
        <v>7.6285188545350602E-2</v>
      </c>
      <c r="V20" s="17">
        <v>0</v>
      </c>
      <c r="W20" s="17">
        <v>9.6088333092880202E-2</v>
      </c>
      <c r="X20" s="17"/>
      <c r="Y20" s="17">
        <v>0.13210568334148201</v>
      </c>
      <c r="Z20" s="17">
        <v>0.102091727003447</v>
      </c>
      <c r="AA20" s="17">
        <v>0.21528387032638399</v>
      </c>
      <c r="AB20" s="17"/>
      <c r="AC20" s="17">
        <v>0.13318722637993999</v>
      </c>
      <c r="AD20" s="17">
        <v>0.168910339598249</v>
      </c>
      <c r="AE20" s="17">
        <v>0.108283943015668</v>
      </c>
      <c r="AF20" s="17">
        <v>5.3043551920247498E-2</v>
      </c>
      <c r="AG20" s="17">
        <v>0.27571308994364302</v>
      </c>
      <c r="AH20" s="17"/>
      <c r="AI20" s="17">
        <v>0.14862773585932401</v>
      </c>
      <c r="AJ20" s="17">
        <v>9.3145820961112194E-2</v>
      </c>
      <c r="AK20" s="17">
        <v>0.14357589908127899</v>
      </c>
      <c r="AL20" s="17">
        <v>6.4932266975912603E-2</v>
      </c>
      <c r="AM20" s="17"/>
      <c r="AN20" s="17">
        <v>8.9307430935731E-2</v>
      </c>
      <c r="AO20" s="17">
        <v>0.121553314435615</v>
      </c>
      <c r="AP20" s="17"/>
      <c r="AQ20" s="17">
        <v>0.13052968210025501</v>
      </c>
      <c r="AR20" s="17">
        <v>0.10439922382983299</v>
      </c>
      <c r="AS20" s="17"/>
      <c r="AT20" s="17">
        <v>0.14414379187597501</v>
      </c>
      <c r="AU20" s="17">
        <v>5.4729690959896E-2</v>
      </c>
      <c r="AV20" s="17">
        <v>0.13620327384046799</v>
      </c>
      <c r="AW20" s="17"/>
      <c r="AX20" s="17">
        <v>0.11652361360522701</v>
      </c>
      <c r="AY20" s="17">
        <v>0.137941625600601</v>
      </c>
      <c r="AZ20" s="17">
        <v>0.13587499380954399</v>
      </c>
    </row>
    <row r="21" spans="2:52" x14ac:dyDescent="0.35">
      <c r="B21" s="18" t="s">
        <v>77</v>
      </c>
      <c r="C21" s="17">
        <v>0.10924645057455901</v>
      </c>
      <c r="D21" s="17">
        <v>0.111880653111726</v>
      </c>
      <c r="E21" s="17">
        <v>9.9475477272995397E-2</v>
      </c>
      <c r="F21" s="17"/>
      <c r="G21" s="17">
        <v>0.233292795267345</v>
      </c>
      <c r="H21" s="17">
        <v>0.144313907386169</v>
      </c>
      <c r="I21" s="17">
        <v>0.15046909427240601</v>
      </c>
      <c r="J21" s="17">
        <v>4.8183985064327001E-2</v>
      </c>
      <c r="K21" s="17">
        <v>3.6120890445188E-2</v>
      </c>
      <c r="L21" s="17">
        <v>6.3860822152750907E-2</v>
      </c>
      <c r="M21" s="17"/>
      <c r="N21" s="17">
        <v>0.109185927603439</v>
      </c>
      <c r="O21" s="17">
        <v>0.13925074688061001</v>
      </c>
      <c r="P21" s="17">
        <v>0.10253614519094</v>
      </c>
      <c r="Q21" s="17">
        <v>8.2004417881903796E-2</v>
      </c>
      <c r="R21" s="17"/>
      <c r="S21" s="17">
        <v>4.60548736393223E-2</v>
      </c>
      <c r="T21" s="17">
        <v>0.13647495157466399</v>
      </c>
      <c r="U21" s="17">
        <v>0.30657968692042598</v>
      </c>
      <c r="V21" s="17">
        <v>0</v>
      </c>
      <c r="W21" s="17">
        <v>0.13612696276141401</v>
      </c>
      <c r="X21" s="17"/>
      <c r="Y21" s="17">
        <v>6.4472381822107405E-2</v>
      </c>
      <c r="Z21" s="17">
        <v>0.136294401917293</v>
      </c>
      <c r="AA21" s="17">
        <v>0.21102399538091701</v>
      </c>
      <c r="AB21" s="17"/>
      <c r="AC21" s="17">
        <v>7.81061387523629E-2</v>
      </c>
      <c r="AD21" s="17">
        <v>0.151016295139347</v>
      </c>
      <c r="AE21" s="17">
        <v>0.124021821358514</v>
      </c>
      <c r="AF21" s="17">
        <v>0.15437202180394299</v>
      </c>
      <c r="AG21" s="17">
        <v>0</v>
      </c>
      <c r="AH21" s="17"/>
      <c r="AI21" s="17">
        <v>7.3539685705803604E-2</v>
      </c>
      <c r="AJ21" s="17">
        <v>9.0934866980871804E-2</v>
      </c>
      <c r="AK21" s="17">
        <v>0.124887445746749</v>
      </c>
      <c r="AL21" s="17">
        <v>0.19330663127786599</v>
      </c>
      <c r="AM21" s="17"/>
      <c r="AN21" s="17">
        <v>6.8188924807263795E-2</v>
      </c>
      <c r="AO21" s="17">
        <v>0.113904475989711</v>
      </c>
      <c r="AP21" s="17"/>
      <c r="AQ21" s="17">
        <v>0.10897421322145399</v>
      </c>
      <c r="AR21" s="17">
        <v>0.112194675841835</v>
      </c>
      <c r="AS21" s="17"/>
      <c r="AT21" s="17">
        <v>7.6054696109206302E-2</v>
      </c>
      <c r="AU21" s="17">
        <v>0.144606983929427</v>
      </c>
      <c r="AV21" s="17">
        <v>7.4456431451711394E-2</v>
      </c>
      <c r="AW21" s="17"/>
      <c r="AX21" s="17">
        <v>0.16139554920014401</v>
      </c>
      <c r="AY21" s="17">
        <v>4.0532526186882703E-2</v>
      </c>
      <c r="AZ21" s="17">
        <v>0.16475993764947899</v>
      </c>
    </row>
    <row r="22" spans="2:52" ht="43.5" x14ac:dyDescent="0.35">
      <c r="B22" s="18" t="s">
        <v>78</v>
      </c>
      <c r="C22" s="17">
        <v>7.6074378806431406E-2</v>
      </c>
      <c r="D22" s="17">
        <v>8.4433038449108294E-2</v>
      </c>
      <c r="E22" s="17">
        <v>6.8366765700242804E-2</v>
      </c>
      <c r="F22" s="17"/>
      <c r="G22" s="17">
        <v>5.2745802264101103E-2</v>
      </c>
      <c r="H22" s="17">
        <v>0.13110499267620301</v>
      </c>
      <c r="I22" s="17">
        <v>7.8470442695251205E-2</v>
      </c>
      <c r="J22" s="17">
        <v>7.9568315038700904E-2</v>
      </c>
      <c r="K22" s="17">
        <v>6.7042646149137505E-2</v>
      </c>
      <c r="L22" s="17">
        <v>4.2928715286272602E-2</v>
      </c>
      <c r="M22" s="17"/>
      <c r="N22" s="17">
        <v>9.0643196631955303E-2</v>
      </c>
      <c r="O22" s="17">
        <v>8.6410880214821698E-2</v>
      </c>
      <c r="P22" s="17">
        <v>7.6909396054984799E-2</v>
      </c>
      <c r="Q22" s="17">
        <v>5.9472905063898303E-2</v>
      </c>
      <c r="R22" s="17"/>
      <c r="S22" s="17">
        <v>4.3390096745198503E-2</v>
      </c>
      <c r="T22" s="17">
        <v>8.0063040119330298E-2</v>
      </c>
      <c r="U22" s="17">
        <v>8.4221113745860193E-2</v>
      </c>
      <c r="V22" s="17">
        <v>0.33202239239875803</v>
      </c>
      <c r="W22" s="17">
        <v>0.12923207803903</v>
      </c>
      <c r="X22" s="17"/>
      <c r="Y22" s="17">
        <v>5.2576595923609602E-2</v>
      </c>
      <c r="Z22" s="17">
        <v>8.9477372826467103E-2</v>
      </c>
      <c r="AA22" s="17">
        <v>9.4203581513828794E-2</v>
      </c>
      <c r="AB22" s="17"/>
      <c r="AC22" s="17">
        <v>5.10147251995242E-2</v>
      </c>
      <c r="AD22" s="17">
        <v>5.5355117268114498E-2</v>
      </c>
      <c r="AE22" s="17">
        <v>0.10374600068102</v>
      </c>
      <c r="AF22" s="17">
        <v>8.5927152741838098E-2</v>
      </c>
      <c r="AG22" s="17">
        <v>6.4058261902257399E-2</v>
      </c>
      <c r="AH22" s="17"/>
      <c r="AI22" s="17">
        <v>8.3612146297386905E-2</v>
      </c>
      <c r="AJ22" s="17">
        <v>7.5387153746423505E-2</v>
      </c>
      <c r="AK22" s="17">
        <v>5.9209912581497701E-2</v>
      </c>
      <c r="AL22" s="17">
        <v>0.105423796140488</v>
      </c>
      <c r="AM22" s="17"/>
      <c r="AN22" s="17">
        <v>0.121107268044454</v>
      </c>
      <c r="AO22" s="17">
        <v>6.7879696364520806E-2</v>
      </c>
      <c r="AP22" s="17"/>
      <c r="AQ22" s="17">
        <v>8.6777961966892303E-2</v>
      </c>
      <c r="AR22" s="17">
        <v>6.7390953426927899E-2</v>
      </c>
      <c r="AS22" s="17"/>
      <c r="AT22" s="17">
        <v>9.4867110805037805E-2</v>
      </c>
      <c r="AU22" s="17">
        <v>5.96398339061937E-2</v>
      </c>
      <c r="AV22" s="17">
        <v>4.4906585936619198E-2</v>
      </c>
      <c r="AW22" s="17"/>
      <c r="AX22" s="17">
        <v>6.3425638230482695E-2</v>
      </c>
      <c r="AY22" s="17">
        <v>5.8807608639810501E-2</v>
      </c>
      <c r="AZ22" s="17">
        <v>0.14935230229544599</v>
      </c>
    </row>
    <row r="23" spans="2:52" ht="29" x14ac:dyDescent="0.35">
      <c r="B23" s="18" t="s">
        <v>79</v>
      </c>
      <c r="C23" s="17">
        <v>6.3362388526001096E-2</v>
      </c>
      <c r="D23" s="17">
        <v>8.8219630704243907E-2</v>
      </c>
      <c r="E23" s="17">
        <v>3.9133994285715901E-2</v>
      </c>
      <c r="F23" s="17"/>
      <c r="G23" s="17">
        <v>8.4953707819213298E-2</v>
      </c>
      <c r="H23" s="17">
        <v>8.5343799798695996E-2</v>
      </c>
      <c r="I23" s="17">
        <v>9.0196264436180507E-2</v>
      </c>
      <c r="J23" s="17">
        <v>5.2344588675120901E-2</v>
      </c>
      <c r="K23" s="17">
        <v>1.54027769738504E-2</v>
      </c>
      <c r="L23" s="17">
        <v>4.9710792138100403E-2</v>
      </c>
      <c r="M23" s="17"/>
      <c r="N23" s="17">
        <v>7.3238313022541704E-2</v>
      </c>
      <c r="O23" s="17">
        <v>7.7738241265629393E-2</v>
      </c>
      <c r="P23" s="17">
        <v>5.89405667807942E-2</v>
      </c>
      <c r="Q23" s="17">
        <v>4.89532922642162E-2</v>
      </c>
      <c r="R23" s="17"/>
      <c r="S23" s="17">
        <v>5.8680653430931103E-2</v>
      </c>
      <c r="T23" s="17">
        <v>9.9919240565462003E-2</v>
      </c>
      <c r="U23" s="17">
        <v>0</v>
      </c>
      <c r="V23" s="17">
        <v>0.128220850964546</v>
      </c>
      <c r="W23" s="17">
        <v>2.90830311684654E-2</v>
      </c>
      <c r="X23" s="17"/>
      <c r="Y23" s="17">
        <v>0.104245498971049</v>
      </c>
      <c r="Z23" s="17">
        <v>7.3543192825656703E-2</v>
      </c>
      <c r="AA23" s="17">
        <v>6.5184049693451707E-2</v>
      </c>
      <c r="AB23" s="17"/>
      <c r="AC23" s="17">
        <v>4.5874681646800697E-2</v>
      </c>
      <c r="AD23" s="17">
        <v>5.4717411165314998E-2</v>
      </c>
      <c r="AE23" s="17">
        <v>5.2830568693753598E-2</v>
      </c>
      <c r="AF23" s="17">
        <v>0.14143516666558401</v>
      </c>
      <c r="AG23" s="17">
        <v>0</v>
      </c>
      <c r="AH23" s="17"/>
      <c r="AI23" s="17">
        <v>6.2137830593499498E-2</v>
      </c>
      <c r="AJ23" s="17">
        <v>7.1239780236641501E-2</v>
      </c>
      <c r="AK23" s="17">
        <v>3.2056306197554799E-2</v>
      </c>
      <c r="AL23" s="17">
        <v>0.102473383977389</v>
      </c>
      <c r="AM23" s="17"/>
      <c r="AN23" s="17">
        <v>4.5417497937254803E-2</v>
      </c>
      <c r="AO23" s="17">
        <v>6.5414250189966702E-2</v>
      </c>
      <c r="AP23" s="17"/>
      <c r="AQ23" s="17">
        <v>6.6326623515666899E-2</v>
      </c>
      <c r="AR23" s="17">
        <v>6.1995130724407203E-2</v>
      </c>
      <c r="AS23" s="17"/>
      <c r="AT23" s="17">
        <v>8.2453008618567206E-2</v>
      </c>
      <c r="AU23" s="17">
        <v>4.55687039452356E-2</v>
      </c>
      <c r="AV23" s="17">
        <v>0.11082975157731299</v>
      </c>
      <c r="AW23" s="17"/>
      <c r="AX23" s="17">
        <v>8.5604201700841195E-2</v>
      </c>
      <c r="AY23" s="17">
        <v>7.6335923307207301E-2</v>
      </c>
      <c r="AZ23" s="17">
        <v>9.4304608385914299E-2</v>
      </c>
    </row>
    <row r="24" spans="2:52" x14ac:dyDescent="0.35">
      <c r="B24" s="18" t="s">
        <v>80</v>
      </c>
      <c r="C24" s="17">
        <v>6.2467174878134697E-2</v>
      </c>
      <c r="D24" s="17">
        <v>6.6725061492202406E-2</v>
      </c>
      <c r="E24" s="17">
        <v>5.87312757364334E-2</v>
      </c>
      <c r="F24" s="17"/>
      <c r="G24" s="17">
        <v>9.2465247628292002E-2</v>
      </c>
      <c r="H24" s="17">
        <v>7.6360149319582002E-2</v>
      </c>
      <c r="I24" s="17">
        <v>8.3633730022139294E-2</v>
      </c>
      <c r="J24" s="17">
        <v>8.4872054651037601E-2</v>
      </c>
      <c r="K24" s="17">
        <v>4.33246767147673E-2</v>
      </c>
      <c r="L24" s="17">
        <v>8.4814581525226203E-3</v>
      </c>
      <c r="M24" s="17"/>
      <c r="N24" s="17">
        <v>8.8389338445437005E-2</v>
      </c>
      <c r="O24" s="17">
        <v>3.9663054402555797E-2</v>
      </c>
      <c r="P24" s="17">
        <v>4.4323418931710802E-2</v>
      </c>
      <c r="Q24" s="17">
        <v>8.10496885172967E-2</v>
      </c>
      <c r="R24" s="17"/>
      <c r="S24" s="17">
        <v>7.6242958470079905E-2</v>
      </c>
      <c r="T24" s="17">
        <v>2.5254666772007599E-2</v>
      </c>
      <c r="U24" s="17">
        <v>7.5323288487326001E-2</v>
      </c>
      <c r="V24" s="17">
        <v>0</v>
      </c>
      <c r="W24" s="17">
        <v>9.5078102839428302E-2</v>
      </c>
      <c r="X24" s="17"/>
      <c r="Y24" s="17">
        <v>0.14160720977980201</v>
      </c>
      <c r="Z24" s="17">
        <v>3.0804179288636099E-2</v>
      </c>
      <c r="AA24" s="17">
        <v>0.14342316936958499</v>
      </c>
      <c r="AB24" s="17"/>
      <c r="AC24" s="17">
        <v>2.1899173410165802E-2</v>
      </c>
      <c r="AD24" s="17">
        <v>4.3817594551156303E-2</v>
      </c>
      <c r="AE24" s="17">
        <v>9.7349328324877499E-2</v>
      </c>
      <c r="AF24" s="17">
        <v>8.6202736335066296E-2</v>
      </c>
      <c r="AG24" s="17">
        <v>0.55324694486073001</v>
      </c>
      <c r="AH24" s="17"/>
      <c r="AI24" s="17">
        <v>3.8318073268799699E-2</v>
      </c>
      <c r="AJ24" s="17">
        <v>7.4871921698605196E-2</v>
      </c>
      <c r="AK24" s="17">
        <v>7.6146469823972496E-2</v>
      </c>
      <c r="AL24" s="17">
        <v>8.0914373056376707E-2</v>
      </c>
      <c r="AM24" s="17"/>
      <c r="AN24" s="17">
        <v>6.40686787095152E-2</v>
      </c>
      <c r="AO24" s="17">
        <v>6.2035518870166097E-2</v>
      </c>
      <c r="AP24" s="17"/>
      <c r="AQ24" s="17">
        <v>8.8145904978595299E-2</v>
      </c>
      <c r="AR24" s="17">
        <v>3.8690252438754798E-2</v>
      </c>
      <c r="AS24" s="17"/>
      <c r="AT24" s="17">
        <v>7.8526148777499E-2</v>
      </c>
      <c r="AU24" s="17">
        <v>5.7011250700110601E-2</v>
      </c>
      <c r="AV24" s="17">
        <v>3.1538437378641301E-2</v>
      </c>
      <c r="AW24" s="17"/>
      <c r="AX24" s="17">
        <v>4.1106003121580602E-2</v>
      </c>
      <c r="AY24" s="17">
        <v>7.0457040075912206E-2</v>
      </c>
      <c r="AZ24" s="17">
        <v>0.163634677808699</v>
      </c>
    </row>
    <row r="25" spans="2:52" x14ac:dyDescent="0.35">
      <c r="B25" s="18" t="s">
        <v>81</v>
      </c>
      <c r="C25" s="17">
        <v>4.88489236055894E-2</v>
      </c>
      <c r="D25" s="17">
        <v>5.3858356395469702E-2</v>
      </c>
      <c r="E25" s="17">
        <v>4.4255809717782799E-2</v>
      </c>
      <c r="F25" s="17"/>
      <c r="G25" s="17">
        <v>1.4915853356354499E-2</v>
      </c>
      <c r="H25" s="17">
        <v>2.6930001619512402E-2</v>
      </c>
      <c r="I25" s="17">
        <v>1.2991186711025801E-2</v>
      </c>
      <c r="J25" s="17">
        <v>8.2062421462940793E-2</v>
      </c>
      <c r="K25" s="17">
        <v>0.104018000907084</v>
      </c>
      <c r="L25" s="17">
        <v>5.5306939741739801E-2</v>
      </c>
      <c r="M25" s="17"/>
      <c r="N25" s="17">
        <v>2.0307043463445099E-2</v>
      </c>
      <c r="O25" s="17">
        <v>8.5061962216163908E-3</v>
      </c>
      <c r="P25" s="17">
        <v>4.2610810849838698E-2</v>
      </c>
      <c r="Q25" s="17">
        <v>0.103064083794011</v>
      </c>
      <c r="R25" s="17"/>
      <c r="S25" s="17">
        <v>3.54518561149385E-2</v>
      </c>
      <c r="T25" s="17">
        <v>3.1107480572802101E-2</v>
      </c>
      <c r="U25" s="17">
        <v>4.7600340326437701E-2</v>
      </c>
      <c r="V25" s="17">
        <v>0</v>
      </c>
      <c r="W25" s="17">
        <v>7.0134097825945999E-2</v>
      </c>
      <c r="X25" s="17"/>
      <c r="Y25" s="17">
        <v>4.9129663777194299E-3</v>
      </c>
      <c r="Z25" s="17">
        <v>4.1037509468580501E-2</v>
      </c>
      <c r="AA25" s="17">
        <v>3.8948500624877501E-2</v>
      </c>
      <c r="AB25" s="17"/>
      <c r="AC25" s="17">
        <v>8.9547074341097405E-2</v>
      </c>
      <c r="AD25" s="17">
        <v>2.1078908914983499E-2</v>
      </c>
      <c r="AE25" s="17">
        <v>3.18742964936529E-2</v>
      </c>
      <c r="AF25" s="17">
        <v>0</v>
      </c>
      <c r="AG25" s="17">
        <v>0</v>
      </c>
      <c r="AH25" s="17"/>
      <c r="AI25" s="17">
        <v>0.104558102428279</v>
      </c>
      <c r="AJ25" s="17">
        <v>7.2408607304176803E-3</v>
      </c>
      <c r="AK25" s="17">
        <v>3.8158306075682102E-2</v>
      </c>
      <c r="AL25" s="17">
        <v>5.88014442876261E-3</v>
      </c>
      <c r="AM25" s="17"/>
      <c r="AN25" s="17">
        <v>5.1028534247578097E-2</v>
      </c>
      <c r="AO25" s="17">
        <v>5.04052586071813E-2</v>
      </c>
      <c r="AP25" s="17"/>
      <c r="AQ25" s="17">
        <v>2.9607953500624801E-2</v>
      </c>
      <c r="AR25" s="17">
        <v>6.9011380065289299E-2</v>
      </c>
      <c r="AS25" s="17"/>
      <c r="AT25" s="17">
        <v>1.72608263695548E-2</v>
      </c>
      <c r="AU25" s="17">
        <v>3.4935986568653002E-2</v>
      </c>
      <c r="AV25" s="17">
        <v>2.2386020965285799E-2</v>
      </c>
      <c r="AW25" s="17"/>
      <c r="AX25" s="17">
        <v>2.7549931270927999E-2</v>
      </c>
      <c r="AY25" s="17">
        <v>5.4559821240640398E-2</v>
      </c>
      <c r="AZ25" s="17">
        <v>0</v>
      </c>
    </row>
    <row r="26" spans="2:52" x14ac:dyDescent="0.35">
      <c r="B26" s="18" t="s">
        <v>82</v>
      </c>
      <c r="C26" s="19">
        <v>1.37035381739778E-2</v>
      </c>
      <c r="D26" s="19">
        <v>2.4264269733097001E-2</v>
      </c>
      <c r="E26" s="19">
        <v>3.30389702334364E-3</v>
      </c>
      <c r="F26" s="19"/>
      <c r="G26" s="19">
        <v>0</v>
      </c>
      <c r="H26" s="19">
        <v>8.9815084099379803E-3</v>
      </c>
      <c r="I26" s="19">
        <v>3.5251865883845199E-2</v>
      </c>
      <c r="J26" s="19">
        <v>2.23797011906335E-2</v>
      </c>
      <c r="K26" s="19">
        <v>1.54027769738504E-2</v>
      </c>
      <c r="L26" s="19">
        <v>0</v>
      </c>
      <c r="M26" s="19"/>
      <c r="N26" s="19">
        <v>0</v>
      </c>
      <c r="O26" s="19">
        <v>1.8326382913680401E-2</v>
      </c>
      <c r="P26" s="19">
        <v>1.06091608681009E-2</v>
      </c>
      <c r="Q26" s="19">
        <v>1.8799408688328498E-2</v>
      </c>
      <c r="R26" s="19"/>
      <c r="S26" s="19">
        <v>6.6388692737386302E-3</v>
      </c>
      <c r="T26" s="19">
        <v>2.0518047308708199E-2</v>
      </c>
      <c r="U26" s="19">
        <v>6.0271264996899901E-2</v>
      </c>
      <c r="V26" s="19">
        <v>0</v>
      </c>
      <c r="W26" s="19">
        <v>1.18384655895037E-2</v>
      </c>
      <c r="X26" s="19"/>
      <c r="Y26" s="19">
        <v>0</v>
      </c>
      <c r="Z26" s="19">
        <v>2.1523416939883602E-2</v>
      </c>
      <c r="AA26" s="19">
        <v>0</v>
      </c>
      <c r="AB26" s="19"/>
      <c r="AC26" s="19">
        <v>2.2220331634997498E-2</v>
      </c>
      <c r="AD26" s="19">
        <v>1.38057771448653E-2</v>
      </c>
      <c r="AE26" s="19">
        <v>7.0624541294016597E-3</v>
      </c>
      <c r="AF26" s="19">
        <v>0</v>
      </c>
      <c r="AG26" s="19">
        <v>0</v>
      </c>
      <c r="AH26" s="19"/>
      <c r="AI26" s="19">
        <v>2.3548945451146899E-2</v>
      </c>
      <c r="AJ26" s="19">
        <v>8.5420376283686997E-3</v>
      </c>
      <c r="AK26" s="19">
        <v>2.2619371028661201E-2</v>
      </c>
      <c r="AL26" s="19">
        <v>0</v>
      </c>
      <c r="AM26" s="19"/>
      <c r="AN26" s="19">
        <v>1.84195990978234E-2</v>
      </c>
      <c r="AO26" s="19">
        <v>1.3093397863853599E-2</v>
      </c>
      <c r="AP26" s="19"/>
      <c r="AQ26" s="19">
        <v>7.3791522913787301E-3</v>
      </c>
      <c r="AR26" s="19">
        <v>2.02730948253203E-2</v>
      </c>
      <c r="AS26" s="19"/>
      <c r="AT26" s="19">
        <v>1.36559805360917E-2</v>
      </c>
      <c r="AU26" s="19">
        <v>8.8949413108735508E-3</v>
      </c>
      <c r="AV26" s="19">
        <v>1.5101553256526099E-2</v>
      </c>
      <c r="AW26" s="19"/>
      <c r="AX26" s="19">
        <v>2.0339281025826699E-2</v>
      </c>
      <c r="AY26" s="19">
        <v>9.0009435727641997E-3</v>
      </c>
      <c r="AZ26" s="19">
        <v>0</v>
      </c>
    </row>
    <row r="27" spans="2:52" x14ac:dyDescent="0.35">
      <c r="B27" s="16"/>
    </row>
    <row r="28" spans="2:52" x14ac:dyDescent="0.35">
      <c r="B28" t="s">
        <v>85</v>
      </c>
    </row>
    <row r="29" spans="2:52" x14ac:dyDescent="0.35">
      <c r="B29" t="s">
        <v>86</v>
      </c>
    </row>
    <row r="31" spans="2:52" x14ac:dyDescent="0.35">
      <c r="B31"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F21"/>
  <sheetViews>
    <sheetView showGridLines="0" workbookViewId="0">
      <pane xSplit="2" topLeftCell="C1" activePane="topRight" state="frozen"/>
      <selection pane="topRight" activeCell="E6" sqref="E6"/>
    </sheetView>
  </sheetViews>
  <sheetFormatPr defaultColWidth="10.90625" defaultRowHeight="14.5" x14ac:dyDescent="0.35"/>
  <cols>
    <col min="2" max="2" width="25.7265625" customWidth="1"/>
    <col min="3" max="6" width="20.7265625" customWidth="1"/>
  </cols>
  <sheetData>
    <row r="2" spans="2:6" ht="40" customHeight="1" x14ac:dyDescent="0.35">
      <c r="D2" s="30" t="s">
        <v>98</v>
      </c>
      <c r="E2" s="26"/>
      <c r="F2" s="26"/>
    </row>
    <row r="6" spans="2:6" ht="50" customHeight="1" x14ac:dyDescent="0.35">
      <c r="B6" s="20" t="s">
        <v>15</v>
      </c>
      <c r="C6" s="20" t="s">
        <v>87</v>
      </c>
      <c r="D6" s="20" t="s">
        <v>88</v>
      </c>
      <c r="E6" s="20" t="s">
        <v>89</v>
      </c>
    </row>
    <row r="7" spans="2:6" x14ac:dyDescent="0.35">
      <c r="B7" s="18" t="s">
        <v>90</v>
      </c>
      <c r="C7" s="17">
        <v>0.65547743539240999</v>
      </c>
      <c r="D7" s="17">
        <v>0.28532064322554601</v>
      </c>
      <c r="E7" s="17">
        <v>0.28019277667943498</v>
      </c>
    </row>
    <row r="8" spans="2:6" x14ac:dyDescent="0.35">
      <c r="B8" s="18" t="s">
        <v>91</v>
      </c>
      <c r="C8" s="17">
        <v>0.29629533416336101</v>
      </c>
      <c r="D8" s="17">
        <v>0.43824557542390302</v>
      </c>
      <c r="E8" s="17">
        <v>0.39822066099210102</v>
      </c>
    </row>
    <row r="9" spans="2:6" x14ac:dyDescent="0.35">
      <c r="B9" s="18" t="s">
        <v>92</v>
      </c>
      <c r="C9" s="17">
        <v>3.6938852808903799E-2</v>
      </c>
      <c r="D9" s="17">
        <v>0.17550215141684</v>
      </c>
      <c r="E9" s="17">
        <v>0.197881921926753</v>
      </c>
    </row>
    <row r="10" spans="2:6" x14ac:dyDescent="0.35">
      <c r="B10" s="18" t="s">
        <v>93</v>
      </c>
      <c r="C10" s="17">
        <v>6.9052778901132301E-3</v>
      </c>
      <c r="D10" s="17">
        <v>7.16500171591965E-2</v>
      </c>
      <c r="E10" s="17">
        <v>0.10204587341515001</v>
      </c>
    </row>
    <row r="11" spans="2:6" x14ac:dyDescent="0.35">
      <c r="B11" s="18" t="s">
        <v>94</v>
      </c>
      <c r="C11" s="17">
        <v>4.3830997452116299E-3</v>
      </c>
      <c r="D11" s="17">
        <v>2.9281612774514201E-2</v>
      </c>
      <c r="E11" s="17">
        <v>2.16587669865617E-2</v>
      </c>
    </row>
    <row r="12" spans="2:6" x14ac:dyDescent="0.35">
      <c r="B12" s="23" t="s">
        <v>95</v>
      </c>
      <c r="C12" s="21">
        <v>0.95177276955577095</v>
      </c>
      <c r="D12" s="21">
        <v>0.72356621864944903</v>
      </c>
      <c r="E12" s="21">
        <v>0.67841343767153595</v>
      </c>
    </row>
    <row r="13" spans="2:6" x14ac:dyDescent="0.35">
      <c r="B13" s="23" t="s">
        <v>96</v>
      </c>
      <c r="C13" s="21">
        <v>4.3844130699016999E-2</v>
      </c>
      <c r="D13" s="21">
        <v>0.247152168576036</v>
      </c>
      <c r="E13" s="21">
        <v>0.299927795341902</v>
      </c>
    </row>
    <row r="14" spans="2:6" x14ac:dyDescent="0.35">
      <c r="B14" s="23" t="s">
        <v>97</v>
      </c>
      <c r="C14" s="22">
        <v>0.90792863885675401</v>
      </c>
      <c r="D14" s="22">
        <v>0.47641405007341298</v>
      </c>
      <c r="E14" s="22">
        <v>0.378485642329633</v>
      </c>
    </row>
    <row r="15" spans="2:6" x14ac:dyDescent="0.35">
      <c r="B15" s="16"/>
      <c r="C15" s="16"/>
      <c r="D15" s="16"/>
      <c r="E15" s="16"/>
    </row>
    <row r="16" spans="2:6" x14ac:dyDescent="0.35">
      <c r="B16" t="s">
        <v>85</v>
      </c>
    </row>
    <row r="17" spans="2:2" x14ac:dyDescent="0.35">
      <c r="B17" t="s">
        <v>86</v>
      </c>
    </row>
    <row r="21" spans="2:2" x14ac:dyDescent="0.35">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Z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90</v>
      </c>
      <c r="C9" s="17">
        <v>0.65547743539240999</v>
      </c>
      <c r="D9" s="17">
        <v>0.63831905694498503</v>
      </c>
      <c r="E9" s="17">
        <v>0.67499171663644297</v>
      </c>
      <c r="F9" s="17"/>
      <c r="G9" s="17">
        <v>0.61854441287763995</v>
      </c>
      <c r="H9" s="17">
        <v>0.63180829045391396</v>
      </c>
      <c r="I9" s="17">
        <v>0.66256738507064705</v>
      </c>
      <c r="J9" s="17">
        <v>0.723362871379714</v>
      </c>
      <c r="K9" s="17">
        <v>0.74351197904120403</v>
      </c>
      <c r="L9" s="17">
        <v>0.57732869259341202</v>
      </c>
      <c r="M9" s="17"/>
      <c r="N9" s="17">
        <v>0.660051516874399</v>
      </c>
      <c r="O9" s="17">
        <v>0.65842902571172102</v>
      </c>
      <c r="P9" s="17">
        <v>0.64394820721233303</v>
      </c>
      <c r="Q9" s="17">
        <v>0.65586379715320298</v>
      </c>
      <c r="R9" s="17"/>
      <c r="S9" s="17">
        <v>0.71497604727972297</v>
      </c>
      <c r="T9" s="17">
        <v>0.59199583160570901</v>
      </c>
      <c r="U9" s="17">
        <v>0.74132538549262805</v>
      </c>
      <c r="V9" s="17">
        <v>0.46276213134207</v>
      </c>
      <c r="W9" s="17">
        <v>0.76355963091053602</v>
      </c>
      <c r="X9" s="17"/>
      <c r="Y9" s="17">
        <v>0.69861089382147901</v>
      </c>
      <c r="Z9" s="17">
        <v>0.64960904322817703</v>
      </c>
      <c r="AA9" s="17">
        <v>0.78764372408393302</v>
      </c>
      <c r="AB9" s="17"/>
      <c r="AC9" s="17">
        <v>0.66945156897400104</v>
      </c>
      <c r="AD9" s="17">
        <v>0.59635395061975605</v>
      </c>
      <c r="AE9" s="17">
        <v>0.66013812993044696</v>
      </c>
      <c r="AF9" s="17">
        <v>0.78830127185249799</v>
      </c>
      <c r="AG9" s="17">
        <v>0.86266905113732195</v>
      </c>
      <c r="AH9" s="17"/>
      <c r="AI9" s="17">
        <v>0.665614747073068</v>
      </c>
      <c r="AJ9" s="17">
        <v>0.59760680206762296</v>
      </c>
      <c r="AK9" s="17">
        <v>0.715317829094958</v>
      </c>
      <c r="AL9" s="17">
        <v>0.73639239669909695</v>
      </c>
      <c r="AM9" s="17"/>
      <c r="AN9" s="17">
        <v>0.64890660367728903</v>
      </c>
      <c r="AO9" s="17">
        <v>0.65960374256880105</v>
      </c>
      <c r="AP9" s="17"/>
      <c r="AQ9" s="17">
        <v>0.70528613814430896</v>
      </c>
      <c r="AR9" s="17">
        <v>0.60729548750699003</v>
      </c>
      <c r="AS9" s="17"/>
      <c r="AT9" s="17">
        <v>0.68853134245462899</v>
      </c>
      <c r="AU9" s="17">
        <v>0.60368805062283004</v>
      </c>
      <c r="AV9" s="17">
        <v>0.56364140345329605</v>
      </c>
      <c r="AW9" s="17"/>
      <c r="AX9" s="17">
        <v>0.63914780836444396</v>
      </c>
      <c r="AY9" s="17">
        <v>0.69333327111307497</v>
      </c>
      <c r="AZ9" s="17">
        <v>0.74025485070886898</v>
      </c>
    </row>
    <row r="10" spans="2:52" x14ac:dyDescent="0.35">
      <c r="B10" s="18" t="s">
        <v>91</v>
      </c>
      <c r="C10" s="17">
        <v>0.29629533416336101</v>
      </c>
      <c r="D10" s="17">
        <v>0.29437602536193802</v>
      </c>
      <c r="E10" s="17">
        <v>0.29537933842619801</v>
      </c>
      <c r="F10" s="17"/>
      <c r="G10" s="17">
        <v>0.32545204919503601</v>
      </c>
      <c r="H10" s="17">
        <v>0.32759081841784599</v>
      </c>
      <c r="I10" s="17">
        <v>0.28000552010539398</v>
      </c>
      <c r="J10" s="17">
        <v>0.26149314937634899</v>
      </c>
      <c r="K10" s="17">
        <v>0.22556833401260701</v>
      </c>
      <c r="L10" s="17">
        <v>0.34180059117133699</v>
      </c>
      <c r="M10" s="17"/>
      <c r="N10" s="17">
        <v>0.32302228298213898</v>
      </c>
      <c r="O10" s="17">
        <v>0.316224245425478</v>
      </c>
      <c r="P10" s="17">
        <v>0.293670617481259</v>
      </c>
      <c r="Q10" s="17">
        <v>0.26861631253381701</v>
      </c>
      <c r="R10" s="17"/>
      <c r="S10" s="17">
        <v>0.244428266747166</v>
      </c>
      <c r="T10" s="17">
        <v>0.35718394831863398</v>
      </c>
      <c r="U10" s="17">
        <v>0.229193507899182</v>
      </c>
      <c r="V10" s="17">
        <v>0.128220850964546</v>
      </c>
      <c r="W10" s="17">
        <v>0.21855972382671399</v>
      </c>
      <c r="X10" s="17"/>
      <c r="Y10" s="17">
        <v>0.24588097172658899</v>
      </c>
      <c r="Z10" s="17">
        <v>0.30261474768775098</v>
      </c>
      <c r="AA10" s="17">
        <v>0.21235627591606701</v>
      </c>
      <c r="AB10" s="17"/>
      <c r="AC10" s="17">
        <v>0.28894182369036497</v>
      </c>
      <c r="AD10" s="17">
        <v>0.349438546944218</v>
      </c>
      <c r="AE10" s="17">
        <v>0.27513941564091798</v>
      </c>
      <c r="AF10" s="17">
        <v>0.194922528153467</v>
      </c>
      <c r="AG10" s="17">
        <v>0.13733094886267799</v>
      </c>
      <c r="AH10" s="17"/>
      <c r="AI10" s="17">
        <v>0.270946625975443</v>
      </c>
      <c r="AJ10" s="17">
        <v>0.34515360207526102</v>
      </c>
      <c r="AK10" s="17">
        <v>0.25543997072542801</v>
      </c>
      <c r="AL10" s="17">
        <v>0.24421555144368301</v>
      </c>
      <c r="AM10" s="17"/>
      <c r="AN10" s="17">
        <v>0.28437878530858701</v>
      </c>
      <c r="AO10" s="17">
        <v>0.29616041966301598</v>
      </c>
      <c r="AP10" s="17"/>
      <c r="AQ10" s="17">
        <v>0.26252447689271702</v>
      </c>
      <c r="AR10" s="17">
        <v>0.33242773708214002</v>
      </c>
      <c r="AS10" s="17"/>
      <c r="AT10" s="17">
        <v>0.27360546946757103</v>
      </c>
      <c r="AU10" s="17">
        <v>0.33139634079737301</v>
      </c>
      <c r="AV10" s="17">
        <v>0.40073858718115102</v>
      </c>
      <c r="AW10" s="17"/>
      <c r="AX10" s="17">
        <v>0.34013708955801603</v>
      </c>
      <c r="AY10" s="17">
        <v>0.27084050189970799</v>
      </c>
      <c r="AZ10" s="17">
        <v>0.24775711519717</v>
      </c>
    </row>
    <row r="11" spans="2:52" x14ac:dyDescent="0.35">
      <c r="B11" s="18" t="s">
        <v>92</v>
      </c>
      <c r="C11" s="17">
        <v>3.6938852808903799E-2</v>
      </c>
      <c r="D11" s="17">
        <v>5.7360478990686699E-2</v>
      </c>
      <c r="E11" s="17">
        <v>1.6912526666211899E-2</v>
      </c>
      <c r="F11" s="17"/>
      <c r="G11" s="17">
        <v>1.4050475281633701E-2</v>
      </c>
      <c r="H11" s="17">
        <v>4.0600891128239801E-2</v>
      </c>
      <c r="I11" s="17">
        <v>3.8078692164390797E-2</v>
      </c>
      <c r="J11" s="17">
        <v>0</v>
      </c>
      <c r="K11" s="17">
        <v>3.09196869461883E-2</v>
      </c>
      <c r="L11" s="17">
        <v>8.0870716235250995E-2</v>
      </c>
      <c r="M11" s="17"/>
      <c r="N11" s="17">
        <v>1.07420958498226E-2</v>
      </c>
      <c r="O11" s="17">
        <v>1.35237027400996E-2</v>
      </c>
      <c r="P11" s="17">
        <v>4.1664826510643502E-2</v>
      </c>
      <c r="Q11" s="17">
        <v>6.8056983668626198E-2</v>
      </c>
      <c r="R11" s="17"/>
      <c r="S11" s="17">
        <v>3.4873364455490399E-2</v>
      </c>
      <c r="T11" s="17">
        <v>4.4841540260145002E-2</v>
      </c>
      <c r="U11" s="17">
        <v>2.9481106608189998E-2</v>
      </c>
      <c r="V11" s="17">
        <v>0.409017017693384</v>
      </c>
      <c r="W11" s="17">
        <v>7.5309288716629598E-3</v>
      </c>
      <c r="X11" s="17"/>
      <c r="Y11" s="17">
        <v>5.5508134451932499E-2</v>
      </c>
      <c r="Z11" s="17">
        <v>3.7762130669376399E-2</v>
      </c>
      <c r="AA11" s="17">
        <v>0</v>
      </c>
      <c r="AB11" s="17"/>
      <c r="AC11" s="17">
        <v>4.16066073356334E-2</v>
      </c>
      <c r="AD11" s="17">
        <v>4.3288776596746598E-2</v>
      </c>
      <c r="AE11" s="17">
        <v>5.63453879469464E-2</v>
      </c>
      <c r="AF11" s="17">
        <v>0</v>
      </c>
      <c r="AG11" s="17">
        <v>0</v>
      </c>
      <c r="AH11" s="17"/>
      <c r="AI11" s="17">
        <v>4.4309117260045203E-2</v>
      </c>
      <c r="AJ11" s="17">
        <v>5.0457634740153301E-2</v>
      </c>
      <c r="AK11" s="17">
        <v>2.0866414796859301E-2</v>
      </c>
      <c r="AL11" s="17">
        <v>5.5375559939154703E-3</v>
      </c>
      <c r="AM11" s="17"/>
      <c r="AN11" s="17">
        <v>3.4392855434779802E-2</v>
      </c>
      <c r="AO11" s="17">
        <v>3.9185310100244099E-2</v>
      </c>
      <c r="AP11" s="17"/>
      <c r="AQ11" s="17">
        <v>2.5258732906426901E-2</v>
      </c>
      <c r="AR11" s="17">
        <v>4.9357072383417001E-2</v>
      </c>
      <c r="AS11" s="17"/>
      <c r="AT11" s="17">
        <v>3.3306395308692997E-2</v>
      </c>
      <c r="AU11" s="17">
        <v>4.9279612484214898E-2</v>
      </c>
      <c r="AV11" s="17">
        <v>0</v>
      </c>
      <c r="AW11" s="17"/>
      <c r="AX11" s="17">
        <v>2.0715102077539599E-2</v>
      </c>
      <c r="AY11" s="17">
        <v>3.58262269872167E-2</v>
      </c>
      <c r="AZ11" s="17">
        <v>1.19880340939615E-2</v>
      </c>
    </row>
    <row r="12" spans="2:52" x14ac:dyDescent="0.35">
      <c r="B12" s="18" t="s">
        <v>93</v>
      </c>
      <c r="C12" s="17">
        <v>6.9052778901132301E-3</v>
      </c>
      <c r="D12" s="17">
        <v>6.0499048479369499E-3</v>
      </c>
      <c r="E12" s="17">
        <v>7.8119363062337998E-3</v>
      </c>
      <c r="F12" s="17"/>
      <c r="G12" s="17">
        <v>2.7037209289335801E-2</v>
      </c>
      <c r="H12" s="17">
        <v>0</v>
      </c>
      <c r="I12" s="17">
        <v>1.93484026595683E-2</v>
      </c>
      <c r="J12" s="17">
        <v>0</v>
      </c>
      <c r="K12" s="17">
        <v>0</v>
      </c>
      <c r="L12" s="17">
        <v>0</v>
      </c>
      <c r="M12" s="17"/>
      <c r="N12" s="17">
        <v>6.1841042936396796E-3</v>
      </c>
      <c r="O12" s="17">
        <v>1.18230261227014E-2</v>
      </c>
      <c r="P12" s="17">
        <v>0</v>
      </c>
      <c r="Q12" s="17">
        <v>7.4629066443536304E-3</v>
      </c>
      <c r="R12" s="17"/>
      <c r="S12" s="17">
        <v>0</v>
      </c>
      <c r="T12" s="17">
        <v>5.9786798155116797E-3</v>
      </c>
      <c r="U12" s="17">
        <v>0</v>
      </c>
      <c r="V12" s="17">
        <v>0</v>
      </c>
      <c r="W12" s="17">
        <v>1.03497163910876E-2</v>
      </c>
      <c r="X12" s="17"/>
      <c r="Y12" s="17">
        <v>0</v>
      </c>
      <c r="Z12" s="17">
        <v>5.0347888835650997E-3</v>
      </c>
      <c r="AA12" s="17">
        <v>0</v>
      </c>
      <c r="AB12" s="17"/>
      <c r="AC12" s="17">
        <v>0</v>
      </c>
      <c r="AD12" s="17">
        <v>0</v>
      </c>
      <c r="AE12" s="17">
        <v>8.3770664816890592E-3</v>
      </c>
      <c r="AF12" s="17">
        <v>0</v>
      </c>
      <c r="AG12" s="17">
        <v>0</v>
      </c>
      <c r="AH12" s="17"/>
      <c r="AI12" s="17">
        <v>1.0541924671846999E-2</v>
      </c>
      <c r="AJ12" s="17">
        <v>6.7819611169631496E-3</v>
      </c>
      <c r="AK12" s="17">
        <v>8.3757853827547395E-3</v>
      </c>
      <c r="AL12" s="17">
        <v>0</v>
      </c>
      <c r="AM12" s="17"/>
      <c r="AN12" s="17">
        <v>2.2472085273308001E-2</v>
      </c>
      <c r="AO12" s="17">
        <v>1.8719635016281599E-3</v>
      </c>
      <c r="AP12" s="17"/>
      <c r="AQ12" s="17">
        <v>6.9306520565472996E-3</v>
      </c>
      <c r="AR12" s="17">
        <v>2.1090416695853302E-3</v>
      </c>
      <c r="AS12" s="17"/>
      <c r="AT12" s="17">
        <v>4.5567927691065298E-3</v>
      </c>
      <c r="AU12" s="17">
        <v>1.00768256766809E-2</v>
      </c>
      <c r="AV12" s="17">
        <v>1.32024536531598E-2</v>
      </c>
      <c r="AW12" s="17"/>
      <c r="AX12" s="17">
        <v>0</v>
      </c>
      <c r="AY12" s="17">
        <v>0</v>
      </c>
      <c r="AZ12" s="17">
        <v>0</v>
      </c>
    </row>
    <row r="13" spans="2:52" x14ac:dyDescent="0.35">
      <c r="B13" s="18" t="s">
        <v>94</v>
      </c>
      <c r="C13" s="17">
        <v>4.3830997452116299E-3</v>
      </c>
      <c r="D13" s="17">
        <v>3.8945338544527702E-3</v>
      </c>
      <c r="E13" s="17">
        <v>4.9044819649138403E-3</v>
      </c>
      <c r="F13" s="17"/>
      <c r="G13" s="17">
        <v>1.4915853356354499E-2</v>
      </c>
      <c r="H13" s="17">
        <v>0</v>
      </c>
      <c r="I13" s="17">
        <v>0</v>
      </c>
      <c r="J13" s="17">
        <v>1.51439792439374E-2</v>
      </c>
      <c r="K13" s="17">
        <v>0</v>
      </c>
      <c r="L13" s="17">
        <v>0</v>
      </c>
      <c r="M13" s="17"/>
      <c r="N13" s="17">
        <v>0</v>
      </c>
      <c r="O13" s="17">
        <v>0</v>
      </c>
      <c r="P13" s="17">
        <v>2.0716348795764401E-2</v>
      </c>
      <c r="Q13" s="17">
        <v>0</v>
      </c>
      <c r="R13" s="17"/>
      <c r="S13" s="17">
        <v>5.7223215176206103E-3</v>
      </c>
      <c r="T13" s="17">
        <v>0</v>
      </c>
      <c r="U13" s="17">
        <v>0</v>
      </c>
      <c r="V13" s="17">
        <v>0</v>
      </c>
      <c r="W13" s="17">
        <v>0</v>
      </c>
      <c r="X13" s="17"/>
      <c r="Y13" s="17">
        <v>0</v>
      </c>
      <c r="Z13" s="17">
        <v>4.9792895311299703E-3</v>
      </c>
      <c r="AA13" s="17">
        <v>0</v>
      </c>
      <c r="AB13" s="17"/>
      <c r="AC13" s="17">
        <v>0</v>
      </c>
      <c r="AD13" s="17">
        <v>1.09187258392796E-2</v>
      </c>
      <c r="AE13" s="17">
        <v>0</v>
      </c>
      <c r="AF13" s="17">
        <v>1.6776199994035498E-2</v>
      </c>
      <c r="AG13" s="17">
        <v>0</v>
      </c>
      <c r="AH13" s="17"/>
      <c r="AI13" s="17">
        <v>8.5875850195971694E-3</v>
      </c>
      <c r="AJ13" s="17">
        <v>0</v>
      </c>
      <c r="AK13" s="17">
        <v>0</v>
      </c>
      <c r="AL13" s="17">
        <v>1.38544958633053E-2</v>
      </c>
      <c r="AM13" s="17"/>
      <c r="AN13" s="17">
        <v>9.8496703060368292E-3</v>
      </c>
      <c r="AO13" s="17">
        <v>3.1785641663111099E-3</v>
      </c>
      <c r="AP13" s="17"/>
      <c r="AQ13" s="17">
        <v>0</v>
      </c>
      <c r="AR13" s="17">
        <v>8.8106613578679306E-3</v>
      </c>
      <c r="AS13" s="17"/>
      <c r="AT13" s="17">
        <v>0</v>
      </c>
      <c r="AU13" s="17">
        <v>5.5591704189013698E-3</v>
      </c>
      <c r="AV13" s="17">
        <v>2.2417555712393698E-2</v>
      </c>
      <c r="AW13" s="17"/>
      <c r="AX13" s="17">
        <v>0</v>
      </c>
      <c r="AY13" s="17">
        <v>0</v>
      </c>
      <c r="AZ13" s="17">
        <v>0</v>
      </c>
    </row>
    <row r="14" spans="2:52" x14ac:dyDescent="0.35">
      <c r="B14" s="18" t="s">
        <v>95</v>
      </c>
      <c r="C14" s="21">
        <v>0.95177276955577095</v>
      </c>
      <c r="D14" s="21">
        <v>0.93269508230692399</v>
      </c>
      <c r="E14" s="21">
        <v>0.97037105506263999</v>
      </c>
      <c r="F14" s="21"/>
      <c r="G14" s="21">
        <v>0.94399646207267596</v>
      </c>
      <c r="H14" s="21">
        <v>0.95939910887176005</v>
      </c>
      <c r="I14" s="21">
        <v>0.94257290517604098</v>
      </c>
      <c r="J14" s="21">
        <v>0.98485602075606204</v>
      </c>
      <c r="K14" s="21">
        <v>0.96908031305381204</v>
      </c>
      <c r="L14" s="21">
        <v>0.91912928376474901</v>
      </c>
      <c r="M14" s="21"/>
      <c r="N14" s="21">
        <v>0.98307379985653798</v>
      </c>
      <c r="O14" s="21">
        <v>0.97465327113719902</v>
      </c>
      <c r="P14" s="21">
        <v>0.93761882469359203</v>
      </c>
      <c r="Q14" s="21">
        <v>0.92448010968701999</v>
      </c>
      <c r="R14" s="21"/>
      <c r="S14" s="21">
        <v>0.95940431402688897</v>
      </c>
      <c r="T14" s="21">
        <v>0.94917977992434299</v>
      </c>
      <c r="U14" s="21">
        <v>0.97051889339180997</v>
      </c>
      <c r="V14" s="21">
        <v>0.59098298230661594</v>
      </c>
      <c r="W14" s="21">
        <v>0.98211935473724898</v>
      </c>
      <c r="X14" s="21"/>
      <c r="Y14" s="21">
        <v>0.94449186554806797</v>
      </c>
      <c r="Z14" s="21">
        <v>0.95222379091592901</v>
      </c>
      <c r="AA14" s="21">
        <v>1</v>
      </c>
      <c r="AB14" s="21"/>
      <c r="AC14" s="21">
        <v>0.95839339266436696</v>
      </c>
      <c r="AD14" s="21">
        <v>0.94579249756397399</v>
      </c>
      <c r="AE14" s="21">
        <v>0.935277545571365</v>
      </c>
      <c r="AF14" s="21">
        <v>0.98322380000596499</v>
      </c>
      <c r="AG14" s="21">
        <v>1</v>
      </c>
      <c r="AH14" s="21"/>
      <c r="AI14" s="21">
        <v>0.93656137304851095</v>
      </c>
      <c r="AJ14" s="21">
        <v>0.94276040414288398</v>
      </c>
      <c r="AK14" s="21">
        <v>0.97075779982038601</v>
      </c>
      <c r="AL14" s="21">
        <v>0.98060794814277896</v>
      </c>
      <c r="AM14" s="21"/>
      <c r="AN14" s="21">
        <v>0.93328538898587499</v>
      </c>
      <c r="AO14" s="21">
        <v>0.95576416223181704</v>
      </c>
      <c r="AP14" s="21"/>
      <c r="AQ14" s="21">
        <v>0.96781061503702603</v>
      </c>
      <c r="AR14" s="21">
        <v>0.93972322458913005</v>
      </c>
      <c r="AS14" s="21"/>
      <c r="AT14" s="21">
        <v>0.96213681192220002</v>
      </c>
      <c r="AU14" s="21">
        <v>0.93508439142020305</v>
      </c>
      <c r="AV14" s="21">
        <v>0.96437999063444702</v>
      </c>
      <c r="AW14" s="21"/>
      <c r="AX14" s="21">
        <v>0.97928489792245998</v>
      </c>
      <c r="AY14" s="21">
        <v>0.96417377301278295</v>
      </c>
      <c r="AZ14" s="21">
        <v>0.98801196590603901</v>
      </c>
    </row>
    <row r="15" spans="2:52" x14ac:dyDescent="0.35">
      <c r="B15" s="18" t="s">
        <v>96</v>
      </c>
      <c r="C15" s="21">
        <v>4.3844130699016999E-2</v>
      </c>
      <c r="D15" s="21">
        <v>6.3410383838623602E-2</v>
      </c>
      <c r="E15" s="21">
        <v>2.4724462972445699E-2</v>
      </c>
      <c r="F15" s="21"/>
      <c r="G15" s="21">
        <v>4.10876845709695E-2</v>
      </c>
      <c r="H15" s="21">
        <v>4.0600891128239801E-2</v>
      </c>
      <c r="I15" s="21">
        <v>5.7427094823959197E-2</v>
      </c>
      <c r="J15" s="21">
        <v>0</v>
      </c>
      <c r="K15" s="21">
        <v>3.09196869461883E-2</v>
      </c>
      <c r="L15" s="21">
        <v>8.0870716235250995E-2</v>
      </c>
      <c r="M15" s="21"/>
      <c r="N15" s="21">
        <v>1.69262001434623E-2</v>
      </c>
      <c r="O15" s="21">
        <v>2.5346728862801E-2</v>
      </c>
      <c r="P15" s="21">
        <v>4.1664826510643502E-2</v>
      </c>
      <c r="Q15" s="21">
        <v>7.5519890312979898E-2</v>
      </c>
      <c r="R15" s="21"/>
      <c r="S15" s="21">
        <v>3.4873364455490399E-2</v>
      </c>
      <c r="T15" s="21">
        <v>5.0820220075656702E-2</v>
      </c>
      <c r="U15" s="21">
        <v>2.9481106608189998E-2</v>
      </c>
      <c r="V15" s="21">
        <v>0.409017017693384</v>
      </c>
      <c r="W15" s="21">
        <v>1.7880645262750499E-2</v>
      </c>
      <c r="X15" s="21"/>
      <c r="Y15" s="21">
        <v>5.5508134451932499E-2</v>
      </c>
      <c r="Z15" s="21">
        <v>4.2796919552941501E-2</v>
      </c>
      <c r="AA15" s="21">
        <v>0</v>
      </c>
      <c r="AB15" s="21"/>
      <c r="AC15" s="21">
        <v>4.16066073356334E-2</v>
      </c>
      <c r="AD15" s="21">
        <v>4.3288776596746598E-2</v>
      </c>
      <c r="AE15" s="21">
        <v>6.4722454428635501E-2</v>
      </c>
      <c r="AF15" s="21">
        <v>0</v>
      </c>
      <c r="AG15" s="21">
        <v>0</v>
      </c>
      <c r="AH15" s="21"/>
      <c r="AI15" s="21">
        <v>5.4851041931892199E-2</v>
      </c>
      <c r="AJ15" s="21">
        <v>5.7239595857116403E-2</v>
      </c>
      <c r="AK15" s="21">
        <v>2.9242200179614E-2</v>
      </c>
      <c r="AL15" s="21">
        <v>5.5375559939154703E-3</v>
      </c>
      <c r="AM15" s="21"/>
      <c r="AN15" s="21">
        <v>5.6864940708087702E-2</v>
      </c>
      <c r="AO15" s="21">
        <v>4.10572736018723E-2</v>
      </c>
      <c r="AP15" s="21"/>
      <c r="AQ15" s="21">
        <v>3.2189384962974202E-2</v>
      </c>
      <c r="AR15" s="21">
        <v>5.1466114053002297E-2</v>
      </c>
      <c r="AS15" s="21"/>
      <c r="AT15" s="21">
        <v>3.7863188077799599E-2</v>
      </c>
      <c r="AU15" s="21">
        <v>5.9356438160895801E-2</v>
      </c>
      <c r="AV15" s="21">
        <v>1.32024536531598E-2</v>
      </c>
      <c r="AW15" s="21"/>
      <c r="AX15" s="21">
        <v>2.0715102077539599E-2</v>
      </c>
      <c r="AY15" s="21">
        <v>3.58262269872167E-2</v>
      </c>
      <c r="AZ15" s="21">
        <v>1.19880340939615E-2</v>
      </c>
    </row>
    <row r="16" spans="2:52" x14ac:dyDescent="0.35">
      <c r="B16" s="18" t="s">
        <v>97</v>
      </c>
      <c r="C16" s="22">
        <v>0.90792863885675401</v>
      </c>
      <c r="D16" s="22">
        <v>0.86928469846830003</v>
      </c>
      <c r="E16" s="22">
        <v>0.94564659209019497</v>
      </c>
      <c r="F16" s="22"/>
      <c r="G16" s="22">
        <v>0.90290877750170695</v>
      </c>
      <c r="H16" s="22">
        <v>0.91879821774352</v>
      </c>
      <c r="I16" s="22">
        <v>0.88514581035208195</v>
      </c>
      <c r="J16" s="22">
        <v>0.98485602075606204</v>
      </c>
      <c r="K16" s="22">
        <v>0.93816062610762296</v>
      </c>
      <c r="L16" s="22">
        <v>0.83825856752949801</v>
      </c>
      <c r="M16" s="22"/>
      <c r="N16" s="22">
        <v>0.96614759971307596</v>
      </c>
      <c r="O16" s="22">
        <v>0.94930654227439804</v>
      </c>
      <c r="P16" s="22">
        <v>0.89595399818294796</v>
      </c>
      <c r="Q16" s="22">
        <v>0.84896021937403998</v>
      </c>
      <c r="R16" s="22"/>
      <c r="S16" s="22">
        <v>0.92453094957139903</v>
      </c>
      <c r="T16" s="22">
        <v>0.89835955984868698</v>
      </c>
      <c r="U16" s="22">
        <v>0.94103778678362004</v>
      </c>
      <c r="V16" s="22">
        <v>0.181965964613231</v>
      </c>
      <c r="W16" s="22">
        <v>0.96423870947449897</v>
      </c>
      <c r="X16" s="22"/>
      <c r="Y16" s="22">
        <v>0.88898373109613504</v>
      </c>
      <c r="Z16" s="22">
        <v>0.90942687136298705</v>
      </c>
      <c r="AA16" s="22">
        <v>1</v>
      </c>
      <c r="AB16" s="22"/>
      <c r="AC16" s="22">
        <v>0.91678678532873303</v>
      </c>
      <c r="AD16" s="22">
        <v>0.90250372096722697</v>
      </c>
      <c r="AE16" s="22">
        <v>0.870555091142729</v>
      </c>
      <c r="AF16" s="22">
        <v>0.98322380000596499</v>
      </c>
      <c r="AG16" s="22">
        <v>1</v>
      </c>
      <c r="AH16" s="22"/>
      <c r="AI16" s="22">
        <v>0.88171033111661901</v>
      </c>
      <c r="AJ16" s="22">
        <v>0.88552080828576696</v>
      </c>
      <c r="AK16" s="22">
        <v>0.94151559964077203</v>
      </c>
      <c r="AL16" s="22">
        <v>0.97507039214886404</v>
      </c>
      <c r="AM16" s="22"/>
      <c r="AN16" s="22">
        <v>0.87642044827778798</v>
      </c>
      <c r="AO16" s="22">
        <v>0.91470688862994398</v>
      </c>
      <c r="AP16" s="22"/>
      <c r="AQ16" s="22">
        <v>0.93562123007405196</v>
      </c>
      <c r="AR16" s="22">
        <v>0.88825711053612799</v>
      </c>
      <c r="AS16" s="22"/>
      <c r="AT16" s="22">
        <v>0.92427362384440104</v>
      </c>
      <c r="AU16" s="22">
        <v>0.87572795325930697</v>
      </c>
      <c r="AV16" s="22">
        <v>0.95117753698128704</v>
      </c>
      <c r="AW16" s="22"/>
      <c r="AX16" s="22">
        <v>0.95856979584492097</v>
      </c>
      <c r="AY16" s="22">
        <v>0.92834754602556702</v>
      </c>
      <c r="AZ16" s="22">
        <v>0.97602393181207703</v>
      </c>
    </row>
    <row r="17" spans="2:2" x14ac:dyDescent="0.35">
      <c r="B17" s="16"/>
    </row>
    <row r="18" spans="2:2" x14ac:dyDescent="0.35">
      <c r="B18" t="s">
        <v>85</v>
      </c>
    </row>
    <row r="19" spans="2:2" x14ac:dyDescent="0.35">
      <c r="B19" t="s">
        <v>86</v>
      </c>
    </row>
    <row r="21" spans="2:2" x14ac:dyDescent="0.35">
      <c r="B21"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Z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90</v>
      </c>
      <c r="C9" s="17">
        <v>0.28019277667943498</v>
      </c>
      <c r="D9" s="17">
        <v>0.26831641750366397</v>
      </c>
      <c r="E9" s="17">
        <v>0.29426059983486202</v>
      </c>
      <c r="F9" s="17"/>
      <c r="G9" s="17">
        <v>0.27049480251337099</v>
      </c>
      <c r="H9" s="17">
        <v>0.32089146057593099</v>
      </c>
      <c r="I9" s="17">
        <v>0.37481179594963698</v>
      </c>
      <c r="J9" s="17">
        <v>0.33247539509977198</v>
      </c>
      <c r="K9" s="17">
        <v>0.31467379474202301</v>
      </c>
      <c r="L9" s="17">
        <v>0.101861087448891</v>
      </c>
      <c r="M9" s="17"/>
      <c r="N9" s="17">
        <v>0.25339368073085999</v>
      </c>
      <c r="O9" s="17">
        <v>0.27409288490225198</v>
      </c>
      <c r="P9" s="17">
        <v>0.23562297583015401</v>
      </c>
      <c r="Q9" s="17">
        <v>0.32965277206274601</v>
      </c>
      <c r="R9" s="17"/>
      <c r="S9" s="17">
        <v>0.21773958162569401</v>
      </c>
      <c r="T9" s="17">
        <v>0.29478026224704201</v>
      </c>
      <c r="U9" s="17">
        <v>0.32968909028896998</v>
      </c>
      <c r="V9" s="17">
        <v>0.81752353158365298</v>
      </c>
      <c r="W9" s="17">
        <v>0.31624252069122499</v>
      </c>
      <c r="X9" s="17"/>
      <c r="Y9" s="17">
        <v>0.16271329833548101</v>
      </c>
      <c r="Z9" s="17">
        <v>0.318872722388645</v>
      </c>
      <c r="AA9" s="17">
        <v>0.46516050509389101</v>
      </c>
      <c r="AB9" s="17"/>
      <c r="AC9" s="17">
        <v>0.29465875993863899</v>
      </c>
      <c r="AD9" s="17">
        <v>0.25533921977122598</v>
      </c>
      <c r="AE9" s="17">
        <v>0.31846640936498299</v>
      </c>
      <c r="AF9" s="17">
        <v>0.35538518967927601</v>
      </c>
      <c r="AG9" s="17">
        <v>0.167376591189695</v>
      </c>
      <c r="AH9" s="17"/>
      <c r="AI9" s="17">
        <v>0.29215581583857098</v>
      </c>
      <c r="AJ9" s="17">
        <v>0.29924756729028101</v>
      </c>
      <c r="AK9" s="17">
        <v>0.24687014061114601</v>
      </c>
      <c r="AL9" s="17">
        <v>0.23069617757223501</v>
      </c>
      <c r="AM9" s="17"/>
      <c r="AN9" s="17">
        <v>0.38307999813835297</v>
      </c>
      <c r="AO9" s="17">
        <v>0.25436071235768898</v>
      </c>
      <c r="AP9" s="17"/>
      <c r="AQ9" s="17">
        <v>0.31339890233446399</v>
      </c>
      <c r="AR9" s="17">
        <v>0.249661062371348</v>
      </c>
      <c r="AS9" s="17"/>
      <c r="AT9" s="17">
        <v>0.281697276132373</v>
      </c>
      <c r="AU9" s="17">
        <v>0.25179106483412</v>
      </c>
      <c r="AV9" s="17">
        <v>0.33749841248110102</v>
      </c>
      <c r="AW9" s="17"/>
      <c r="AX9" s="17">
        <v>0.317763008784617</v>
      </c>
      <c r="AY9" s="17">
        <v>0.18110867247663701</v>
      </c>
      <c r="AZ9" s="17">
        <v>0.47443775041491099</v>
      </c>
    </row>
    <row r="10" spans="2:52" x14ac:dyDescent="0.35">
      <c r="B10" s="18" t="s">
        <v>91</v>
      </c>
      <c r="C10" s="17">
        <v>0.39822066099210102</v>
      </c>
      <c r="D10" s="17">
        <v>0.41377482761504097</v>
      </c>
      <c r="E10" s="17">
        <v>0.38311584712565899</v>
      </c>
      <c r="F10" s="17"/>
      <c r="G10" s="17">
        <v>0.47235193176300699</v>
      </c>
      <c r="H10" s="17">
        <v>0.41031205099052298</v>
      </c>
      <c r="I10" s="17">
        <v>0.43666672975460402</v>
      </c>
      <c r="J10" s="17">
        <v>0.34414850209530301</v>
      </c>
      <c r="K10" s="17">
        <v>0.28301683190516502</v>
      </c>
      <c r="L10" s="17">
        <v>0.43231416698764502</v>
      </c>
      <c r="M10" s="17"/>
      <c r="N10" s="17">
        <v>0.407701026769554</v>
      </c>
      <c r="O10" s="17">
        <v>0.44447931189786799</v>
      </c>
      <c r="P10" s="17">
        <v>0.41320795196597399</v>
      </c>
      <c r="Q10" s="17">
        <v>0.33969030339360201</v>
      </c>
      <c r="R10" s="17"/>
      <c r="S10" s="17">
        <v>0.40025117740266802</v>
      </c>
      <c r="T10" s="17">
        <v>0.41710272692514999</v>
      </c>
      <c r="U10" s="17">
        <v>0.26891762053176499</v>
      </c>
      <c r="V10" s="17">
        <v>0.18247646841634799</v>
      </c>
      <c r="W10" s="17">
        <v>0.39196986812935403</v>
      </c>
      <c r="X10" s="17"/>
      <c r="Y10" s="17">
        <v>0.45553642236094</v>
      </c>
      <c r="Z10" s="17">
        <v>0.38926433093021501</v>
      </c>
      <c r="AA10" s="17">
        <v>0.207733031170029</v>
      </c>
      <c r="AB10" s="17"/>
      <c r="AC10" s="17">
        <v>0.39470292581036098</v>
      </c>
      <c r="AD10" s="17">
        <v>0.385811664002781</v>
      </c>
      <c r="AE10" s="17">
        <v>0.40016092976357398</v>
      </c>
      <c r="AF10" s="17">
        <v>0.38534668984238202</v>
      </c>
      <c r="AG10" s="17">
        <v>0.57699631617467695</v>
      </c>
      <c r="AH10" s="17"/>
      <c r="AI10" s="17">
        <v>0.367147788473904</v>
      </c>
      <c r="AJ10" s="17">
        <v>0.408983835518968</v>
      </c>
      <c r="AK10" s="17">
        <v>0.425646069700861</v>
      </c>
      <c r="AL10" s="17">
        <v>0.39397761473077703</v>
      </c>
      <c r="AM10" s="17"/>
      <c r="AN10" s="17">
        <v>0.425537191027477</v>
      </c>
      <c r="AO10" s="17">
        <v>0.38895847267725903</v>
      </c>
      <c r="AP10" s="17"/>
      <c r="AQ10" s="17">
        <v>0.39602170706758699</v>
      </c>
      <c r="AR10" s="17">
        <v>0.39554879673404603</v>
      </c>
      <c r="AS10" s="17"/>
      <c r="AT10" s="17">
        <v>0.40684335392605803</v>
      </c>
      <c r="AU10" s="17">
        <v>0.41146655474336902</v>
      </c>
      <c r="AV10" s="17">
        <v>0.28497736510799299</v>
      </c>
      <c r="AW10" s="17"/>
      <c r="AX10" s="17">
        <v>0.41371568175571699</v>
      </c>
      <c r="AY10" s="17">
        <v>0.44263975356364699</v>
      </c>
      <c r="AZ10" s="17">
        <v>0.38197492635320901</v>
      </c>
    </row>
    <row r="11" spans="2:52" x14ac:dyDescent="0.35">
      <c r="B11" s="18" t="s">
        <v>92</v>
      </c>
      <c r="C11" s="17">
        <v>0.197881921926753</v>
      </c>
      <c r="D11" s="17">
        <v>0.18074429201591599</v>
      </c>
      <c r="E11" s="17">
        <v>0.211320707235547</v>
      </c>
      <c r="F11" s="17"/>
      <c r="G11" s="17">
        <v>0.20108065733904301</v>
      </c>
      <c r="H11" s="17">
        <v>0.20511892755559</v>
      </c>
      <c r="I11" s="17">
        <v>0.106204629021952</v>
      </c>
      <c r="J11" s="17">
        <v>0.19962939729661999</v>
      </c>
      <c r="K11" s="17">
        <v>0.188312868425039</v>
      </c>
      <c r="L11" s="17">
        <v>0.27385619810253498</v>
      </c>
      <c r="M11" s="17"/>
      <c r="N11" s="17">
        <v>0.21778524335379201</v>
      </c>
      <c r="O11" s="17">
        <v>0.14670980741106199</v>
      </c>
      <c r="P11" s="17">
        <v>0.228188942614173</v>
      </c>
      <c r="Q11" s="17">
        <v>0.214017315248094</v>
      </c>
      <c r="R11" s="17"/>
      <c r="S11" s="17">
        <v>0.23419174448374</v>
      </c>
      <c r="T11" s="17">
        <v>0.20794498095333699</v>
      </c>
      <c r="U11" s="17">
        <v>0.188522820358445</v>
      </c>
      <c r="V11" s="17">
        <v>0</v>
      </c>
      <c r="W11" s="17">
        <v>0.15067068093288599</v>
      </c>
      <c r="X11" s="17"/>
      <c r="Y11" s="17">
        <v>0.28925389769805898</v>
      </c>
      <c r="Z11" s="17">
        <v>0.17844866664134801</v>
      </c>
      <c r="AA11" s="17">
        <v>0.22359942242664901</v>
      </c>
      <c r="AB11" s="17"/>
      <c r="AC11" s="17">
        <v>0.178323295975857</v>
      </c>
      <c r="AD11" s="17">
        <v>0.19660409463654399</v>
      </c>
      <c r="AE11" s="17">
        <v>0.16085829567447801</v>
      </c>
      <c r="AF11" s="17">
        <v>0.20686918356894701</v>
      </c>
      <c r="AG11" s="17">
        <v>9.4831399187439297E-2</v>
      </c>
      <c r="AH11" s="17"/>
      <c r="AI11" s="17">
        <v>0.21139382831377301</v>
      </c>
      <c r="AJ11" s="17">
        <v>0.20107259111992501</v>
      </c>
      <c r="AK11" s="17">
        <v>0.157876956058183</v>
      </c>
      <c r="AL11" s="17">
        <v>0.26898750936639798</v>
      </c>
      <c r="AM11" s="17"/>
      <c r="AN11" s="17">
        <v>0.116595669365176</v>
      </c>
      <c r="AO11" s="17">
        <v>0.21515265987948801</v>
      </c>
      <c r="AP11" s="17"/>
      <c r="AQ11" s="17">
        <v>0.17331541239503101</v>
      </c>
      <c r="AR11" s="17">
        <v>0.22694920093538301</v>
      </c>
      <c r="AS11" s="17"/>
      <c r="AT11" s="17">
        <v>0.19378619877192799</v>
      </c>
      <c r="AU11" s="17">
        <v>0.213282305277496</v>
      </c>
      <c r="AV11" s="17">
        <v>0.25089701977423301</v>
      </c>
      <c r="AW11" s="17"/>
      <c r="AX11" s="17">
        <v>0.171985526957524</v>
      </c>
      <c r="AY11" s="17">
        <v>0.25303868421633702</v>
      </c>
      <c r="AZ11" s="17">
        <v>8.5753079588278894E-2</v>
      </c>
    </row>
    <row r="12" spans="2:52" x14ac:dyDescent="0.35">
      <c r="B12" s="18" t="s">
        <v>93</v>
      </c>
      <c r="C12" s="17">
        <v>0.10204587341515001</v>
      </c>
      <c r="D12" s="17">
        <v>0.10845027658185399</v>
      </c>
      <c r="E12" s="17">
        <v>9.6491517433742596E-2</v>
      </c>
      <c r="F12" s="17"/>
      <c r="G12" s="17">
        <v>4.1156755028224898E-2</v>
      </c>
      <c r="H12" s="17">
        <v>5.92058987211991E-2</v>
      </c>
      <c r="I12" s="17">
        <v>8.2316845273806394E-2</v>
      </c>
      <c r="J12" s="17">
        <v>0.108602726264368</v>
      </c>
      <c r="K12" s="17">
        <v>0.14547298285110299</v>
      </c>
      <c r="L12" s="17">
        <v>0.16020049346072701</v>
      </c>
      <c r="M12" s="17"/>
      <c r="N12" s="17">
        <v>9.8598612695632498E-2</v>
      </c>
      <c r="O12" s="17">
        <v>0.105637400551309</v>
      </c>
      <c r="P12" s="17">
        <v>9.1654619925832598E-2</v>
      </c>
      <c r="Q12" s="17">
        <v>0.107981364305057</v>
      </c>
      <c r="R12" s="17"/>
      <c r="S12" s="17">
        <v>0.13091945527211599</v>
      </c>
      <c r="T12" s="17">
        <v>7.2700246686573294E-2</v>
      </c>
      <c r="U12" s="17">
        <v>0.140488281295965</v>
      </c>
      <c r="V12" s="17">
        <v>0</v>
      </c>
      <c r="W12" s="17">
        <v>0.122826975518372</v>
      </c>
      <c r="X12" s="17"/>
      <c r="Y12" s="17">
        <v>9.2496381605519901E-2</v>
      </c>
      <c r="Z12" s="17">
        <v>8.6923617795178307E-2</v>
      </c>
      <c r="AA12" s="17">
        <v>7.7883024478334506E-2</v>
      </c>
      <c r="AB12" s="17"/>
      <c r="AC12" s="17">
        <v>9.0587362445953001E-2</v>
      </c>
      <c r="AD12" s="17">
        <v>0.131794579150146</v>
      </c>
      <c r="AE12" s="17">
        <v>0.11154767341552101</v>
      </c>
      <c r="AF12" s="17">
        <v>5.23989369093949E-2</v>
      </c>
      <c r="AG12" s="17">
        <v>0.160795693448189</v>
      </c>
      <c r="AH12" s="17"/>
      <c r="AI12" s="17">
        <v>0.112841829028261</v>
      </c>
      <c r="AJ12" s="17">
        <v>7.4814050314114797E-2</v>
      </c>
      <c r="AK12" s="17">
        <v>0.14120294567005801</v>
      </c>
      <c r="AL12" s="17">
        <v>8.1499888628217401E-2</v>
      </c>
      <c r="AM12" s="17"/>
      <c r="AN12" s="17">
        <v>7.4787141468994095E-2</v>
      </c>
      <c r="AO12" s="17">
        <v>0.113409587221679</v>
      </c>
      <c r="AP12" s="17"/>
      <c r="AQ12" s="17">
        <v>0.10708076921057399</v>
      </c>
      <c r="AR12" s="17">
        <v>9.4340405269543501E-2</v>
      </c>
      <c r="AS12" s="17"/>
      <c r="AT12" s="17">
        <v>9.5952358063023199E-2</v>
      </c>
      <c r="AU12" s="17">
        <v>0.113493406021827</v>
      </c>
      <c r="AV12" s="17">
        <v>6.6011006766147295E-2</v>
      </c>
      <c r="AW12" s="17"/>
      <c r="AX12" s="17">
        <v>7.0184113962444006E-2</v>
      </c>
      <c r="AY12" s="17">
        <v>0.123212889743378</v>
      </c>
      <c r="AZ12" s="17">
        <v>3.8101974369541797E-2</v>
      </c>
    </row>
    <row r="13" spans="2:52" x14ac:dyDescent="0.35">
      <c r="B13" s="18" t="s">
        <v>94</v>
      </c>
      <c r="C13" s="17">
        <v>2.16587669865617E-2</v>
      </c>
      <c r="D13" s="17">
        <v>2.8714186283525001E-2</v>
      </c>
      <c r="E13" s="17">
        <v>1.48113283701891E-2</v>
      </c>
      <c r="F13" s="17"/>
      <c r="G13" s="17">
        <v>1.4915853356354499E-2</v>
      </c>
      <c r="H13" s="17">
        <v>4.4716621567568397E-3</v>
      </c>
      <c r="I13" s="17">
        <v>0</v>
      </c>
      <c r="J13" s="17">
        <v>1.51439792439374E-2</v>
      </c>
      <c r="K13" s="17">
        <v>6.8523522076669799E-2</v>
      </c>
      <c r="L13" s="17">
        <v>3.17680540002011E-2</v>
      </c>
      <c r="M13" s="17"/>
      <c r="N13" s="17">
        <v>2.25214364501608E-2</v>
      </c>
      <c r="O13" s="17">
        <v>2.9080595237508399E-2</v>
      </c>
      <c r="P13" s="17">
        <v>3.1325509663865297E-2</v>
      </c>
      <c r="Q13" s="17">
        <v>8.6582449905017698E-3</v>
      </c>
      <c r="R13" s="17"/>
      <c r="S13" s="17">
        <v>1.6898041215781201E-2</v>
      </c>
      <c r="T13" s="17">
        <v>7.4717831878972898E-3</v>
      </c>
      <c r="U13" s="17">
        <v>7.2382187524855895E-2</v>
      </c>
      <c r="V13" s="17">
        <v>0</v>
      </c>
      <c r="W13" s="17">
        <v>1.8289954728163301E-2</v>
      </c>
      <c r="X13" s="17"/>
      <c r="Y13" s="17">
        <v>0</v>
      </c>
      <c r="Z13" s="17">
        <v>2.64906622446139E-2</v>
      </c>
      <c r="AA13" s="17">
        <v>2.5624016831096198E-2</v>
      </c>
      <c r="AB13" s="17"/>
      <c r="AC13" s="17">
        <v>4.17276558291899E-2</v>
      </c>
      <c r="AD13" s="17">
        <v>3.04504424393033E-2</v>
      </c>
      <c r="AE13" s="17">
        <v>8.9666917814439605E-3</v>
      </c>
      <c r="AF13" s="17">
        <v>0</v>
      </c>
      <c r="AG13" s="17">
        <v>0</v>
      </c>
      <c r="AH13" s="17"/>
      <c r="AI13" s="17">
        <v>1.64607383454917E-2</v>
      </c>
      <c r="AJ13" s="17">
        <v>1.5881955756710701E-2</v>
      </c>
      <c r="AK13" s="17">
        <v>2.84038879597516E-2</v>
      </c>
      <c r="AL13" s="17">
        <v>2.4838809702372001E-2</v>
      </c>
      <c r="AM13" s="17"/>
      <c r="AN13" s="17">
        <v>0</v>
      </c>
      <c r="AO13" s="17">
        <v>2.81185678638846E-2</v>
      </c>
      <c r="AP13" s="17"/>
      <c r="AQ13" s="17">
        <v>1.0183208992343901E-2</v>
      </c>
      <c r="AR13" s="17">
        <v>3.3500534689680499E-2</v>
      </c>
      <c r="AS13" s="17"/>
      <c r="AT13" s="17">
        <v>2.1720813106618601E-2</v>
      </c>
      <c r="AU13" s="17">
        <v>9.9666691231884309E-3</v>
      </c>
      <c r="AV13" s="17">
        <v>6.0616195870525302E-2</v>
      </c>
      <c r="AW13" s="17"/>
      <c r="AX13" s="17">
        <v>2.6351668539698999E-2</v>
      </c>
      <c r="AY13" s="17">
        <v>0</v>
      </c>
      <c r="AZ13" s="17">
        <v>1.97322692740588E-2</v>
      </c>
    </row>
    <row r="14" spans="2:52" x14ac:dyDescent="0.35">
      <c r="B14" s="18" t="s">
        <v>95</v>
      </c>
      <c r="C14" s="21">
        <v>0.67841343767153595</v>
      </c>
      <c r="D14" s="21">
        <v>0.682091245118705</v>
      </c>
      <c r="E14" s="21">
        <v>0.67737644696052102</v>
      </c>
      <c r="F14" s="21"/>
      <c r="G14" s="21">
        <v>0.74284673427637804</v>
      </c>
      <c r="H14" s="21">
        <v>0.73120351156645402</v>
      </c>
      <c r="I14" s="21">
        <v>0.81147852570424095</v>
      </c>
      <c r="J14" s="21">
        <v>0.67662389719507399</v>
      </c>
      <c r="K14" s="21">
        <v>0.59769062664718897</v>
      </c>
      <c r="L14" s="21">
        <v>0.53417525443653602</v>
      </c>
      <c r="M14" s="21"/>
      <c r="N14" s="21">
        <v>0.66109470750041499</v>
      </c>
      <c r="O14" s="21">
        <v>0.71857219680011997</v>
      </c>
      <c r="P14" s="21">
        <v>0.64883092779612905</v>
      </c>
      <c r="Q14" s="21">
        <v>0.66934307545634697</v>
      </c>
      <c r="R14" s="21"/>
      <c r="S14" s="21">
        <v>0.61799075902836298</v>
      </c>
      <c r="T14" s="21">
        <v>0.71188298917219295</v>
      </c>
      <c r="U14" s="21">
        <v>0.59860671082073402</v>
      </c>
      <c r="V14" s="21">
        <v>1</v>
      </c>
      <c r="W14" s="21">
        <v>0.70821238882057902</v>
      </c>
      <c r="X14" s="21"/>
      <c r="Y14" s="21">
        <v>0.61824972069642103</v>
      </c>
      <c r="Z14" s="21">
        <v>0.70813705331886001</v>
      </c>
      <c r="AA14" s="21">
        <v>0.67289353626392001</v>
      </c>
      <c r="AB14" s="21"/>
      <c r="AC14" s="21">
        <v>0.68936168574900003</v>
      </c>
      <c r="AD14" s="21">
        <v>0.64115088377400697</v>
      </c>
      <c r="AE14" s="21">
        <v>0.71862733912855703</v>
      </c>
      <c r="AF14" s="21">
        <v>0.74073187952165798</v>
      </c>
      <c r="AG14" s="21">
        <v>0.74437290736437201</v>
      </c>
      <c r="AH14" s="21"/>
      <c r="AI14" s="21">
        <v>0.65930360431247503</v>
      </c>
      <c r="AJ14" s="21">
        <v>0.70823140280924901</v>
      </c>
      <c r="AK14" s="21">
        <v>0.67251621031200703</v>
      </c>
      <c r="AL14" s="21">
        <v>0.62467379230301201</v>
      </c>
      <c r="AM14" s="21"/>
      <c r="AN14" s="21">
        <v>0.80861718916583003</v>
      </c>
      <c r="AO14" s="21">
        <v>0.643319185034948</v>
      </c>
      <c r="AP14" s="21"/>
      <c r="AQ14" s="21">
        <v>0.70942060940205098</v>
      </c>
      <c r="AR14" s="21">
        <v>0.64520985910539297</v>
      </c>
      <c r="AS14" s="21"/>
      <c r="AT14" s="21">
        <v>0.68854063005843102</v>
      </c>
      <c r="AU14" s="21">
        <v>0.66325761957748897</v>
      </c>
      <c r="AV14" s="21">
        <v>0.622475777589095</v>
      </c>
      <c r="AW14" s="21"/>
      <c r="AX14" s="21">
        <v>0.73147869054033299</v>
      </c>
      <c r="AY14" s="21">
        <v>0.62374842604028502</v>
      </c>
      <c r="AZ14" s="21">
        <v>0.85641267676812005</v>
      </c>
    </row>
    <row r="15" spans="2:52" x14ac:dyDescent="0.35">
      <c r="B15" s="18" t="s">
        <v>96</v>
      </c>
      <c r="C15" s="21">
        <v>0.299927795341902</v>
      </c>
      <c r="D15" s="21">
        <v>0.28919456859776999</v>
      </c>
      <c r="E15" s="21">
        <v>0.30781222466928898</v>
      </c>
      <c r="F15" s="21"/>
      <c r="G15" s="21">
        <v>0.24223741236726801</v>
      </c>
      <c r="H15" s="21">
        <v>0.26432482627678899</v>
      </c>
      <c r="I15" s="21">
        <v>0.188521474295759</v>
      </c>
      <c r="J15" s="21">
        <v>0.308232123560988</v>
      </c>
      <c r="K15" s="21">
        <v>0.33378585127614202</v>
      </c>
      <c r="L15" s="21">
        <v>0.43405669156326299</v>
      </c>
      <c r="M15" s="21"/>
      <c r="N15" s="21">
        <v>0.31638385604942398</v>
      </c>
      <c r="O15" s="21">
        <v>0.25234720796237098</v>
      </c>
      <c r="P15" s="21">
        <v>0.31984356254000601</v>
      </c>
      <c r="Q15" s="21">
        <v>0.32199867955315098</v>
      </c>
      <c r="R15" s="21"/>
      <c r="S15" s="21">
        <v>0.36511119975585599</v>
      </c>
      <c r="T15" s="21">
        <v>0.28064522763991001</v>
      </c>
      <c r="U15" s="21">
        <v>0.32901110165441</v>
      </c>
      <c r="V15" s="21">
        <v>0</v>
      </c>
      <c r="W15" s="21">
        <v>0.27349765645125801</v>
      </c>
      <c r="X15" s="21"/>
      <c r="Y15" s="21">
        <v>0.38175027930357902</v>
      </c>
      <c r="Z15" s="21">
        <v>0.265372284436526</v>
      </c>
      <c r="AA15" s="21">
        <v>0.30148244690498299</v>
      </c>
      <c r="AB15" s="21"/>
      <c r="AC15" s="21">
        <v>0.268910658421811</v>
      </c>
      <c r="AD15" s="21">
        <v>0.32839867378669002</v>
      </c>
      <c r="AE15" s="21">
        <v>0.27240596908999898</v>
      </c>
      <c r="AF15" s="21">
        <v>0.25926812047834202</v>
      </c>
      <c r="AG15" s="21">
        <v>0.25562709263562799</v>
      </c>
      <c r="AH15" s="21"/>
      <c r="AI15" s="21">
        <v>0.32423565734203402</v>
      </c>
      <c r="AJ15" s="21">
        <v>0.27588664143404001</v>
      </c>
      <c r="AK15" s="21">
        <v>0.299079901728242</v>
      </c>
      <c r="AL15" s="21">
        <v>0.35048739799461598</v>
      </c>
      <c r="AM15" s="21"/>
      <c r="AN15" s="21">
        <v>0.19138281083417</v>
      </c>
      <c r="AO15" s="21">
        <v>0.32856224710116699</v>
      </c>
      <c r="AP15" s="21"/>
      <c r="AQ15" s="21">
        <v>0.28039618160560498</v>
      </c>
      <c r="AR15" s="21">
        <v>0.32128960620492603</v>
      </c>
      <c r="AS15" s="21"/>
      <c r="AT15" s="21">
        <v>0.28973855683495098</v>
      </c>
      <c r="AU15" s="21">
        <v>0.32677571129932298</v>
      </c>
      <c r="AV15" s="21">
        <v>0.31690802654037997</v>
      </c>
      <c r="AW15" s="21"/>
      <c r="AX15" s="21">
        <v>0.24216964091996801</v>
      </c>
      <c r="AY15" s="21">
        <v>0.37625157395971498</v>
      </c>
      <c r="AZ15" s="21">
        <v>0.123855053957821</v>
      </c>
    </row>
    <row r="16" spans="2:52" x14ac:dyDescent="0.35">
      <c r="B16" s="18" t="s">
        <v>97</v>
      </c>
      <c r="C16" s="22">
        <v>0.378485642329633</v>
      </c>
      <c r="D16" s="22">
        <v>0.39289667652093502</v>
      </c>
      <c r="E16" s="22">
        <v>0.36956422229123198</v>
      </c>
      <c r="F16" s="22"/>
      <c r="G16" s="22">
        <v>0.500609321909111</v>
      </c>
      <c r="H16" s="22">
        <v>0.46687868528966497</v>
      </c>
      <c r="I16" s="22">
        <v>0.62295705140848201</v>
      </c>
      <c r="J16" s="22">
        <v>0.36839177363408598</v>
      </c>
      <c r="K16" s="22">
        <v>0.26390477537104701</v>
      </c>
      <c r="L16" s="22">
        <v>0.100118562873274</v>
      </c>
      <c r="M16" s="22"/>
      <c r="N16" s="22">
        <v>0.34471085145099001</v>
      </c>
      <c r="O16" s="22">
        <v>0.46622498883774899</v>
      </c>
      <c r="P16" s="22">
        <v>0.32898736525612299</v>
      </c>
      <c r="Q16" s="22">
        <v>0.34734439590319599</v>
      </c>
      <c r="R16" s="22"/>
      <c r="S16" s="22">
        <v>0.25287955927250599</v>
      </c>
      <c r="T16" s="22">
        <v>0.43123776153228199</v>
      </c>
      <c r="U16" s="22">
        <v>0.26959560916632402</v>
      </c>
      <c r="V16" s="22">
        <v>1</v>
      </c>
      <c r="W16" s="22">
        <v>0.43471473236932101</v>
      </c>
      <c r="X16" s="22"/>
      <c r="Y16" s="22">
        <v>0.23649944139284099</v>
      </c>
      <c r="Z16" s="22">
        <v>0.44276476888233302</v>
      </c>
      <c r="AA16" s="22">
        <v>0.37141108935893702</v>
      </c>
      <c r="AB16" s="22"/>
      <c r="AC16" s="22">
        <v>0.42045102732718898</v>
      </c>
      <c r="AD16" s="22">
        <v>0.31275220998731701</v>
      </c>
      <c r="AE16" s="22">
        <v>0.446221370038557</v>
      </c>
      <c r="AF16" s="22">
        <v>0.48146375904331601</v>
      </c>
      <c r="AG16" s="22">
        <v>0.48874581472874301</v>
      </c>
      <c r="AH16" s="22"/>
      <c r="AI16" s="22">
        <v>0.33506794697044101</v>
      </c>
      <c r="AJ16" s="22">
        <v>0.432344761375209</v>
      </c>
      <c r="AK16" s="22">
        <v>0.37343630858376498</v>
      </c>
      <c r="AL16" s="22">
        <v>0.27418639430839598</v>
      </c>
      <c r="AM16" s="22"/>
      <c r="AN16" s="22">
        <v>0.61723437833166095</v>
      </c>
      <c r="AO16" s="22">
        <v>0.31475693793378101</v>
      </c>
      <c r="AP16" s="22"/>
      <c r="AQ16" s="22">
        <v>0.42902442779644501</v>
      </c>
      <c r="AR16" s="22">
        <v>0.323920252900467</v>
      </c>
      <c r="AS16" s="22"/>
      <c r="AT16" s="22">
        <v>0.39880207322347999</v>
      </c>
      <c r="AU16" s="22">
        <v>0.33648190827816599</v>
      </c>
      <c r="AV16" s="22">
        <v>0.30556775104871498</v>
      </c>
      <c r="AW16" s="22"/>
      <c r="AX16" s="22">
        <v>0.48930904962036498</v>
      </c>
      <c r="AY16" s="22">
        <v>0.24749685208057001</v>
      </c>
      <c r="AZ16" s="22">
        <v>0.73255762281030001</v>
      </c>
    </row>
    <row r="17" spans="2:2" x14ac:dyDescent="0.35">
      <c r="B17" s="16"/>
    </row>
    <row r="18" spans="2:2" x14ac:dyDescent="0.35">
      <c r="B18" t="s">
        <v>85</v>
      </c>
    </row>
    <row r="19" spans="2:2" x14ac:dyDescent="0.35">
      <c r="B19" t="s">
        <v>86</v>
      </c>
    </row>
    <row r="21" spans="2:2" x14ac:dyDescent="0.35">
      <c r="B21"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Z21"/>
  <sheetViews>
    <sheetView showGridLines="0" workbookViewId="0">
      <pane xSplit="2" topLeftCell="AC1" activePane="topRight" state="frozen"/>
      <selection pane="topRight" activeCell="AX10" sqref="AX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90</v>
      </c>
      <c r="C9" s="17">
        <v>0.28532064322554601</v>
      </c>
      <c r="D9" s="17">
        <v>0.29872903792556799</v>
      </c>
      <c r="E9" s="17">
        <v>0.27426721728166698</v>
      </c>
      <c r="F9" s="17"/>
      <c r="G9" s="17">
        <v>0.10102988926659701</v>
      </c>
      <c r="H9" s="17">
        <v>0.27499055310321702</v>
      </c>
      <c r="I9" s="17">
        <v>0.202292084125343</v>
      </c>
      <c r="J9" s="17">
        <v>0.26927597322506402</v>
      </c>
      <c r="K9" s="17">
        <v>0.35251457626150101</v>
      </c>
      <c r="L9" s="17">
        <v>0.44830226387375</v>
      </c>
      <c r="M9" s="17"/>
      <c r="N9" s="17">
        <v>0.29926566264954202</v>
      </c>
      <c r="O9" s="17">
        <v>0.2206120849049</v>
      </c>
      <c r="P9" s="17">
        <v>0.31176901778652999</v>
      </c>
      <c r="Q9" s="17">
        <v>0.319347907994605</v>
      </c>
      <c r="R9" s="17"/>
      <c r="S9" s="17">
        <v>0.391026348687876</v>
      </c>
      <c r="T9" s="17">
        <v>0.22997566733664701</v>
      </c>
      <c r="U9" s="17">
        <v>0.32597828800582102</v>
      </c>
      <c r="V9" s="17">
        <v>0.46405781558597903</v>
      </c>
      <c r="W9" s="17">
        <v>0.25124081157588302</v>
      </c>
      <c r="X9" s="17"/>
      <c r="Y9" s="17">
        <v>0.39891031543828098</v>
      </c>
      <c r="Z9" s="17">
        <v>0.22928536206488601</v>
      </c>
      <c r="AA9" s="17">
        <v>0.30673824569608699</v>
      </c>
      <c r="AB9" s="17"/>
      <c r="AC9" s="17">
        <v>0.342696100768623</v>
      </c>
      <c r="AD9" s="17">
        <v>0.23624100156641001</v>
      </c>
      <c r="AE9" s="17">
        <v>0.33103320162482502</v>
      </c>
      <c r="AF9" s="17">
        <v>0.173991146365709</v>
      </c>
      <c r="AG9" s="17">
        <v>8.0056042319811893E-2</v>
      </c>
      <c r="AH9" s="17"/>
      <c r="AI9" s="17">
        <v>0.319165291178585</v>
      </c>
      <c r="AJ9" s="17">
        <v>0.26706588621669602</v>
      </c>
      <c r="AK9" s="17">
        <v>0.282536994190143</v>
      </c>
      <c r="AL9" s="17">
        <v>0.24736754370581801</v>
      </c>
      <c r="AM9" s="17"/>
      <c r="AN9" s="17">
        <v>0.24461569541054401</v>
      </c>
      <c r="AO9" s="17">
        <v>0.30697184927835502</v>
      </c>
      <c r="AP9" s="17"/>
      <c r="AQ9" s="17">
        <v>0.25930915652806003</v>
      </c>
      <c r="AR9" s="17">
        <v>0.31795705385213402</v>
      </c>
      <c r="AS9" s="17"/>
      <c r="AT9" s="17">
        <v>0.35060817006552197</v>
      </c>
      <c r="AU9" s="17">
        <v>0.22735851765991999</v>
      </c>
      <c r="AV9" s="17">
        <v>0.318709685692179</v>
      </c>
      <c r="AW9" s="17"/>
      <c r="AX9" s="17">
        <v>0.228306110433589</v>
      </c>
      <c r="AY9" s="17">
        <v>0.34401703181847398</v>
      </c>
      <c r="AZ9" s="17">
        <v>0.276909766988435</v>
      </c>
    </row>
    <row r="10" spans="2:52" x14ac:dyDescent="0.35">
      <c r="B10" s="18" t="s">
        <v>91</v>
      </c>
      <c r="C10" s="17">
        <v>0.43824557542390302</v>
      </c>
      <c r="D10" s="17">
        <v>0.468244820426091</v>
      </c>
      <c r="E10" s="17">
        <v>0.403882640782803</v>
      </c>
      <c r="F10" s="17"/>
      <c r="G10" s="17">
        <v>0.45246177553064998</v>
      </c>
      <c r="H10" s="17">
        <v>0.46884614464451502</v>
      </c>
      <c r="I10" s="17">
        <v>0.472860543116365</v>
      </c>
      <c r="J10" s="17">
        <v>0.44710474201140799</v>
      </c>
      <c r="K10" s="17">
        <v>0.361675176265701</v>
      </c>
      <c r="L10" s="17">
        <v>0.41950196509066801</v>
      </c>
      <c r="M10" s="17"/>
      <c r="N10" s="17">
        <v>0.47268421225868601</v>
      </c>
      <c r="O10" s="17">
        <v>0.46337477487232498</v>
      </c>
      <c r="P10" s="17">
        <v>0.40672522525944499</v>
      </c>
      <c r="Q10" s="17">
        <v>0.41541838658346197</v>
      </c>
      <c r="R10" s="17"/>
      <c r="S10" s="17">
        <v>0.41096884152489699</v>
      </c>
      <c r="T10" s="17">
        <v>0.46259503930143803</v>
      </c>
      <c r="U10" s="17">
        <v>0.41119189937370798</v>
      </c>
      <c r="V10" s="17">
        <v>0.53594218441402097</v>
      </c>
      <c r="W10" s="17">
        <v>0.42055272938135402</v>
      </c>
      <c r="X10" s="17"/>
      <c r="Y10" s="17">
        <v>0.39023621998498798</v>
      </c>
      <c r="Z10" s="17">
        <v>0.44881946953352603</v>
      </c>
      <c r="AA10" s="17">
        <v>0.507924782633</v>
      </c>
      <c r="AB10" s="17"/>
      <c r="AC10" s="17">
        <v>0.45923679275449197</v>
      </c>
      <c r="AD10" s="17">
        <v>0.45310875807811302</v>
      </c>
      <c r="AE10" s="17">
        <v>0.42435514670205099</v>
      </c>
      <c r="AF10" s="17">
        <v>0.42191627686480199</v>
      </c>
      <c r="AG10" s="17">
        <v>0.74859802022711297</v>
      </c>
      <c r="AH10" s="17"/>
      <c r="AI10" s="17">
        <v>0.45234078997251698</v>
      </c>
      <c r="AJ10" s="17">
        <v>0.47480477117585501</v>
      </c>
      <c r="AK10" s="17">
        <v>0.42539739289112499</v>
      </c>
      <c r="AL10" s="17">
        <v>0.33608637757412502</v>
      </c>
      <c r="AM10" s="17"/>
      <c r="AN10" s="17">
        <v>0.44902816110668398</v>
      </c>
      <c r="AO10" s="17">
        <v>0.42573015265137998</v>
      </c>
      <c r="AP10" s="17"/>
      <c r="AQ10" s="17">
        <v>0.44463737330705</v>
      </c>
      <c r="AR10" s="17">
        <v>0.42778273918003201</v>
      </c>
      <c r="AS10" s="17"/>
      <c r="AT10" s="17">
        <v>0.43531708169551497</v>
      </c>
      <c r="AU10" s="17">
        <v>0.46131896663504302</v>
      </c>
      <c r="AV10" s="17">
        <v>0.42710176364895802</v>
      </c>
      <c r="AW10" s="17"/>
      <c r="AX10" s="17">
        <v>0.47435246765779898</v>
      </c>
      <c r="AY10" s="17">
        <v>0.46553518267782401</v>
      </c>
      <c r="AZ10" s="17">
        <v>0.53027790838836697</v>
      </c>
    </row>
    <row r="11" spans="2:52" x14ac:dyDescent="0.35">
      <c r="B11" s="18" t="s">
        <v>92</v>
      </c>
      <c r="C11" s="17">
        <v>0.17550215141684</v>
      </c>
      <c r="D11" s="17">
        <v>0.13714622346523</v>
      </c>
      <c r="E11" s="17">
        <v>0.215081129681998</v>
      </c>
      <c r="F11" s="17"/>
      <c r="G11" s="17">
        <v>0.32350438149841998</v>
      </c>
      <c r="H11" s="17">
        <v>0.19447539720245999</v>
      </c>
      <c r="I11" s="17">
        <v>0.18110863032871199</v>
      </c>
      <c r="J11" s="17">
        <v>0.13631445579523199</v>
      </c>
      <c r="K11" s="17">
        <v>0.14484698451884701</v>
      </c>
      <c r="L11" s="17">
        <v>0.112327194858115</v>
      </c>
      <c r="M11" s="17"/>
      <c r="N11" s="17">
        <v>0.15533577224813899</v>
      </c>
      <c r="O11" s="17">
        <v>0.20428985073283201</v>
      </c>
      <c r="P11" s="17">
        <v>0.19877092748820399</v>
      </c>
      <c r="Q11" s="17">
        <v>0.146882305451319</v>
      </c>
      <c r="R11" s="17"/>
      <c r="S11" s="17">
        <v>0.13463561058377799</v>
      </c>
      <c r="T11" s="17">
        <v>0.188197639180638</v>
      </c>
      <c r="U11" s="17">
        <v>0.13326729778858701</v>
      </c>
      <c r="V11" s="17">
        <v>0</v>
      </c>
      <c r="W11" s="17">
        <v>0.20147064810922599</v>
      </c>
      <c r="X11" s="17"/>
      <c r="Y11" s="17">
        <v>0.122901804083</v>
      </c>
      <c r="Z11" s="17">
        <v>0.18339672211883701</v>
      </c>
      <c r="AA11" s="17">
        <v>0.18533697167091301</v>
      </c>
      <c r="AB11" s="17"/>
      <c r="AC11" s="17">
        <v>0.144473814461682</v>
      </c>
      <c r="AD11" s="17">
        <v>0.18336768210976101</v>
      </c>
      <c r="AE11" s="17">
        <v>0.15722090751759901</v>
      </c>
      <c r="AF11" s="17">
        <v>0.25377319528801401</v>
      </c>
      <c r="AG11" s="17">
        <v>4.7214115899458599E-2</v>
      </c>
      <c r="AH11" s="17"/>
      <c r="AI11" s="17">
        <v>0.117966913006292</v>
      </c>
      <c r="AJ11" s="17">
        <v>0.169953359035517</v>
      </c>
      <c r="AK11" s="17">
        <v>0.185860069403189</v>
      </c>
      <c r="AL11" s="17">
        <v>0.31871051247980298</v>
      </c>
      <c r="AM11" s="17"/>
      <c r="AN11" s="17">
        <v>0.19477726112319399</v>
      </c>
      <c r="AO11" s="17">
        <v>0.171486263024966</v>
      </c>
      <c r="AP11" s="17"/>
      <c r="AQ11" s="17">
        <v>0.18132508203848599</v>
      </c>
      <c r="AR11" s="17">
        <v>0.16445090764720399</v>
      </c>
      <c r="AS11" s="17"/>
      <c r="AT11" s="17">
        <v>0.13139708658252899</v>
      </c>
      <c r="AU11" s="17">
        <v>0.22102475900106799</v>
      </c>
      <c r="AV11" s="17">
        <v>0.13593610495958</v>
      </c>
      <c r="AW11" s="17"/>
      <c r="AX11" s="17">
        <v>0.17377321862511499</v>
      </c>
      <c r="AY11" s="17">
        <v>0.11622146976627699</v>
      </c>
      <c r="AZ11" s="17">
        <v>0.192812324623198</v>
      </c>
    </row>
    <row r="12" spans="2:52" x14ac:dyDescent="0.35">
      <c r="B12" s="18" t="s">
        <v>93</v>
      </c>
      <c r="C12" s="17">
        <v>7.16500171591965E-2</v>
      </c>
      <c r="D12" s="17">
        <v>8.0237638812722403E-2</v>
      </c>
      <c r="E12" s="17">
        <v>6.3679038371442301E-2</v>
      </c>
      <c r="F12" s="17"/>
      <c r="G12" s="17">
        <v>7.6846793992581805E-2</v>
      </c>
      <c r="H12" s="17">
        <v>6.1687905049808797E-2</v>
      </c>
      <c r="I12" s="17">
        <v>0.13819309056922499</v>
      </c>
      <c r="J12" s="17">
        <v>7.4420135746636806E-2</v>
      </c>
      <c r="K12" s="17">
        <v>9.6418292721580104E-2</v>
      </c>
      <c r="L12" s="17">
        <v>0</v>
      </c>
      <c r="M12" s="17"/>
      <c r="N12" s="17">
        <v>6.2415465002256802E-2</v>
      </c>
      <c r="O12" s="17">
        <v>6.9529810193273894E-2</v>
      </c>
      <c r="P12" s="17">
        <v>4.89819377010405E-2</v>
      </c>
      <c r="Q12" s="17">
        <v>9.3254339438932701E-2</v>
      </c>
      <c r="R12" s="17"/>
      <c r="S12" s="17">
        <v>4.18721665413073E-2</v>
      </c>
      <c r="T12" s="17">
        <v>9.8611922652709197E-2</v>
      </c>
      <c r="U12" s="17">
        <v>8.1962174505445698E-2</v>
      </c>
      <c r="V12" s="17">
        <v>0</v>
      </c>
      <c r="W12" s="17">
        <v>7.8555962982460995E-2</v>
      </c>
      <c r="X12" s="17"/>
      <c r="Y12" s="17">
        <v>5.80179221328554E-2</v>
      </c>
      <c r="Z12" s="17">
        <v>0.107978776206356</v>
      </c>
      <c r="AA12" s="17">
        <v>0</v>
      </c>
      <c r="AB12" s="17"/>
      <c r="AC12" s="17">
        <v>3.5806586906052797E-2</v>
      </c>
      <c r="AD12" s="17">
        <v>7.7243150707326694E-2</v>
      </c>
      <c r="AE12" s="17">
        <v>6.1838546416600602E-2</v>
      </c>
      <c r="AF12" s="17">
        <v>0.150319381481474</v>
      </c>
      <c r="AG12" s="17">
        <v>0.124131821553617</v>
      </c>
      <c r="AH12" s="17"/>
      <c r="AI12" s="17">
        <v>7.8716431142425006E-2</v>
      </c>
      <c r="AJ12" s="17">
        <v>6.6052425419725197E-2</v>
      </c>
      <c r="AK12" s="17">
        <v>7.9762344846474695E-2</v>
      </c>
      <c r="AL12" s="17">
        <v>6.2206347925611603E-2</v>
      </c>
      <c r="AM12" s="17"/>
      <c r="AN12" s="17">
        <v>0.10764203028069801</v>
      </c>
      <c r="AO12" s="17">
        <v>6.0817219191426998E-2</v>
      </c>
      <c r="AP12" s="17"/>
      <c r="AQ12" s="17">
        <v>8.4660479299959707E-2</v>
      </c>
      <c r="AR12" s="17">
        <v>6.0584368397631302E-2</v>
      </c>
      <c r="AS12" s="17"/>
      <c r="AT12" s="17">
        <v>6.3422695719414099E-2</v>
      </c>
      <c r="AU12" s="17">
        <v>8.8075790796432199E-2</v>
      </c>
      <c r="AV12" s="17">
        <v>6.4530660062196099E-2</v>
      </c>
      <c r="AW12" s="17"/>
      <c r="AX12" s="17">
        <v>9.4072489007752794E-2</v>
      </c>
      <c r="AY12" s="17">
        <v>5.4898467514888499E-2</v>
      </c>
      <c r="AZ12" s="17">
        <v>0</v>
      </c>
    </row>
    <row r="13" spans="2:52" x14ac:dyDescent="0.35">
      <c r="B13" s="18" t="s">
        <v>94</v>
      </c>
      <c r="C13" s="17">
        <v>2.9281612774514201E-2</v>
      </c>
      <c r="D13" s="17">
        <v>1.5642279370388899E-2</v>
      </c>
      <c r="E13" s="17">
        <v>4.30899738820903E-2</v>
      </c>
      <c r="F13" s="17"/>
      <c r="G13" s="17">
        <v>4.61571597117508E-2</v>
      </c>
      <c r="H13" s="17">
        <v>0</v>
      </c>
      <c r="I13" s="17">
        <v>5.5456518603549899E-3</v>
      </c>
      <c r="J13" s="17">
        <v>7.2884693221658498E-2</v>
      </c>
      <c r="K13" s="17">
        <v>4.45449702323715E-2</v>
      </c>
      <c r="L13" s="17">
        <v>1.9868576177466801E-2</v>
      </c>
      <c r="M13" s="17"/>
      <c r="N13" s="17">
        <v>1.0298887841376499E-2</v>
      </c>
      <c r="O13" s="17">
        <v>4.2193479296669903E-2</v>
      </c>
      <c r="P13" s="17">
        <v>3.3752891764780302E-2</v>
      </c>
      <c r="Q13" s="17">
        <v>2.5097060531681301E-2</v>
      </c>
      <c r="R13" s="17"/>
      <c r="S13" s="17">
        <v>2.1497032662141799E-2</v>
      </c>
      <c r="T13" s="17">
        <v>2.0619731528567799E-2</v>
      </c>
      <c r="U13" s="17">
        <v>4.7600340326437701E-2</v>
      </c>
      <c r="V13" s="17">
        <v>0</v>
      </c>
      <c r="W13" s="17">
        <v>4.8179847951076299E-2</v>
      </c>
      <c r="X13" s="17"/>
      <c r="Y13" s="17">
        <v>2.9933738360875799E-2</v>
      </c>
      <c r="Z13" s="17">
        <v>3.05196700763939E-2</v>
      </c>
      <c r="AA13" s="17">
        <v>0</v>
      </c>
      <c r="AB13" s="17"/>
      <c r="AC13" s="17">
        <v>1.7786705109150099E-2</v>
      </c>
      <c r="AD13" s="17">
        <v>5.0039407538388703E-2</v>
      </c>
      <c r="AE13" s="17">
        <v>2.5552197738924198E-2</v>
      </c>
      <c r="AF13" s="17">
        <v>0</v>
      </c>
      <c r="AG13" s="17">
        <v>0</v>
      </c>
      <c r="AH13" s="17"/>
      <c r="AI13" s="17">
        <v>3.1810574700181997E-2</v>
      </c>
      <c r="AJ13" s="17">
        <v>2.21235581522066E-2</v>
      </c>
      <c r="AK13" s="17">
        <v>2.6443198669067899E-2</v>
      </c>
      <c r="AL13" s="17">
        <v>3.5629218314643003E-2</v>
      </c>
      <c r="AM13" s="17"/>
      <c r="AN13" s="17">
        <v>3.9368520788798196E-3</v>
      </c>
      <c r="AO13" s="17">
        <v>3.4994515853871699E-2</v>
      </c>
      <c r="AP13" s="17"/>
      <c r="AQ13" s="17">
        <v>3.00679088264445E-2</v>
      </c>
      <c r="AR13" s="17">
        <v>2.92249309229979E-2</v>
      </c>
      <c r="AS13" s="17"/>
      <c r="AT13" s="17">
        <v>1.92549659370202E-2</v>
      </c>
      <c r="AU13" s="17">
        <v>2.22196590753758E-3</v>
      </c>
      <c r="AV13" s="17">
        <v>5.3721785637086503E-2</v>
      </c>
      <c r="AW13" s="17"/>
      <c r="AX13" s="17">
        <v>2.94957142757435E-2</v>
      </c>
      <c r="AY13" s="17">
        <v>1.9327848222536199E-2</v>
      </c>
      <c r="AZ13" s="17">
        <v>0</v>
      </c>
    </row>
    <row r="14" spans="2:52" x14ac:dyDescent="0.35">
      <c r="B14" s="18" t="s">
        <v>95</v>
      </c>
      <c r="C14" s="21">
        <v>0.72356621864944903</v>
      </c>
      <c r="D14" s="21">
        <v>0.76697385835165899</v>
      </c>
      <c r="E14" s="21">
        <v>0.67814985806446904</v>
      </c>
      <c r="F14" s="21"/>
      <c r="G14" s="21">
        <v>0.55349166479724698</v>
      </c>
      <c r="H14" s="21">
        <v>0.74383669774773198</v>
      </c>
      <c r="I14" s="21">
        <v>0.67515262724170799</v>
      </c>
      <c r="J14" s="21">
        <v>0.71638071523647195</v>
      </c>
      <c r="K14" s="21">
        <v>0.71418975252720196</v>
      </c>
      <c r="L14" s="21">
        <v>0.867804228964418</v>
      </c>
      <c r="M14" s="21"/>
      <c r="N14" s="21">
        <v>0.77194987490822797</v>
      </c>
      <c r="O14" s="21">
        <v>0.68398685977722495</v>
      </c>
      <c r="P14" s="21">
        <v>0.71849424304597598</v>
      </c>
      <c r="Q14" s="21">
        <v>0.73476629457806697</v>
      </c>
      <c r="R14" s="21"/>
      <c r="S14" s="21">
        <v>0.80199519021277299</v>
      </c>
      <c r="T14" s="21">
        <v>0.69257070663808495</v>
      </c>
      <c r="U14" s="21">
        <v>0.737170187379529</v>
      </c>
      <c r="V14" s="21">
        <v>1</v>
      </c>
      <c r="W14" s="21">
        <v>0.67179354095723698</v>
      </c>
      <c r="X14" s="21"/>
      <c r="Y14" s="21">
        <v>0.78914653542326896</v>
      </c>
      <c r="Z14" s="21">
        <v>0.67810483159841195</v>
      </c>
      <c r="AA14" s="21">
        <v>0.81466302832908699</v>
      </c>
      <c r="AB14" s="21"/>
      <c r="AC14" s="21">
        <v>0.80193289352311503</v>
      </c>
      <c r="AD14" s="21">
        <v>0.68934975964452305</v>
      </c>
      <c r="AE14" s="21">
        <v>0.75538834832687596</v>
      </c>
      <c r="AF14" s="21">
        <v>0.59590742323051205</v>
      </c>
      <c r="AG14" s="21">
        <v>0.82865406254692497</v>
      </c>
      <c r="AH14" s="21"/>
      <c r="AI14" s="21">
        <v>0.77150608115110098</v>
      </c>
      <c r="AJ14" s="21">
        <v>0.74187065739255098</v>
      </c>
      <c r="AK14" s="21">
        <v>0.70793438708126799</v>
      </c>
      <c r="AL14" s="21">
        <v>0.583453921279943</v>
      </c>
      <c r="AM14" s="21"/>
      <c r="AN14" s="21">
        <v>0.69364385651722804</v>
      </c>
      <c r="AO14" s="21">
        <v>0.732702001929736</v>
      </c>
      <c r="AP14" s="21"/>
      <c r="AQ14" s="21">
        <v>0.70394652983510997</v>
      </c>
      <c r="AR14" s="21">
        <v>0.74573979303216598</v>
      </c>
      <c r="AS14" s="21"/>
      <c r="AT14" s="21">
        <v>0.785925251761037</v>
      </c>
      <c r="AU14" s="21">
        <v>0.68867748429496201</v>
      </c>
      <c r="AV14" s="21">
        <v>0.74581144934113697</v>
      </c>
      <c r="AW14" s="21"/>
      <c r="AX14" s="21">
        <v>0.70265857809138799</v>
      </c>
      <c r="AY14" s="21">
        <v>0.80955221449629799</v>
      </c>
      <c r="AZ14" s="21">
        <v>0.80718767537680203</v>
      </c>
    </row>
    <row r="15" spans="2:52" x14ac:dyDescent="0.35">
      <c r="B15" s="18" t="s">
        <v>96</v>
      </c>
      <c r="C15" s="21">
        <v>0.247152168576036</v>
      </c>
      <c r="D15" s="21">
        <v>0.21738386227795201</v>
      </c>
      <c r="E15" s="21">
        <v>0.27876016805344001</v>
      </c>
      <c r="F15" s="21"/>
      <c r="G15" s="21">
        <v>0.40035117549100202</v>
      </c>
      <c r="H15" s="21">
        <v>0.25616330225226802</v>
      </c>
      <c r="I15" s="21">
        <v>0.31930172089793701</v>
      </c>
      <c r="J15" s="21">
        <v>0.21073459154186899</v>
      </c>
      <c r="K15" s="21">
        <v>0.24126527724042701</v>
      </c>
      <c r="L15" s="21">
        <v>0.112327194858115</v>
      </c>
      <c r="M15" s="21"/>
      <c r="N15" s="21">
        <v>0.217751237250395</v>
      </c>
      <c r="O15" s="21">
        <v>0.27381966092610599</v>
      </c>
      <c r="P15" s="21">
        <v>0.247752865189244</v>
      </c>
      <c r="Q15" s="21">
        <v>0.24013664489025199</v>
      </c>
      <c r="R15" s="21"/>
      <c r="S15" s="21">
        <v>0.176507777125085</v>
      </c>
      <c r="T15" s="21">
        <v>0.28680956183334799</v>
      </c>
      <c r="U15" s="21">
        <v>0.215229472294033</v>
      </c>
      <c r="V15" s="21">
        <v>0</v>
      </c>
      <c r="W15" s="21">
        <v>0.28002661109168703</v>
      </c>
      <c r="X15" s="21"/>
      <c r="Y15" s="21">
        <v>0.180919726215855</v>
      </c>
      <c r="Z15" s="21">
        <v>0.29137549832519399</v>
      </c>
      <c r="AA15" s="21">
        <v>0.18533697167091301</v>
      </c>
      <c r="AB15" s="21"/>
      <c r="AC15" s="21">
        <v>0.18028040136773499</v>
      </c>
      <c r="AD15" s="21">
        <v>0.26061083281708802</v>
      </c>
      <c r="AE15" s="21">
        <v>0.21905945393420001</v>
      </c>
      <c r="AF15" s="21">
        <v>0.40409257676948801</v>
      </c>
      <c r="AG15" s="21">
        <v>0.171345937453075</v>
      </c>
      <c r="AH15" s="21"/>
      <c r="AI15" s="21">
        <v>0.19668334414871699</v>
      </c>
      <c r="AJ15" s="21">
        <v>0.23600578445524201</v>
      </c>
      <c r="AK15" s="21">
        <v>0.26562241424966399</v>
      </c>
      <c r="AL15" s="21">
        <v>0.380916860405414</v>
      </c>
      <c r="AM15" s="21"/>
      <c r="AN15" s="21">
        <v>0.30241929140389201</v>
      </c>
      <c r="AO15" s="21">
        <v>0.23230348221639299</v>
      </c>
      <c r="AP15" s="21"/>
      <c r="AQ15" s="21">
        <v>0.26598556133844597</v>
      </c>
      <c r="AR15" s="21">
        <v>0.225035276044836</v>
      </c>
      <c r="AS15" s="21"/>
      <c r="AT15" s="21">
        <v>0.194819782301943</v>
      </c>
      <c r="AU15" s="21">
        <v>0.30910054979750001</v>
      </c>
      <c r="AV15" s="21">
        <v>0.20046676502177599</v>
      </c>
      <c r="AW15" s="21"/>
      <c r="AX15" s="21">
        <v>0.26784570763286802</v>
      </c>
      <c r="AY15" s="21">
        <v>0.17111993728116601</v>
      </c>
      <c r="AZ15" s="21">
        <v>0.192812324623198</v>
      </c>
    </row>
    <row r="16" spans="2:52" x14ac:dyDescent="0.35">
      <c r="B16" s="18" t="s">
        <v>97</v>
      </c>
      <c r="C16" s="22">
        <v>0.47641405007341298</v>
      </c>
      <c r="D16" s="22">
        <v>0.54958999607370695</v>
      </c>
      <c r="E16" s="22">
        <v>0.39938969001102897</v>
      </c>
      <c r="F16" s="22"/>
      <c r="G16" s="22">
        <v>0.15314048930624499</v>
      </c>
      <c r="H16" s="22">
        <v>0.48767339549546301</v>
      </c>
      <c r="I16" s="22">
        <v>0.35585090634376998</v>
      </c>
      <c r="J16" s="22">
        <v>0.50564612369460304</v>
      </c>
      <c r="K16" s="22">
        <v>0.472924475286775</v>
      </c>
      <c r="L16" s="22">
        <v>0.75547703410630296</v>
      </c>
      <c r="M16" s="22"/>
      <c r="N16" s="22">
        <v>0.55419863765783295</v>
      </c>
      <c r="O16" s="22">
        <v>0.41016719885111902</v>
      </c>
      <c r="P16" s="22">
        <v>0.47074137785673098</v>
      </c>
      <c r="Q16" s="22">
        <v>0.49462964968781598</v>
      </c>
      <c r="R16" s="22"/>
      <c r="S16" s="22">
        <v>0.62548741308768796</v>
      </c>
      <c r="T16" s="22">
        <v>0.40576114480473702</v>
      </c>
      <c r="U16" s="22">
        <v>0.521940715085496</v>
      </c>
      <c r="V16" s="22">
        <v>1</v>
      </c>
      <c r="W16" s="22">
        <v>0.39176692986555101</v>
      </c>
      <c r="X16" s="22"/>
      <c r="Y16" s="22">
        <v>0.60822680920741401</v>
      </c>
      <c r="Z16" s="22">
        <v>0.38672933327321801</v>
      </c>
      <c r="AA16" s="22">
        <v>0.62932605665817398</v>
      </c>
      <c r="AB16" s="22"/>
      <c r="AC16" s="22">
        <v>0.62165249215537999</v>
      </c>
      <c r="AD16" s="22">
        <v>0.42873892682743497</v>
      </c>
      <c r="AE16" s="22">
        <v>0.53632889439267595</v>
      </c>
      <c r="AF16" s="22">
        <v>0.19181484646102401</v>
      </c>
      <c r="AG16" s="22">
        <v>0.65730812509384895</v>
      </c>
      <c r="AH16" s="22"/>
      <c r="AI16" s="22">
        <v>0.57482273700238395</v>
      </c>
      <c r="AJ16" s="22">
        <v>0.50586487293730897</v>
      </c>
      <c r="AK16" s="22">
        <v>0.44231197283160401</v>
      </c>
      <c r="AL16" s="22">
        <v>0.202537060874528</v>
      </c>
      <c r="AM16" s="22"/>
      <c r="AN16" s="22">
        <v>0.39122456511333498</v>
      </c>
      <c r="AO16" s="22">
        <v>0.50039851971334304</v>
      </c>
      <c r="AP16" s="22"/>
      <c r="AQ16" s="22">
        <v>0.43796096849666399</v>
      </c>
      <c r="AR16" s="22">
        <v>0.520704516987331</v>
      </c>
      <c r="AS16" s="22"/>
      <c r="AT16" s="22">
        <v>0.59110546945909404</v>
      </c>
      <c r="AU16" s="22">
        <v>0.37957693449746199</v>
      </c>
      <c r="AV16" s="22">
        <v>0.54534468431936101</v>
      </c>
      <c r="AW16" s="22"/>
      <c r="AX16" s="22">
        <v>0.43481287045852002</v>
      </c>
      <c r="AY16" s="22">
        <v>0.63843227721513196</v>
      </c>
      <c r="AZ16" s="22">
        <v>0.61437535075360294</v>
      </c>
    </row>
    <row r="17" spans="2:2" x14ac:dyDescent="0.35">
      <c r="B17" s="16"/>
    </row>
    <row r="18" spans="2:2" x14ac:dyDescent="0.35">
      <c r="B18" t="s">
        <v>85</v>
      </c>
    </row>
    <row r="19" spans="2:2" x14ac:dyDescent="0.35">
      <c r="B19" t="s">
        <v>86</v>
      </c>
    </row>
    <row r="21" spans="2:2" x14ac:dyDescent="0.35">
      <c r="B21"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Z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29" x14ac:dyDescent="0.35">
      <c r="B9" s="18" t="s">
        <v>102</v>
      </c>
      <c r="C9" s="17">
        <v>0.50860573544631804</v>
      </c>
      <c r="D9" s="17">
        <v>0.45020197632425402</v>
      </c>
      <c r="E9" s="17">
        <v>0.56278278144809302</v>
      </c>
      <c r="F9" s="17"/>
      <c r="G9" s="17">
        <v>0.60238527491323601</v>
      </c>
      <c r="H9" s="17">
        <v>0.51506549288663095</v>
      </c>
      <c r="I9" s="17">
        <v>0.61535169331572603</v>
      </c>
      <c r="J9" s="17">
        <v>0.44888757924272199</v>
      </c>
      <c r="K9" s="17">
        <v>0.51496276671450802</v>
      </c>
      <c r="L9" s="17">
        <v>0.39382972411192102</v>
      </c>
      <c r="M9" s="17"/>
      <c r="N9" s="17">
        <v>0.45936721184906298</v>
      </c>
      <c r="O9" s="17">
        <v>0.61653103479411198</v>
      </c>
      <c r="P9" s="17">
        <v>0.46871816064073102</v>
      </c>
      <c r="Q9" s="17">
        <v>0.46848888735251798</v>
      </c>
      <c r="R9" s="17"/>
      <c r="S9" s="17">
        <v>0.46181411054120303</v>
      </c>
      <c r="T9" s="17">
        <v>0.54125038972804096</v>
      </c>
      <c r="U9" s="17">
        <v>0.41184038073452101</v>
      </c>
      <c r="V9" s="17">
        <v>0.68548810839643204</v>
      </c>
      <c r="W9" s="17">
        <v>0.50157638707371199</v>
      </c>
      <c r="X9" s="17"/>
      <c r="Y9" s="17">
        <v>0.35093626738821598</v>
      </c>
      <c r="Z9" s="17">
        <v>0.55979787076802301</v>
      </c>
      <c r="AA9" s="17">
        <v>0.33153419176710403</v>
      </c>
      <c r="AB9" s="17"/>
      <c r="AC9" s="17">
        <v>0.53885091497089899</v>
      </c>
      <c r="AD9" s="17">
        <v>0.53813857693742295</v>
      </c>
      <c r="AE9" s="17">
        <v>0.56214045278779001</v>
      </c>
      <c r="AF9" s="17">
        <v>0.49219510565956398</v>
      </c>
      <c r="AG9" s="17">
        <v>0.351921655951831</v>
      </c>
      <c r="AH9" s="17"/>
      <c r="AI9" s="17">
        <v>0.47196957269565398</v>
      </c>
      <c r="AJ9" s="17">
        <v>0.49405487248698698</v>
      </c>
      <c r="AK9" s="17">
        <v>0.51676655270071803</v>
      </c>
      <c r="AL9" s="17">
        <v>0.56277247385752804</v>
      </c>
      <c r="AM9" s="17"/>
      <c r="AN9" s="17">
        <v>0.57564534708082304</v>
      </c>
      <c r="AO9" s="17">
        <v>0.48515286233865201</v>
      </c>
      <c r="AP9" s="17"/>
      <c r="AQ9" s="17">
        <v>0.54441837708385299</v>
      </c>
      <c r="AR9" s="17">
        <v>0.47824166608876201</v>
      </c>
      <c r="AS9" s="17"/>
      <c r="AT9" s="17">
        <v>0.47088095784484801</v>
      </c>
      <c r="AU9" s="17">
        <v>0.51440133681127298</v>
      </c>
      <c r="AV9" s="17">
        <v>0.63507021933100805</v>
      </c>
      <c r="AW9" s="17"/>
      <c r="AX9" s="17">
        <v>0.56261677216947903</v>
      </c>
      <c r="AY9" s="17">
        <v>0.44878261312479301</v>
      </c>
      <c r="AZ9" s="17">
        <v>0.47182262411141401</v>
      </c>
    </row>
    <row r="10" spans="2:52" ht="29" x14ac:dyDescent="0.35">
      <c r="B10" s="18" t="s">
        <v>103</v>
      </c>
      <c r="C10" s="17">
        <v>0.40796154937907397</v>
      </c>
      <c r="D10" s="17">
        <v>0.406049710922323</v>
      </c>
      <c r="E10" s="17">
        <v>0.40511221763390398</v>
      </c>
      <c r="F10" s="17"/>
      <c r="G10" s="17">
        <v>0.41935886020605501</v>
      </c>
      <c r="H10" s="17">
        <v>0.46424727826606499</v>
      </c>
      <c r="I10" s="17">
        <v>0.40647929366118302</v>
      </c>
      <c r="J10" s="17">
        <v>0.36375971878984797</v>
      </c>
      <c r="K10" s="17">
        <v>0.400537125336968</v>
      </c>
      <c r="L10" s="17">
        <v>0.391627274928813</v>
      </c>
      <c r="M10" s="17"/>
      <c r="N10" s="17">
        <v>0.47230616759914701</v>
      </c>
      <c r="O10" s="17">
        <v>0.46284017451777898</v>
      </c>
      <c r="P10" s="17">
        <v>0.41230165070135499</v>
      </c>
      <c r="Q10" s="17">
        <v>0.32660455689748502</v>
      </c>
      <c r="R10" s="17"/>
      <c r="S10" s="17">
        <v>0.41382546584826402</v>
      </c>
      <c r="T10" s="17">
        <v>0.379141167060847</v>
      </c>
      <c r="U10" s="17">
        <v>0.40653359190766603</v>
      </c>
      <c r="V10" s="17">
        <v>0.18247646841634799</v>
      </c>
      <c r="W10" s="17">
        <v>0.49221427926273098</v>
      </c>
      <c r="X10" s="17"/>
      <c r="Y10" s="17">
        <v>0.44095988027974897</v>
      </c>
      <c r="Z10" s="17">
        <v>0.39837815051233399</v>
      </c>
      <c r="AA10" s="17">
        <v>0.41535343511842598</v>
      </c>
      <c r="AB10" s="17"/>
      <c r="AC10" s="17">
        <v>0.40677721963972202</v>
      </c>
      <c r="AD10" s="17">
        <v>0.41366373204720502</v>
      </c>
      <c r="AE10" s="17">
        <v>0.390230027595311</v>
      </c>
      <c r="AF10" s="17">
        <v>0.47185556345639401</v>
      </c>
      <c r="AG10" s="17">
        <v>0.446955512757156</v>
      </c>
      <c r="AH10" s="17"/>
      <c r="AI10" s="17">
        <v>0.326462497999288</v>
      </c>
      <c r="AJ10" s="17">
        <v>0.45760217574002099</v>
      </c>
      <c r="AK10" s="17">
        <v>0.52931609850797501</v>
      </c>
      <c r="AL10" s="17">
        <v>0.39422312157134198</v>
      </c>
      <c r="AM10" s="17"/>
      <c r="AN10" s="17">
        <v>0.29992503480062199</v>
      </c>
      <c r="AO10" s="17">
        <v>0.44577489981311402</v>
      </c>
      <c r="AP10" s="17"/>
      <c r="AQ10" s="17">
        <v>0.38421414002378101</v>
      </c>
      <c r="AR10" s="17">
        <v>0.43300644941171601</v>
      </c>
      <c r="AS10" s="17"/>
      <c r="AT10" s="17">
        <v>0.49659140621340497</v>
      </c>
      <c r="AU10" s="17">
        <v>0.36001737881565199</v>
      </c>
      <c r="AV10" s="17">
        <v>0.290629177064814</v>
      </c>
      <c r="AW10" s="17"/>
      <c r="AX10" s="17">
        <v>0.380904815748078</v>
      </c>
      <c r="AY10" s="17">
        <v>0.485179145797555</v>
      </c>
      <c r="AZ10" s="17">
        <v>0.46037636857060898</v>
      </c>
    </row>
    <row r="11" spans="2:52" ht="29" x14ac:dyDescent="0.35">
      <c r="B11" s="18" t="s">
        <v>104</v>
      </c>
      <c r="C11" s="17">
        <v>0.36030250260043201</v>
      </c>
      <c r="D11" s="17">
        <v>0.33405437731686899</v>
      </c>
      <c r="E11" s="17">
        <v>0.38411134743972097</v>
      </c>
      <c r="F11" s="17"/>
      <c r="G11" s="17">
        <v>0.33559725205323299</v>
      </c>
      <c r="H11" s="17">
        <v>0.24804923392105199</v>
      </c>
      <c r="I11" s="17">
        <v>0.49468996494807399</v>
      </c>
      <c r="J11" s="17">
        <v>0.30670271090755702</v>
      </c>
      <c r="K11" s="17">
        <v>0.37614740070397001</v>
      </c>
      <c r="L11" s="17">
        <v>0.39257683452873099</v>
      </c>
      <c r="M11" s="17"/>
      <c r="N11" s="17">
        <v>0.41596478208880999</v>
      </c>
      <c r="O11" s="17">
        <v>0.42347611262371299</v>
      </c>
      <c r="P11" s="17">
        <v>0.40753812594302402</v>
      </c>
      <c r="Q11" s="17">
        <v>0.24833300459086399</v>
      </c>
      <c r="R11" s="17"/>
      <c r="S11" s="17">
        <v>0.401005169017009</v>
      </c>
      <c r="T11" s="17">
        <v>0.293320613424571</v>
      </c>
      <c r="U11" s="17">
        <v>0.27803065579559699</v>
      </c>
      <c r="V11" s="17">
        <v>0.14954592398241101</v>
      </c>
      <c r="W11" s="17">
        <v>0.55773967726956497</v>
      </c>
      <c r="X11" s="17"/>
      <c r="Y11" s="17">
        <v>0.40292104532568601</v>
      </c>
      <c r="Z11" s="17">
        <v>0.32703616068667202</v>
      </c>
      <c r="AA11" s="17">
        <v>0.321295782946385</v>
      </c>
      <c r="AB11" s="17"/>
      <c r="AC11" s="17">
        <v>0.34889806046631799</v>
      </c>
      <c r="AD11" s="17">
        <v>0.338945199171864</v>
      </c>
      <c r="AE11" s="17">
        <v>0.31505712201200498</v>
      </c>
      <c r="AF11" s="17">
        <v>0.38538600747172302</v>
      </c>
      <c r="AG11" s="17">
        <v>0.22210155740671</v>
      </c>
      <c r="AH11" s="17"/>
      <c r="AI11" s="17">
        <v>0.28840460204298002</v>
      </c>
      <c r="AJ11" s="17">
        <v>0.37521700609055397</v>
      </c>
      <c r="AK11" s="17">
        <v>0.46977475163879301</v>
      </c>
      <c r="AL11" s="17">
        <v>0.377128546279141</v>
      </c>
      <c r="AM11" s="17"/>
      <c r="AN11" s="17">
        <v>0.29153924999789799</v>
      </c>
      <c r="AO11" s="17">
        <v>0.37758791607235098</v>
      </c>
      <c r="AP11" s="17"/>
      <c r="AQ11" s="17">
        <v>0.346999500837959</v>
      </c>
      <c r="AR11" s="17">
        <v>0.37470945631011299</v>
      </c>
      <c r="AS11" s="17"/>
      <c r="AT11" s="17">
        <v>0.371155154301193</v>
      </c>
      <c r="AU11" s="17">
        <v>0.35885028700412702</v>
      </c>
      <c r="AV11" s="17">
        <v>0.37650653155667402</v>
      </c>
      <c r="AW11" s="17"/>
      <c r="AX11" s="17">
        <v>0.30051410461988998</v>
      </c>
      <c r="AY11" s="17">
        <v>0.37776679055800599</v>
      </c>
      <c r="AZ11" s="17">
        <v>0.39299181309786402</v>
      </c>
    </row>
    <row r="12" spans="2:52" ht="43.5" x14ac:dyDescent="0.35">
      <c r="B12" s="18" t="s">
        <v>105</v>
      </c>
      <c r="C12" s="17">
        <v>0.284756563622584</v>
      </c>
      <c r="D12" s="17">
        <v>0.26730782375872802</v>
      </c>
      <c r="E12" s="17">
        <v>0.29638006536377798</v>
      </c>
      <c r="F12" s="17"/>
      <c r="G12" s="17">
        <v>0.36936186736888699</v>
      </c>
      <c r="H12" s="17">
        <v>0.30141602982156801</v>
      </c>
      <c r="I12" s="17">
        <v>0.36295764989479901</v>
      </c>
      <c r="J12" s="17">
        <v>0.25771957101690901</v>
      </c>
      <c r="K12" s="17">
        <v>0.26457963297480402</v>
      </c>
      <c r="L12" s="17">
        <v>0.18428990460551101</v>
      </c>
      <c r="M12" s="17"/>
      <c r="N12" s="17">
        <v>0.33970516423220298</v>
      </c>
      <c r="O12" s="17">
        <v>0.35364754892196698</v>
      </c>
      <c r="P12" s="17">
        <v>0.26971729462329003</v>
      </c>
      <c r="Q12" s="17">
        <v>0.201653449335426</v>
      </c>
      <c r="R12" s="17"/>
      <c r="S12" s="17">
        <v>0.26746996316078903</v>
      </c>
      <c r="T12" s="17">
        <v>0.30190953284140098</v>
      </c>
      <c r="U12" s="17">
        <v>0.31133740929418202</v>
      </c>
      <c r="V12" s="17">
        <v>0.14954592398241101</v>
      </c>
      <c r="W12" s="17">
        <v>0.242055346322504</v>
      </c>
      <c r="X12" s="17"/>
      <c r="Y12" s="17">
        <v>0.31524598996944803</v>
      </c>
      <c r="Z12" s="17">
        <v>0.303124718809615</v>
      </c>
      <c r="AA12" s="17">
        <v>0.17908419711668799</v>
      </c>
      <c r="AB12" s="17"/>
      <c r="AC12" s="17">
        <v>0.25074104793403701</v>
      </c>
      <c r="AD12" s="17">
        <v>0.28997345483678699</v>
      </c>
      <c r="AE12" s="17">
        <v>0.35977162332079599</v>
      </c>
      <c r="AF12" s="17">
        <v>0.22970514214809601</v>
      </c>
      <c r="AG12" s="17">
        <v>0.56369367422605399</v>
      </c>
      <c r="AH12" s="17"/>
      <c r="AI12" s="17">
        <v>0.25422301685924797</v>
      </c>
      <c r="AJ12" s="17">
        <v>0.29369968235600502</v>
      </c>
      <c r="AK12" s="17">
        <v>0.27355590979649202</v>
      </c>
      <c r="AL12" s="17">
        <v>0.34097678287176503</v>
      </c>
      <c r="AM12" s="17"/>
      <c r="AN12" s="17">
        <v>0.24975536466765699</v>
      </c>
      <c r="AO12" s="17">
        <v>0.28806735562591002</v>
      </c>
      <c r="AP12" s="17"/>
      <c r="AQ12" s="17">
        <v>0.28345284616693101</v>
      </c>
      <c r="AR12" s="17">
        <v>0.28990462505636699</v>
      </c>
      <c r="AS12" s="17"/>
      <c r="AT12" s="17">
        <v>0.32276116803171301</v>
      </c>
      <c r="AU12" s="17">
        <v>0.28516047443435799</v>
      </c>
      <c r="AV12" s="17">
        <v>0.191806680653444</v>
      </c>
      <c r="AW12" s="17"/>
      <c r="AX12" s="17">
        <v>0.279269679985505</v>
      </c>
      <c r="AY12" s="17">
        <v>0.30798429317099701</v>
      </c>
      <c r="AZ12" s="17">
        <v>0.251507354535842</v>
      </c>
    </row>
    <row r="13" spans="2:52" ht="43.5" x14ac:dyDescent="0.35">
      <c r="B13" s="18" t="s">
        <v>106</v>
      </c>
      <c r="C13" s="17">
        <v>0.27690573779959299</v>
      </c>
      <c r="D13" s="17">
        <v>0.23527196060201599</v>
      </c>
      <c r="E13" s="17">
        <v>0.31253423787546097</v>
      </c>
      <c r="F13" s="17"/>
      <c r="G13" s="17">
        <v>0.25699361252780201</v>
      </c>
      <c r="H13" s="17">
        <v>0.36307614965344198</v>
      </c>
      <c r="I13" s="17">
        <v>0.27682372566371699</v>
      </c>
      <c r="J13" s="17">
        <v>0.15261191055270901</v>
      </c>
      <c r="K13" s="17">
        <v>0.31110857781325502</v>
      </c>
      <c r="L13" s="17">
        <v>0.286156468734659</v>
      </c>
      <c r="M13" s="17"/>
      <c r="N13" s="17">
        <v>0.34091233315376102</v>
      </c>
      <c r="O13" s="17">
        <v>0.30620923618157903</v>
      </c>
      <c r="P13" s="17">
        <v>0.211985566310542</v>
      </c>
      <c r="Q13" s="17">
        <v>0.26174318957855502</v>
      </c>
      <c r="R13" s="17"/>
      <c r="S13" s="17">
        <v>0.26032887350197398</v>
      </c>
      <c r="T13" s="17">
        <v>0.30569209892707999</v>
      </c>
      <c r="U13" s="17">
        <v>0.43722883721040201</v>
      </c>
      <c r="V13" s="17">
        <v>0</v>
      </c>
      <c r="W13" s="17">
        <v>0.30629068739744902</v>
      </c>
      <c r="X13" s="17"/>
      <c r="Y13" s="17">
        <v>0.280770038474152</v>
      </c>
      <c r="Z13" s="17">
        <v>0.27081303259240402</v>
      </c>
      <c r="AA13" s="17">
        <v>0.307924409948517</v>
      </c>
      <c r="AB13" s="17"/>
      <c r="AC13" s="17">
        <v>0.23739187707246201</v>
      </c>
      <c r="AD13" s="17">
        <v>0.26719548546704702</v>
      </c>
      <c r="AE13" s="17">
        <v>0.31065302218756202</v>
      </c>
      <c r="AF13" s="17">
        <v>0.25087978174302999</v>
      </c>
      <c r="AG13" s="17">
        <v>0.64056749373061295</v>
      </c>
      <c r="AH13" s="17"/>
      <c r="AI13" s="17">
        <v>0.36856543366690903</v>
      </c>
      <c r="AJ13" s="17">
        <v>0.208361716311279</v>
      </c>
      <c r="AK13" s="17">
        <v>0.35765489570525799</v>
      </c>
      <c r="AL13" s="17">
        <v>0.21292078289639799</v>
      </c>
      <c r="AM13" s="17"/>
      <c r="AN13" s="17">
        <v>0.25868257618002599</v>
      </c>
      <c r="AO13" s="17">
        <v>0.28719584947940402</v>
      </c>
      <c r="AP13" s="17"/>
      <c r="AQ13" s="17">
        <v>0.23751008105273799</v>
      </c>
      <c r="AR13" s="17">
        <v>0.317281060147172</v>
      </c>
      <c r="AS13" s="17"/>
      <c r="AT13" s="17">
        <v>0.30585175091918398</v>
      </c>
      <c r="AU13" s="17">
        <v>0.25574243292923798</v>
      </c>
      <c r="AV13" s="17">
        <v>0.213780078632684</v>
      </c>
      <c r="AW13" s="17"/>
      <c r="AX13" s="17">
        <v>0.25597126060998199</v>
      </c>
      <c r="AY13" s="17">
        <v>0.31072847730713699</v>
      </c>
      <c r="AZ13" s="17">
        <v>0.402334026462557</v>
      </c>
    </row>
    <row r="14" spans="2:52" ht="29" x14ac:dyDescent="0.35">
      <c r="B14" s="18" t="s">
        <v>107</v>
      </c>
      <c r="C14" s="17">
        <v>0.233732552537119</v>
      </c>
      <c r="D14" s="17">
        <v>0.22725794229319199</v>
      </c>
      <c r="E14" s="17">
        <v>0.23922968145667101</v>
      </c>
      <c r="F14" s="17"/>
      <c r="G14" s="17">
        <v>0.29876939498955102</v>
      </c>
      <c r="H14" s="17">
        <v>0.21719103486937499</v>
      </c>
      <c r="I14" s="17">
        <v>0.20739527499086099</v>
      </c>
      <c r="J14" s="17">
        <v>0.34529884920555298</v>
      </c>
      <c r="K14" s="17">
        <v>0.288208707119888</v>
      </c>
      <c r="L14" s="17">
        <v>0.102366282431561</v>
      </c>
      <c r="M14" s="17"/>
      <c r="N14" s="17">
        <v>0.28685497887743899</v>
      </c>
      <c r="O14" s="17">
        <v>0.25414673907642199</v>
      </c>
      <c r="P14" s="17">
        <v>0.19411657098329299</v>
      </c>
      <c r="Q14" s="17">
        <v>0.21541726463806499</v>
      </c>
      <c r="R14" s="17"/>
      <c r="S14" s="17">
        <v>0.233395273892885</v>
      </c>
      <c r="T14" s="17">
        <v>0.23112295655944701</v>
      </c>
      <c r="U14" s="17">
        <v>0.24049500926043699</v>
      </c>
      <c r="V14" s="17">
        <v>0</v>
      </c>
      <c r="W14" s="17">
        <v>0.27934455203721198</v>
      </c>
      <c r="X14" s="17"/>
      <c r="Y14" s="17">
        <v>0.21438079683240799</v>
      </c>
      <c r="Z14" s="17">
        <v>0.22274393103812601</v>
      </c>
      <c r="AA14" s="17">
        <v>0.26591092593201698</v>
      </c>
      <c r="AB14" s="17"/>
      <c r="AC14" s="17">
        <v>0.219258954430707</v>
      </c>
      <c r="AD14" s="17">
        <v>0.25143901526082901</v>
      </c>
      <c r="AE14" s="17">
        <v>0.208334106807332</v>
      </c>
      <c r="AF14" s="17">
        <v>0.158950718453889</v>
      </c>
      <c r="AG14" s="17">
        <v>0.51271734940002001</v>
      </c>
      <c r="AH14" s="17"/>
      <c r="AI14" s="17">
        <v>0.19805861567000699</v>
      </c>
      <c r="AJ14" s="17">
        <v>0.270314359189609</v>
      </c>
      <c r="AK14" s="17">
        <v>0.229643069263512</v>
      </c>
      <c r="AL14" s="17">
        <v>0.23826825814098701</v>
      </c>
      <c r="AM14" s="17"/>
      <c r="AN14" s="17">
        <v>0.315052433597445</v>
      </c>
      <c r="AO14" s="17">
        <v>0.20651096239778899</v>
      </c>
      <c r="AP14" s="17"/>
      <c r="AQ14" s="17">
        <v>0.209890202504284</v>
      </c>
      <c r="AR14" s="17">
        <v>0.24285568305653199</v>
      </c>
      <c r="AS14" s="17"/>
      <c r="AT14" s="17">
        <v>0.21188210556127701</v>
      </c>
      <c r="AU14" s="17">
        <v>0.226933270990956</v>
      </c>
      <c r="AV14" s="17">
        <v>0.342647417393383</v>
      </c>
      <c r="AW14" s="17"/>
      <c r="AX14" s="17">
        <v>0.26133933795202702</v>
      </c>
      <c r="AY14" s="17">
        <v>0.18484429919982501</v>
      </c>
      <c r="AZ14" s="17">
        <v>0.29489811055570098</v>
      </c>
    </row>
    <row r="15" spans="2:52" ht="43.5" x14ac:dyDescent="0.35">
      <c r="B15" s="18" t="s">
        <v>108</v>
      </c>
      <c r="C15" s="17">
        <v>0.183784706410242</v>
      </c>
      <c r="D15" s="17">
        <v>0.12560651897575201</v>
      </c>
      <c r="E15" s="17">
        <v>0.23795231474926101</v>
      </c>
      <c r="F15" s="17"/>
      <c r="G15" s="17">
        <v>0.29457914067931001</v>
      </c>
      <c r="H15" s="17">
        <v>0.25879465455675299</v>
      </c>
      <c r="I15" s="17">
        <v>0.24445175086971099</v>
      </c>
      <c r="J15" s="17">
        <v>0.20640102969910601</v>
      </c>
      <c r="K15" s="17">
        <v>7.9353366076873696E-2</v>
      </c>
      <c r="L15" s="17">
        <v>5.00119803396974E-2</v>
      </c>
      <c r="M15" s="17"/>
      <c r="N15" s="17">
        <v>0.23639911668824701</v>
      </c>
      <c r="O15" s="17">
        <v>0.19425511015167901</v>
      </c>
      <c r="P15" s="17">
        <v>0.16567883462695601</v>
      </c>
      <c r="Q15" s="17">
        <v>0.16028800400443</v>
      </c>
      <c r="R15" s="17"/>
      <c r="S15" s="17">
        <v>0.124680388265119</v>
      </c>
      <c r="T15" s="17">
        <v>0.20292489334309899</v>
      </c>
      <c r="U15" s="17">
        <v>0.18800664835252801</v>
      </c>
      <c r="V15" s="17">
        <v>0.25896058990785797</v>
      </c>
      <c r="W15" s="17">
        <v>0.210424592651408</v>
      </c>
      <c r="X15" s="17"/>
      <c r="Y15" s="17">
        <v>9.5102978261743604E-2</v>
      </c>
      <c r="Z15" s="17">
        <v>0.220291250102915</v>
      </c>
      <c r="AA15" s="17">
        <v>0.166173285806788</v>
      </c>
      <c r="AB15" s="17"/>
      <c r="AC15" s="17">
        <v>0.11761535154371799</v>
      </c>
      <c r="AD15" s="17">
        <v>0.19939932117092801</v>
      </c>
      <c r="AE15" s="17">
        <v>0.243497126059804</v>
      </c>
      <c r="AF15" s="17">
        <v>0.23869308642588699</v>
      </c>
      <c r="AG15" s="17">
        <v>0.33548067733755399</v>
      </c>
      <c r="AH15" s="17"/>
      <c r="AI15" s="17">
        <v>0.18339956241487099</v>
      </c>
      <c r="AJ15" s="17">
        <v>0.17787863850171501</v>
      </c>
      <c r="AK15" s="17">
        <v>0.154128820702643</v>
      </c>
      <c r="AL15" s="17">
        <v>0.24538353144198</v>
      </c>
      <c r="AM15" s="17"/>
      <c r="AN15" s="17">
        <v>0.28982312124090098</v>
      </c>
      <c r="AO15" s="17">
        <v>0.15500023556928</v>
      </c>
      <c r="AP15" s="17"/>
      <c r="AQ15" s="17">
        <v>0.208235815315333</v>
      </c>
      <c r="AR15" s="17">
        <v>0.156650587890415</v>
      </c>
      <c r="AS15" s="17"/>
      <c r="AT15" s="17">
        <v>0.152502164211272</v>
      </c>
      <c r="AU15" s="17">
        <v>0.19976545592146699</v>
      </c>
      <c r="AV15" s="17">
        <v>0.22159308025833299</v>
      </c>
      <c r="AW15" s="17"/>
      <c r="AX15" s="17">
        <v>0.206571546249362</v>
      </c>
      <c r="AY15" s="17">
        <v>0.12933718682289899</v>
      </c>
      <c r="AZ15" s="17">
        <v>0.17209346101790499</v>
      </c>
    </row>
    <row r="16" spans="2:52" ht="43.5" x14ac:dyDescent="0.35">
      <c r="B16" s="18" t="s">
        <v>109</v>
      </c>
      <c r="C16" s="17">
        <v>9.8811650621032907E-2</v>
      </c>
      <c r="D16" s="17">
        <v>0.114359327441713</v>
      </c>
      <c r="E16" s="17">
        <v>8.4132303942426795E-2</v>
      </c>
      <c r="F16" s="17"/>
      <c r="G16" s="17">
        <v>2.29681799972936E-2</v>
      </c>
      <c r="H16" s="17">
        <v>5.8984369615152403E-2</v>
      </c>
      <c r="I16" s="17">
        <v>5.3172636069931299E-2</v>
      </c>
      <c r="J16" s="17">
        <v>0.14013285936971101</v>
      </c>
      <c r="K16" s="17">
        <v>9.5593921119900699E-2</v>
      </c>
      <c r="L16" s="17">
        <v>0.19190608184524199</v>
      </c>
      <c r="M16" s="17"/>
      <c r="N16" s="17">
        <v>6.00346088669702E-2</v>
      </c>
      <c r="O16" s="17">
        <v>2.87469619057024E-2</v>
      </c>
      <c r="P16" s="17">
        <v>0.14454711887798199</v>
      </c>
      <c r="Q16" s="17">
        <v>0.15115235207247099</v>
      </c>
      <c r="R16" s="17"/>
      <c r="S16" s="17">
        <v>0.106402597855182</v>
      </c>
      <c r="T16" s="17">
        <v>8.7608413223183704E-2</v>
      </c>
      <c r="U16" s="17">
        <v>3.3623038958062998E-2</v>
      </c>
      <c r="V16" s="17">
        <v>0.31451189160356802</v>
      </c>
      <c r="W16" s="17">
        <v>0.113049867867761</v>
      </c>
      <c r="X16" s="17"/>
      <c r="Y16" s="17">
        <v>0.11248210636655501</v>
      </c>
      <c r="Z16" s="17">
        <v>5.64517196239092E-2</v>
      </c>
      <c r="AA16" s="17">
        <v>0.10966664131626</v>
      </c>
      <c r="AB16" s="17"/>
      <c r="AC16" s="17">
        <v>0.115648766397265</v>
      </c>
      <c r="AD16" s="17">
        <v>0.12752495477527501</v>
      </c>
      <c r="AE16" s="17">
        <v>6.9346074876579497E-2</v>
      </c>
      <c r="AF16" s="17">
        <v>0.10040524321247001</v>
      </c>
      <c r="AG16" s="17">
        <v>0</v>
      </c>
      <c r="AH16" s="17"/>
      <c r="AI16" s="17">
        <v>0.14449090356243399</v>
      </c>
      <c r="AJ16" s="17">
        <v>9.6710073089537496E-2</v>
      </c>
      <c r="AK16" s="17">
        <v>5.7917087902468203E-2</v>
      </c>
      <c r="AL16" s="17">
        <v>3.9573799619389297E-2</v>
      </c>
      <c r="AM16" s="17"/>
      <c r="AN16" s="17">
        <v>6.8897521053851898E-2</v>
      </c>
      <c r="AO16" s="17">
        <v>0.11071268582546601</v>
      </c>
      <c r="AP16" s="17"/>
      <c r="AQ16" s="17">
        <v>9.9809200965013903E-2</v>
      </c>
      <c r="AR16" s="17">
        <v>0.100252382322762</v>
      </c>
      <c r="AS16" s="17"/>
      <c r="AT16" s="17">
        <v>6.9010724210415597E-2</v>
      </c>
      <c r="AU16" s="17">
        <v>0.13964999996837199</v>
      </c>
      <c r="AV16" s="17">
        <v>5.70927978067403E-2</v>
      </c>
      <c r="AW16" s="17"/>
      <c r="AX16" s="17">
        <v>6.9808626833936904E-2</v>
      </c>
      <c r="AY16" s="17">
        <v>0.118767517592562</v>
      </c>
      <c r="AZ16" s="17">
        <v>2.23527603395197E-2</v>
      </c>
    </row>
    <row r="17" spans="2:52" ht="43.5" x14ac:dyDescent="0.35">
      <c r="B17" s="18" t="s">
        <v>110</v>
      </c>
      <c r="C17" s="17">
        <v>5.6575497209729202E-2</v>
      </c>
      <c r="D17" s="17">
        <v>7.8151447822056394E-2</v>
      </c>
      <c r="E17" s="17">
        <v>3.5558043086210502E-2</v>
      </c>
      <c r="F17" s="17"/>
      <c r="G17" s="17">
        <v>0.10753925458496701</v>
      </c>
      <c r="H17" s="17">
        <v>8.2718345608259997E-2</v>
      </c>
      <c r="I17" s="17">
        <v>0.12530124539946999</v>
      </c>
      <c r="J17" s="17">
        <v>0</v>
      </c>
      <c r="K17" s="17">
        <v>1.54027769738504E-2</v>
      </c>
      <c r="L17" s="17">
        <v>1.5640111011032801E-2</v>
      </c>
      <c r="M17" s="17"/>
      <c r="N17" s="17">
        <v>7.2749305745195905E-2</v>
      </c>
      <c r="O17" s="17">
        <v>3.9604234952931597E-2</v>
      </c>
      <c r="P17" s="17">
        <v>5.9595941926528603E-2</v>
      </c>
      <c r="Q17" s="17">
        <v>6.1457293553324098E-2</v>
      </c>
      <c r="R17" s="17"/>
      <c r="S17" s="17">
        <v>5.10382111422861E-2</v>
      </c>
      <c r="T17" s="17">
        <v>7.6733036885627603E-2</v>
      </c>
      <c r="U17" s="17">
        <v>0</v>
      </c>
      <c r="V17" s="17">
        <v>0.128220850964546</v>
      </c>
      <c r="W17" s="17">
        <v>1.8733314777377798E-2</v>
      </c>
      <c r="X17" s="17"/>
      <c r="Y17" s="17">
        <v>6.3672206723598093E-2</v>
      </c>
      <c r="Z17" s="17">
        <v>5.2963488315072201E-2</v>
      </c>
      <c r="AA17" s="17">
        <v>0.116015998194898</v>
      </c>
      <c r="AB17" s="17"/>
      <c r="AC17" s="17">
        <v>4.5287293633723899E-2</v>
      </c>
      <c r="AD17" s="17">
        <v>2.7194432631161801E-2</v>
      </c>
      <c r="AE17" s="17">
        <v>8.2741919450006904E-2</v>
      </c>
      <c r="AF17" s="17">
        <v>6.1882787480987501E-2</v>
      </c>
      <c r="AG17" s="17">
        <v>6.4058261902257399E-2</v>
      </c>
      <c r="AH17" s="17"/>
      <c r="AI17" s="17">
        <v>3.1073026377320401E-2</v>
      </c>
      <c r="AJ17" s="17">
        <v>8.5901573151278401E-2</v>
      </c>
      <c r="AK17" s="17">
        <v>3.9543104139640503E-2</v>
      </c>
      <c r="AL17" s="17">
        <v>5.8893211958154897E-2</v>
      </c>
      <c r="AM17" s="17"/>
      <c r="AN17" s="17">
        <v>0.129749163470223</v>
      </c>
      <c r="AO17" s="17">
        <v>3.8999270732446897E-2</v>
      </c>
      <c r="AP17" s="17"/>
      <c r="AQ17" s="17">
        <v>6.8965431782516504E-2</v>
      </c>
      <c r="AR17" s="17">
        <v>4.0505380947240398E-2</v>
      </c>
      <c r="AS17" s="17"/>
      <c r="AT17" s="17">
        <v>8.0222793622847802E-2</v>
      </c>
      <c r="AU17" s="17">
        <v>3.00987532357282E-2</v>
      </c>
      <c r="AV17" s="17">
        <v>6.5139599967945799E-2</v>
      </c>
      <c r="AW17" s="17"/>
      <c r="AX17" s="17">
        <v>5.4794330830925699E-2</v>
      </c>
      <c r="AY17" s="17">
        <v>5.00018946759914E-2</v>
      </c>
      <c r="AZ17" s="17">
        <v>8.7600244503554595E-2</v>
      </c>
    </row>
    <row r="18" spans="2:52" x14ac:dyDescent="0.35">
      <c r="B18" s="18" t="s">
        <v>94</v>
      </c>
      <c r="C18" s="17">
        <v>2.1832331143863098E-2</v>
      </c>
      <c r="D18" s="17">
        <v>1.97523324818667E-2</v>
      </c>
      <c r="E18" s="17">
        <v>2.40774995646597E-2</v>
      </c>
      <c r="F18" s="17"/>
      <c r="G18" s="17">
        <v>1.1974456343336101E-2</v>
      </c>
      <c r="H18" s="17">
        <v>1.4212435129111E-2</v>
      </c>
      <c r="I18" s="17">
        <v>0</v>
      </c>
      <c r="J18" s="17">
        <v>4.6833014641629901E-2</v>
      </c>
      <c r="K18" s="17">
        <v>5.1746687744189598E-2</v>
      </c>
      <c r="L18" s="17">
        <v>1.25558908385725E-2</v>
      </c>
      <c r="M18" s="17"/>
      <c r="N18" s="17">
        <v>1.061754954166E-2</v>
      </c>
      <c r="O18" s="17">
        <v>2.2804996803271901E-2</v>
      </c>
      <c r="P18" s="17">
        <v>3.7881279799232802E-2</v>
      </c>
      <c r="Q18" s="17">
        <v>1.65828545069363E-2</v>
      </c>
      <c r="R18" s="17"/>
      <c r="S18" s="17">
        <v>9.8247101474553296E-3</v>
      </c>
      <c r="T18" s="17">
        <v>2.0178170478849001E-2</v>
      </c>
      <c r="U18" s="17">
        <v>9.8413240676703498E-2</v>
      </c>
      <c r="V18" s="17">
        <v>0</v>
      </c>
      <c r="W18" s="17">
        <v>0</v>
      </c>
      <c r="X18" s="17"/>
      <c r="Y18" s="17">
        <v>0</v>
      </c>
      <c r="Z18" s="17">
        <v>3.1833676738936202E-2</v>
      </c>
      <c r="AA18" s="17">
        <v>5.25396917908173E-2</v>
      </c>
      <c r="AB18" s="17"/>
      <c r="AC18" s="17">
        <v>1.25898493087467E-2</v>
      </c>
      <c r="AD18" s="17">
        <v>2.1822092320808499E-2</v>
      </c>
      <c r="AE18" s="17">
        <v>0</v>
      </c>
      <c r="AF18" s="17">
        <v>3.8249970428028697E-2</v>
      </c>
      <c r="AG18" s="17">
        <v>0</v>
      </c>
      <c r="AH18" s="17"/>
      <c r="AI18" s="17">
        <v>1.75549245095846E-2</v>
      </c>
      <c r="AJ18" s="17">
        <v>0</v>
      </c>
      <c r="AK18" s="17">
        <v>2.7240719435483701E-2</v>
      </c>
      <c r="AL18" s="17">
        <v>4.27108420685317E-2</v>
      </c>
      <c r="AM18" s="17"/>
      <c r="AN18" s="17">
        <v>0</v>
      </c>
      <c r="AO18" s="17">
        <v>2.29391022271178E-2</v>
      </c>
      <c r="AP18" s="17"/>
      <c r="AQ18" s="17">
        <v>2.1081056130798501E-2</v>
      </c>
      <c r="AR18" s="17">
        <v>2.3108362545717E-2</v>
      </c>
      <c r="AS18" s="17"/>
      <c r="AT18" s="17">
        <v>4.1958850032173603E-3</v>
      </c>
      <c r="AU18" s="17">
        <v>2.4389582750681201E-2</v>
      </c>
      <c r="AV18" s="17">
        <v>6.5356136321943495E-2</v>
      </c>
      <c r="AW18" s="17"/>
      <c r="AX18" s="17">
        <v>3.80572372009855E-2</v>
      </c>
      <c r="AY18" s="17">
        <v>1.33202896471871E-2</v>
      </c>
      <c r="AZ18" s="17">
        <v>0</v>
      </c>
    </row>
    <row r="19" spans="2:52" x14ac:dyDescent="0.35">
      <c r="B19" s="18" t="s">
        <v>111</v>
      </c>
      <c r="C19" s="19">
        <v>1.8070305269505298E-2</v>
      </c>
      <c r="D19" s="19">
        <v>1.95828615258179E-2</v>
      </c>
      <c r="E19" s="19">
        <v>1.6710106841035601E-2</v>
      </c>
      <c r="F19" s="19"/>
      <c r="G19" s="19">
        <v>0</v>
      </c>
      <c r="H19" s="19">
        <v>2.0279411077277199E-2</v>
      </c>
      <c r="I19" s="19">
        <v>4.0874204497206596E-3</v>
      </c>
      <c r="J19" s="19">
        <v>2.76372275921275E-2</v>
      </c>
      <c r="K19" s="19">
        <v>3.49005969275838E-2</v>
      </c>
      <c r="L19" s="19">
        <v>2.0008995616496199E-2</v>
      </c>
      <c r="M19" s="19"/>
      <c r="N19" s="19">
        <v>3.8769200907427401E-2</v>
      </c>
      <c r="O19" s="19">
        <v>9.2780719773684298E-3</v>
      </c>
      <c r="P19" s="19">
        <v>1.10939179206965E-2</v>
      </c>
      <c r="Q19" s="19">
        <v>1.96717769609451E-2</v>
      </c>
      <c r="R19" s="19"/>
      <c r="S19" s="19">
        <v>3.1332967844021398E-2</v>
      </c>
      <c r="T19" s="19">
        <v>7.6990802063315799E-3</v>
      </c>
      <c r="U19" s="19">
        <v>4.5698609162674798E-2</v>
      </c>
      <c r="V19" s="19">
        <v>0</v>
      </c>
      <c r="W19" s="19">
        <v>1.8733314777377798E-2</v>
      </c>
      <c r="X19" s="19"/>
      <c r="Y19" s="19">
        <v>6.1009165175973596E-3</v>
      </c>
      <c r="Z19" s="19">
        <v>1.93874964356224E-2</v>
      </c>
      <c r="AA19" s="19">
        <v>7.7883024478334506E-2</v>
      </c>
      <c r="AB19" s="19"/>
      <c r="AC19" s="19">
        <v>2.3559159481505901E-2</v>
      </c>
      <c r="AD19" s="19">
        <v>2.85005403219971E-2</v>
      </c>
      <c r="AE19" s="19">
        <v>2.33949256442492E-2</v>
      </c>
      <c r="AF19" s="19">
        <v>0</v>
      </c>
      <c r="AG19" s="19">
        <v>0</v>
      </c>
      <c r="AH19" s="19"/>
      <c r="AI19" s="19">
        <v>2.27242388359273E-2</v>
      </c>
      <c r="AJ19" s="19">
        <v>1.3835108634540899E-2</v>
      </c>
      <c r="AK19" s="19">
        <v>6.4716571268257899E-3</v>
      </c>
      <c r="AL19" s="19">
        <v>3.9123195437519E-2</v>
      </c>
      <c r="AM19" s="19"/>
      <c r="AN19" s="19">
        <v>1.3286741050817201E-2</v>
      </c>
      <c r="AO19" s="19">
        <v>2.0071521958194401E-2</v>
      </c>
      <c r="AP19" s="19"/>
      <c r="AQ19" s="19">
        <v>9.4682498722573494E-3</v>
      </c>
      <c r="AR19" s="19">
        <v>2.17456058908998E-2</v>
      </c>
      <c r="AS19" s="19"/>
      <c r="AT19" s="19">
        <v>2.3753095323283999E-2</v>
      </c>
      <c r="AU19" s="19">
        <v>9.9454659459919503E-3</v>
      </c>
      <c r="AV19" s="19">
        <v>1.6493857534683999E-2</v>
      </c>
      <c r="AW19" s="19"/>
      <c r="AX19" s="19">
        <v>6.9556796207729003E-3</v>
      </c>
      <c r="AY19" s="19">
        <v>1.18062096994589E-2</v>
      </c>
      <c r="AZ19" s="19">
        <v>0</v>
      </c>
    </row>
    <row r="20" spans="2:52" x14ac:dyDescent="0.35">
      <c r="B20" s="16"/>
    </row>
    <row r="21" spans="2:52" x14ac:dyDescent="0.35">
      <c r="B21" t="s">
        <v>85</v>
      </c>
    </row>
    <row r="22" spans="2:52" x14ac:dyDescent="0.35">
      <c r="B22" t="s">
        <v>86</v>
      </c>
    </row>
    <row r="24" spans="2:52" x14ac:dyDescent="0.35">
      <c r="B24"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Z20"/>
  <sheetViews>
    <sheetView showGridLines="0" workbookViewId="0">
      <pane xSplit="2" topLeftCell="C1" activePane="topRight" state="frozen"/>
      <selection pane="topRight" activeCell="I9" sqref="I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176</v>
      </c>
      <c r="D7" s="10">
        <v>71</v>
      </c>
      <c r="E7" s="10">
        <v>104</v>
      </c>
      <c r="F7" s="10"/>
      <c r="G7" s="10">
        <v>20</v>
      </c>
      <c r="H7" s="10">
        <v>38</v>
      </c>
      <c r="I7" s="10">
        <v>79</v>
      </c>
      <c r="J7" s="10">
        <v>30</v>
      </c>
      <c r="K7" s="10">
        <v>8</v>
      </c>
      <c r="L7" s="10">
        <v>1</v>
      </c>
      <c r="M7" s="10"/>
      <c r="N7" s="10">
        <v>64</v>
      </c>
      <c r="O7" s="10">
        <v>51</v>
      </c>
      <c r="P7" s="10">
        <v>34</v>
      </c>
      <c r="Q7" s="10">
        <v>27</v>
      </c>
      <c r="R7" s="10"/>
      <c r="S7" s="10">
        <v>42</v>
      </c>
      <c r="T7" s="10">
        <v>79</v>
      </c>
      <c r="U7" s="10">
        <v>6</v>
      </c>
      <c r="V7" s="10">
        <v>3</v>
      </c>
      <c r="W7" s="10">
        <v>30</v>
      </c>
      <c r="X7" s="10"/>
      <c r="Y7" s="10">
        <v>34</v>
      </c>
      <c r="Z7" s="10">
        <v>90</v>
      </c>
      <c r="AA7" s="10">
        <v>9</v>
      </c>
      <c r="AB7" s="10"/>
      <c r="AC7" s="10">
        <v>30</v>
      </c>
      <c r="AD7" s="10">
        <v>42</v>
      </c>
      <c r="AE7" s="10">
        <v>59</v>
      </c>
      <c r="AF7" s="10">
        <v>26</v>
      </c>
      <c r="AG7" s="10">
        <v>5</v>
      </c>
      <c r="AH7" s="10"/>
      <c r="AI7" s="10">
        <v>20</v>
      </c>
      <c r="AJ7" s="10">
        <v>62</v>
      </c>
      <c r="AK7" s="10">
        <v>44</v>
      </c>
      <c r="AL7" s="10">
        <v>44</v>
      </c>
      <c r="AM7" s="10"/>
      <c r="AN7" s="10">
        <v>52</v>
      </c>
      <c r="AO7" s="10">
        <v>115</v>
      </c>
      <c r="AP7" s="10"/>
      <c r="AQ7" s="10">
        <v>176</v>
      </c>
      <c r="AR7" s="10" t="s">
        <v>119</v>
      </c>
      <c r="AS7" s="10"/>
      <c r="AT7" s="10">
        <v>80</v>
      </c>
      <c r="AU7" s="10">
        <v>58</v>
      </c>
      <c r="AV7" s="10">
        <v>21</v>
      </c>
      <c r="AW7" s="10"/>
      <c r="AX7" s="10">
        <v>70</v>
      </c>
      <c r="AY7" s="10">
        <v>37</v>
      </c>
      <c r="AZ7" s="10">
        <v>14</v>
      </c>
    </row>
    <row r="8" spans="2:52" ht="30" customHeight="1" x14ac:dyDescent="0.35">
      <c r="B8" s="11" t="s">
        <v>20</v>
      </c>
      <c r="C8" s="11">
        <v>155</v>
      </c>
      <c r="D8" s="11">
        <v>67</v>
      </c>
      <c r="E8" s="11">
        <v>87</v>
      </c>
      <c r="F8" s="11"/>
      <c r="G8" s="11">
        <v>19</v>
      </c>
      <c r="H8" s="11">
        <v>31</v>
      </c>
      <c r="I8" s="11">
        <v>55</v>
      </c>
      <c r="J8" s="11">
        <v>40</v>
      </c>
      <c r="K8" s="11">
        <v>8</v>
      </c>
      <c r="L8" s="11">
        <v>2</v>
      </c>
      <c r="M8" s="11"/>
      <c r="N8" s="11">
        <v>32</v>
      </c>
      <c r="O8" s="11">
        <v>49</v>
      </c>
      <c r="P8" s="11">
        <v>33</v>
      </c>
      <c r="Q8" s="11">
        <v>41</v>
      </c>
      <c r="R8" s="11"/>
      <c r="S8" s="11">
        <v>42</v>
      </c>
      <c r="T8" s="11">
        <v>67</v>
      </c>
      <c r="U8" s="11">
        <v>4</v>
      </c>
      <c r="V8" s="11">
        <v>3</v>
      </c>
      <c r="W8" s="11">
        <v>27</v>
      </c>
      <c r="X8" s="11"/>
      <c r="Y8" s="11">
        <v>32</v>
      </c>
      <c r="Z8" s="11">
        <v>76</v>
      </c>
      <c r="AA8" s="11">
        <v>7</v>
      </c>
      <c r="AB8" s="11"/>
      <c r="AC8" s="11">
        <v>36</v>
      </c>
      <c r="AD8" s="11">
        <v>40</v>
      </c>
      <c r="AE8" s="11">
        <v>43</v>
      </c>
      <c r="AF8" s="11">
        <v>20</v>
      </c>
      <c r="AG8" s="11">
        <v>4</v>
      </c>
      <c r="AH8" s="11"/>
      <c r="AI8" s="11">
        <v>23</v>
      </c>
      <c r="AJ8" s="11">
        <v>59</v>
      </c>
      <c r="AK8" s="11">
        <v>34</v>
      </c>
      <c r="AL8" s="11">
        <v>32</v>
      </c>
      <c r="AM8" s="11"/>
      <c r="AN8" s="11">
        <v>51</v>
      </c>
      <c r="AO8" s="11">
        <v>95</v>
      </c>
      <c r="AP8" s="11"/>
      <c r="AQ8" s="11">
        <v>155</v>
      </c>
      <c r="AR8" s="11" t="s">
        <v>119</v>
      </c>
      <c r="AS8" s="11"/>
      <c r="AT8" s="11">
        <v>71</v>
      </c>
      <c r="AU8" s="11">
        <v>51</v>
      </c>
      <c r="AV8" s="11">
        <v>17</v>
      </c>
      <c r="AW8" s="11"/>
      <c r="AX8" s="11">
        <v>61</v>
      </c>
      <c r="AY8" s="11">
        <v>34</v>
      </c>
      <c r="AZ8" s="11">
        <v>12</v>
      </c>
    </row>
    <row r="9" spans="2:52" x14ac:dyDescent="0.35">
      <c r="B9" s="18" t="s">
        <v>113</v>
      </c>
      <c r="C9" s="17">
        <v>9.7975624590247404E-2</v>
      </c>
      <c r="D9" s="17">
        <v>2.0637931332889301E-2</v>
      </c>
      <c r="E9" s="17">
        <v>0.15948757612162701</v>
      </c>
      <c r="F9" s="17"/>
      <c r="G9" s="17">
        <v>4.1237868841097002E-2</v>
      </c>
      <c r="H9" s="17">
        <v>0.12774539893293299</v>
      </c>
      <c r="I9" s="17">
        <v>4.4188670264350999E-2</v>
      </c>
      <c r="J9" s="17">
        <v>0.20013270788708301</v>
      </c>
      <c r="K9" s="17">
        <v>0</v>
      </c>
      <c r="L9" s="17">
        <v>0</v>
      </c>
      <c r="M9" s="17"/>
      <c r="N9" s="17">
        <v>2.6815926864152101E-2</v>
      </c>
      <c r="O9" s="17">
        <v>9.3483748485438098E-2</v>
      </c>
      <c r="P9" s="17">
        <v>0.16636469201759099</v>
      </c>
      <c r="Q9" s="17">
        <v>0.10271972594392</v>
      </c>
      <c r="R9" s="17"/>
      <c r="S9" s="17">
        <v>4.52021936043875E-2</v>
      </c>
      <c r="T9" s="17">
        <v>0.155088985901468</v>
      </c>
      <c r="U9" s="17">
        <v>0.121714210791819</v>
      </c>
      <c r="V9" s="17">
        <v>0.252154345463111</v>
      </c>
      <c r="W9" s="17">
        <v>2.83521114864328E-2</v>
      </c>
      <c r="X9" s="17"/>
      <c r="Y9" s="17">
        <v>8.3809569814303694E-2</v>
      </c>
      <c r="Z9" s="17">
        <v>0.127208945982907</v>
      </c>
      <c r="AA9" s="17">
        <v>7.1805002531996703E-2</v>
      </c>
      <c r="AB9" s="17"/>
      <c r="AC9" s="17">
        <v>8.9291368593610504E-2</v>
      </c>
      <c r="AD9" s="17">
        <v>0.20494014226321</v>
      </c>
      <c r="AE9" s="17">
        <v>6.8713324705385201E-2</v>
      </c>
      <c r="AF9" s="17">
        <v>4.1842295585035501E-2</v>
      </c>
      <c r="AG9" s="17">
        <v>0</v>
      </c>
      <c r="AH9" s="17"/>
      <c r="AI9" s="17">
        <v>9.5055932184284403E-2</v>
      </c>
      <c r="AJ9" s="17">
        <v>8.9651642557705899E-2</v>
      </c>
      <c r="AK9" s="17">
        <v>6.9547590856399596E-2</v>
      </c>
      <c r="AL9" s="17">
        <v>0.100941937531033</v>
      </c>
      <c r="AM9" s="17"/>
      <c r="AN9" s="17">
        <v>0.13777090560115901</v>
      </c>
      <c r="AO9" s="17">
        <v>8.5988200207519599E-2</v>
      </c>
      <c r="AP9" s="17"/>
      <c r="AQ9" s="17">
        <v>9.7975624590247404E-2</v>
      </c>
      <c r="AR9" s="17" t="s">
        <v>120</v>
      </c>
      <c r="AS9" s="17"/>
      <c r="AT9" s="17">
        <v>8.8856513940893306E-2</v>
      </c>
      <c r="AU9" s="17">
        <v>5.1484428371218798E-2</v>
      </c>
      <c r="AV9" s="17">
        <v>0.25080087300877202</v>
      </c>
      <c r="AW9" s="17"/>
      <c r="AX9" s="17">
        <v>0.109922004805054</v>
      </c>
      <c r="AY9" s="17">
        <v>4.3698881270846902E-2</v>
      </c>
      <c r="AZ9" s="17">
        <v>0.113759390363496</v>
      </c>
    </row>
    <row r="10" spans="2:52" ht="29" x14ac:dyDescent="0.35">
      <c r="B10" s="18" t="s">
        <v>114</v>
      </c>
      <c r="C10" s="17">
        <v>0.174807954716099</v>
      </c>
      <c r="D10" s="17">
        <v>0.24842858914839899</v>
      </c>
      <c r="E10" s="17">
        <v>0.120280581358283</v>
      </c>
      <c r="F10" s="17"/>
      <c r="G10" s="17">
        <v>0.30401244111849601</v>
      </c>
      <c r="H10" s="17">
        <v>0.204866490458572</v>
      </c>
      <c r="I10" s="17">
        <v>0.15761094087542901</v>
      </c>
      <c r="J10" s="17">
        <v>0.159270983434119</v>
      </c>
      <c r="K10" s="17">
        <v>0</v>
      </c>
      <c r="L10" s="17">
        <v>0</v>
      </c>
      <c r="M10" s="17"/>
      <c r="N10" s="17">
        <v>0.168771648037322</v>
      </c>
      <c r="O10" s="17">
        <v>0.160646465501007</v>
      </c>
      <c r="P10" s="17">
        <v>0.11293232614113401</v>
      </c>
      <c r="Q10" s="17">
        <v>0.24634388573621899</v>
      </c>
      <c r="R10" s="17"/>
      <c r="S10" s="17">
        <v>0.19272452087813199</v>
      </c>
      <c r="T10" s="17">
        <v>0.14993017084019</v>
      </c>
      <c r="U10" s="17">
        <v>0.65395796868884004</v>
      </c>
      <c r="V10" s="17">
        <v>0</v>
      </c>
      <c r="W10" s="17">
        <v>0.17478028255375899</v>
      </c>
      <c r="X10" s="17"/>
      <c r="Y10" s="17">
        <v>0.24232506503502799</v>
      </c>
      <c r="Z10" s="17">
        <v>0.14084503589476</v>
      </c>
      <c r="AA10" s="17">
        <v>0.36061533756120201</v>
      </c>
      <c r="AB10" s="17"/>
      <c r="AC10" s="17">
        <v>0.20193406704172501</v>
      </c>
      <c r="AD10" s="17">
        <v>0.108318986578697</v>
      </c>
      <c r="AE10" s="17">
        <v>0.15519864204029701</v>
      </c>
      <c r="AF10" s="17">
        <v>0.352144491576597</v>
      </c>
      <c r="AG10" s="17">
        <v>8.8595039272613099E-2</v>
      </c>
      <c r="AH10" s="17"/>
      <c r="AI10" s="17">
        <v>6.2812294843972702E-2</v>
      </c>
      <c r="AJ10" s="17">
        <v>0.15298450020569199</v>
      </c>
      <c r="AK10" s="17">
        <v>0.27154325416682401</v>
      </c>
      <c r="AL10" s="17">
        <v>0.18662739779478199</v>
      </c>
      <c r="AM10" s="17"/>
      <c r="AN10" s="17">
        <v>0.17936350041726701</v>
      </c>
      <c r="AO10" s="17">
        <v>0.15187620097137999</v>
      </c>
      <c r="AP10" s="17"/>
      <c r="AQ10" s="17">
        <v>0.174807954716099</v>
      </c>
      <c r="AR10" s="17" t="s">
        <v>120</v>
      </c>
      <c r="AS10" s="17"/>
      <c r="AT10" s="17">
        <v>0.15274236606476299</v>
      </c>
      <c r="AU10" s="17">
        <v>0.23666067339389699</v>
      </c>
      <c r="AV10" s="17">
        <v>3.9010232276379002E-2</v>
      </c>
      <c r="AW10" s="17"/>
      <c r="AX10" s="17">
        <v>0.113294988621343</v>
      </c>
      <c r="AY10" s="17">
        <v>0.230589630909148</v>
      </c>
      <c r="AZ10" s="17">
        <v>0.36338782893440302</v>
      </c>
    </row>
    <row r="11" spans="2:52" x14ac:dyDescent="0.35">
      <c r="B11" s="18" t="s">
        <v>115</v>
      </c>
      <c r="C11" s="17">
        <v>0.10613829623898099</v>
      </c>
      <c r="D11" s="17">
        <v>0.16186800805953</v>
      </c>
      <c r="E11" s="17">
        <v>6.4468378576030397E-2</v>
      </c>
      <c r="F11" s="17"/>
      <c r="G11" s="17">
        <v>0.144485683483394</v>
      </c>
      <c r="H11" s="17">
        <v>8.8067591692834096E-2</v>
      </c>
      <c r="I11" s="17">
        <v>0.17267246821218599</v>
      </c>
      <c r="J11" s="17">
        <v>3.9131671873370001E-2</v>
      </c>
      <c r="K11" s="17">
        <v>0</v>
      </c>
      <c r="L11" s="17">
        <v>0</v>
      </c>
      <c r="M11" s="17"/>
      <c r="N11" s="17">
        <v>0.193429945204834</v>
      </c>
      <c r="O11" s="17">
        <v>0.12755676347028</v>
      </c>
      <c r="P11" s="17">
        <v>7.2669435526234297E-2</v>
      </c>
      <c r="Q11" s="17">
        <v>4.0586318063392898E-2</v>
      </c>
      <c r="R11" s="17"/>
      <c r="S11" s="17">
        <v>9.1715565396249102E-2</v>
      </c>
      <c r="T11" s="17">
        <v>0.11900185702225</v>
      </c>
      <c r="U11" s="17">
        <v>0</v>
      </c>
      <c r="V11" s="17">
        <v>0</v>
      </c>
      <c r="W11" s="17">
        <v>2.6320146585700699E-2</v>
      </c>
      <c r="X11" s="17"/>
      <c r="Y11" s="17">
        <v>0.101346868870069</v>
      </c>
      <c r="Z11" s="17">
        <v>8.1314060286837395E-2</v>
      </c>
      <c r="AA11" s="17">
        <v>7.1805002531996703E-2</v>
      </c>
      <c r="AB11" s="17"/>
      <c r="AC11" s="17">
        <v>4.7044578806471199E-2</v>
      </c>
      <c r="AD11" s="17">
        <v>0.103681523246479</v>
      </c>
      <c r="AE11" s="17">
        <v>0.109873395426048</v>
      </c>
      <c r="AF11" s="17">
        <v>0.13879176271148799</v>
      </c>
      <c r="AG11" s="17">
        <v>0.24040455363184801</v>
      </c>
      <c r="AH11" s="17"/>
      <c r="AI11" s="17">
        <v>7.3585948645268906E-2</v>
      </c>
      <c r="AJ11" s="17">
        <v>0.16027380004870001</v>
      </c>
      <c r="AK11" s="17">
        <v>8.5315597931564E-2</v>
      </c>
      <c r="AL11" s="17">
        <v>7.4985151848991904E-2</v>
      </c>
      <c r="AM11" s="17"/>
      <c r="AN11" s="17">
        <v>7.9294247935678602E-2</v>
      </c>
      <c r="AO11" s="17">
        <v>0.120713321514494</v>
      </c>
      <c r="AP11" s="17"/>
      <c r="AQ11" s="17">
        <v>0.10613829623898099</v>
      </c>
      <c r="AR11" s="17" t="s">
        <v>120</v>
      </c>
      <c r="AS11" s="17"/>
      <c r="AT11" s="17">
        <v>0.110309542969317</v>
      </c>
      <c r="AU11" s="17">
        <v>0.14824528555237401</v>
      </c>
      <c r="AV11" s="17">
        <v>0</v>
      </c>
      <c r="AW11" s="17"/>
      <c r="AX11" s="17">
        <v>8.9039049738209294E-2</v>
      </c>
      <c r="AY11" s="17">
        <v>6.7311330839459699E-2</v>
      </c>
      <c r="AZ11" s="17">
        <v>0.16236170391067101</v>
      </c>
    </row>
    <row r="12" spans="2:52" ht="29" x14ac:dyDescent="0.35">
      <c r="B12" s="18" t="s">
        <v>116</v>
      </c>
      <c r="C12" s="17">
        <v>6.8893418592077399E-2</v>
      </c>
      <c r="D12" s="17">
        <v>6.3913368784789606E-2</v>
      </c>
      <c r="E12" s="17">
        <v>7.3794799551973794E-2</v>
      </c>
      <c r="F12" s="17"/>
      <c r="G12" s="17">
        <v>0.15895693664038499</v>
      </c>
      <c r="H12" s="17">
        <v>0.11166011439512601</v>
      </c>
      <c r="I12" s="17">
        <v>5.4456666252505601E-2</v>
      </c>
      <c r="J12" s="17">
        <v>3.0618379668303299E-2</v>
      </c>
      <c r="K12" s="17">
        <v>0</v>
      </c>
      <c r="L12" s="17">
        <v>0</v>
      </c>
      <c r="M12" s="17"/>
      <c r="N12" s="17">
        <v>5.2087653955332498E-2</v>
      </c>
      <c r="O12" s="17">
        <v>7.3112559741337194E-2</v>
      </c>
      <c r="P12" s="17">
        <v>3.6877750534338699E-2</v>
      </c>
      <c r="Q12" s="17">
        <v>0.102632269601228</v>
      </c>
      <c r="R12" s="17"/>
      <c r="S12" s="17">
        <v>2.9338760849666998E-2</v>
      </c>
      <c r="T12" s="17">
        <v>9.6089431997827907E-2</v>
      </c>
      <c r="U12" s="17">
        <v>0</v>
      </c>
      <c r="V12" s="17">
        <v>0</v>
      </c>
      <c r="W12" s="17">
        <v>3.8467033608072701E-2</v>
      </c>
      <c r="X12" s="17"/>
      <c r="Y12" s="17">
        <v>3.6173585224936099E-2</v>
      </c>
      <c r="Z12" s="17">
        <v>0.110335496988569</v>
      </c>
      <c r="AA12" s="17">
        <v>6.0536649404929602E-2</v>
      </c>
      <c r="AB12" s="17"/>
      <c r="AC12" s="17">
        <v>0.11450289242205799</v>
      </c>
      <c r="AD12" s="17">
        <v>2.9720789532544801E-2</v>
      </c>
      <c r="AE12" s="17">
        <v>0.116897300766739</v>
      </c>
      <c r="AF12" s="17">
        <v>0</v>
      </c>
      <c r="AG12" s="17">
        <v>0</v>
      </c>
      <c r="AH12" s="17"/>
      <c r="AI12" s="17">
        <v>4.30855695806526E-2</v>
      </c>
      <c r="AJ12" s="17">
        <v>0.120921459369447</v>
      </c>
      <c r="AK12" s="17">
        <v>1.1276863435048299E-2</v>
      </c>
      <c r="AL12" s="17">
        <v>4.3943668068927501E-2</v>
      </c>
      <c r="AM12" s="17"/>
      <c r="AN12" s="17">
        <v>0.118753457359947</v>
      </c>
      <c r="AO12" s="17">
        <v>4.8605545384061602E-2</v>
      </c>
      <c r="AP12" s="17"/>
      <c r="AQ12" s="17">
        <v>6.8893418592077399E-2</v>
      </c>
      <c r="AR12" s="17" t="s">
        <v>120</v>
      </c>
      <c r="AS12" s="17"/>
      <c r="AT12" s="17">
        <v>7.2374304947917106E-2</v>
      </c>
      <c r="AU12" s="17">
        <v>9.2007660766349794E-2</v>
      </c>
      <c r="AV12" s="17">
        <v>4.9710650702140501E-2</v>
      </c>
      <c r="AW12" s="17"/>
      <c r="AX12" s="17">
        <v>0.140544256254586</v>
      </c>
      <c r="AY12" s="17">
        <v>0</v>
      </c>
      <c r="AZ12" s="17">
        <v>3.3534359164652597E-2</v>
      </c>
    </row>
    <row r="13" spans="2:52" x14ac:dyDescent="0.35">
      <c r="B13" s="18" t="s">
        <v>117</v>
      </c>
      <c r="C13" s="17">
        <v>3.3668004970233097E-2</v>
      </c>
      <c r="D13" s="17">
        <v>1.5700320983123899E-2</v>
      </c>
      <c r="E13" s="17">
        <v>4.8122800985691702E-2</v>
      </c>
      <c r="F13" s="17"/>
      <c r="G13" s="17">
        <v>5.5949924131571502E-2</v>
      </c>
      <c r="H13" s="17">
        <v>0</v>
      </c>
      <c r="I13" s="17">
        <v>3.9724820609696697E-2</v>
      </c>
      <c r="J13" s="17">
        <v>4.9953803426123898E-2</v>
      </c>
      <c r="K13" s="17">
        <v>0</v>
      </c>
      <c r="L13" s="17">
        <v>0</v>
      </c>
      <c r="M13" s="17"/>
      <c r="N13" s="17">
        <v>2.10436902535239E-2</v>
      </c>
      <c r="O13" s="17">
        <v>9.27893327183896E-2</v>
      </c>
      <c r="P13" s="17">
        <v>0</v>
      </c>
      <c r="Q13" s="17">
        <v>0</v>
      </c>
      <c r="R13" s="17"/>
      <c r="S13" s="17">
        <v>2.5252742722402102E-2</v>
      </c>
      <c r="T13" s="17">
        <v>5.1417661052474403E-2</v>
      </c>
      <c r="U13" s="17">
        <v>0</v>
      </c>
      <c r="V13" s="17">
        <v>0</v>
      </c>
      <c r="W13" s="17">
        <v>2.6320146585700699E-2</v>
      </c>
      <c r="X13" s="17"/>
      <c r="Y13" s="17">
        <v>3.3409712101448399E-2</v>
      </c>
      <c r="Z13" s="17">
        <v>3.59577377864614E-2</v>
      </c>
      <c r="AA13" s="17">
        <v>0</v>
      </c>
      <c r="AB13" s="17"/>
      <c r="AC13" s="17">
        <v>0</v>
      </c>
      <c r="AD13" s="17">
        <v>3.4668053870094397E-2</v>
      </c>
      <c r="AE13" s="17">
        <v>5.6265449921070701E-2</v>
      </c>
      <c r="AF13" s="17">
        <v>3.56599141128639E-2</v>
      </c>
      <c r="AG13" s="17">
        <v>0</v>
      </c>
      <c r="AH13" s="17"/>
      <c r="AI13" s="17">
        <v>0</v>
      </c>
      <c r="AJ13" s="17">
        <v>6.50773974044105E-2</v>
      </c>
      <c r="AK13" s="17">
        <v>2.1026719124205399E-2</v>
      </c>
      <c r="AL13" s="17">
        <v>2.0651044587271201E-2</v>
      </c>
      <c r="AM13" s="17"/>
      <c r="AN13" s="17">
        <v>7.3686455559739905E-2</v>
      </c>
      <c r="AO13" s="17">
        <v>1.5269119450747E-2</v>
      </c>
      <c r="AP13" s="17"/>
      <c r="AQ13" s="17">
        <v>3.3668004970233097E-2</v>
      </c>
      <c r="AR13" s="17" t="s">
        <v>120</v>
      </c>
      <c r="AS13" s="17"/>
      <c r="AT13" s="17">
        <v>1.9655222952962698E-2</v>
      </c>
      <c r="AU13" s="17">
        <v>4.0014460222450497E-2</v>
      </c>
      <c r="AV13" s="17">
        <v>0.10428335914898</v>
      </c>
      <c r="AW13" s="17"/>
      <c r="AX13" s="17">
        <v>2.28239972433333E-2</v>
      </c>
      <c r="AY13" s="17">
        <v>3.0973778413336098E-2</v>
      </c>
      <c r="AZ13" s="17">
        <v>0</v>
      </c>
    </row>
    <row r="14" spans="2:52" x14ac:dyDescent="0.35">
      <c r="B14" s="18" t="s">
        <v>118</v>
      </c>
      <c r="C14" s="17">
        <v>0.49113968270466701</v>
      </c>
      <c r="D14" s="17">
        <v>0.47603106447419902</v>
      </c>
      <c r="E14" s="17">
        <v>0.495222745100938</v>
      </c>
      <c r="F14" s="17"/>
      <c r="G14" s="17">
        <v>0.23010190033893699</v>
      </c>
      <c r="H14" s="17">
        <v>0.46766040452053398</v>
      </c>
      <c r="I14" s="17">
        <v>0.53134643378583102</v>
      </c>
      <c r="J14" s="17">
        <v>0.44559171255636498</v>
      </c>
      <c r="K14" s="17">
        <v>1</v>
      </c>
      <c r="L14" s="17">
        <v>1</v>
      </c>
      <c r="M14" s="17"/>
      <c r="N14" s="17">
        <v>0.50929988155311001</v>
      </c>
      <c r="O14" s="17">
        <v>0.452411130083548</v>
      </c>
      <c r="P14" s="17">
        <v>0.611155795780702</v>
      </c>
      <c r="Q14" s="17">
        <v>0.42644380845040802</v>
      </c>
      <c r="R14" s="17"/>
      <c r="S14" s="17">
        <v>0.56519865979943495</v>
      </c>
      <c r="T14" s="17">
        <v>0.41500590639646401</v>
      </c>
      <c r="U14" s="17">
        <v>0.224327820519341</v>
      </c>
      <c r="V14" s="17">
        <v>0.747845654536889</v>
      </c>
      <c r="W14" s="17">
        <v>0.660895594220691</v>
      </c>
      <c r="X14" s="17"/>
      <c r="Y14" s="17">
        <v>0.50293519895421501</v>
      </c>
      <c r="Z14" s="17">
        <v>0.49242385971139102</v>
      </c>
      <c r="AA14" s="17">
        <v>0.435238007969875</v>
      </c>
      <c r="AB14" s="17"/>
      <c r="AC14" s="17">
        <v>0.51320113239971898</v>
      </c>
      <c r="AD14" s="17">
        <v>0.46584889740756402</v>
      </c>
      <c r="AE14" s="17">
        <v>0.47182164492241402</v>
      </c>
      <c r="AF14" s="17">
        <v>0.43156153601401598</v>
      </c>
      <c r="AG14" s="17">
        <v>0.67100040709553899</v>
      </c>
      <c r="AH14" s="17"/>
      <c r="AI14" s="17">
        <v>0.63252246084395602</v>
      </c>
      <c r="AJ14" s="17">
        <v>0.41109120041404501</v>
      </c>
      <c r="AK14" s="17">
        <v>0.54128997448595895</v>
      </c>
      <c r="AL14" s="17">
        <v>0.54483227228755304</v>
      </c>
      <c r="AM14" s="17"/>
      <c r="AN14" s="17">
        <v>0.41113143312620798</v>
      </c>
      <c r="AO14" s="17">
        <v>0.55499605263254903</v>
      </c>
      <c r="AP14" s="17"/>
      <c r="AQ14" s="17">
        <v>0.49113968270466701</v>
      </c>
      <c r="AR14" s="17" t="s">
        <v>120</v>
      </c>
      <c r="AS14" s="17"/>
      <c r="AT14" s="17">
        <v>0.526114580246823</v>
      </c>
      <c r="AU14" s="17">
        <v>0.43158749169370902</v>
      </c>
      <c r="AV14" s="17">
        <v>0.50326733071128804</v>
      </c>
      <c r="AW14" s="17"/>
      <c r="AX14" s="17">
        <v>0.50953079118935496</v>
      </c>
      <c r="AY14" s="17">
        <v>0.56540268811554295</v>
      </c>
      <c r="AZ14" s="17">
        <v>0.32695671762677803</v>
      </c>
    </row>
    <row r="15" spans="2:52" x14ac:dyDescent="0.35">
      <c r="B15" s="18" t="s">
        <v>94</v>
      </c>
      <c r="C15" s="19">
        <v>2.7377018187695099E-2</v>
      </c>
      <c r="D15" s="19">
        <v>1.34207172170692E-2</v>
      </c>
      <c r="E15" s="19">
        <v>3.8623118305456797E-2</v>
      </c>
      <c r="F15" s="19"/>
      <c r="G15" s="19">
        <v>6.5255245446118396E-2</v>
      </c>
      <c r="H15" s="19">
        <v>0</v>
      </c>
      <c r="I15" s="19">
        <v>0</v>
      </c>
      <c r="J15" s="19">
        <v>7.5300741154636697E-2</v>
      </c>
      <c r="K15" s="19">
        <v>0</v>
      </c>
      <c r="L15" s="19">
        <v>0</v>
      </c>
      <c r="M15" s="19"/>
      <c r="N15" s="19">
        <v>2.85512541317261E-2</v>
      </c>
      <c r="O15" s="19">
        <v>0</v>
      </c>
      <c r="P15" s="19">
        <v>0</v>
      </c>
      <c r="Q15" s="19">
        <v>8.1273992204832404E-2</v>
      </c>
      <c r="R15" s="19"/>
      <c r="S15" s="19">
        <v>5.0567556749727301E-2</v>
      </c>
      <c r="T15" s="19">
        <v>1.34659867893258E-2</v>
      </c>
      <c r="U15" s="19">
        <v>0</v>
      </c>
      <c r="V15" s="19">
        <v>0</v>
      </c>
      <c r="W15" s="19">
        <v>4.4864684959642798E-2</v>
      </c>
      <c r="X15" s="19"/>
      <c r="Y15" s="19">
        <v>0</v>
      </c>
      <c r="Z15" s="19">
        <v>1.19148633490756E-2</v>
      </c>
      <c r="AA15" s="19">
        <v>0</v>
      </c>
      <c r="AB15" s="19"/>
      <c r="AC15" s="19">
        <v>3.4025960736416103E-2</v>
      </c>
      <c r="AD15" s="19">
        <v>5.2821607101411101E-2</v>
      </c>
      <c r="AE15" s="19">
        <v>2.12302422180453E-2</v>
      </c>
      <c r="AF15" s="19">
        <v>0</v>
      </c>
      <c r="AG15" s="19">
        <v>0</v>
      </c>
      <c r="AH15" s="19"/>
      <c r="AI15" s="19">
        <v>9.2937793901865101E-2</v>
      </c>
      <c r="AJ15" s="19">
        <v>0</v>
      </c>
      <c r="AK15" s="19">
        <v>0</v>
      </c>
      <c r="AL15" s="19">
        <v>2.80185278814419E-2</v>
      </c>
      <c r="AM15" s="19"/>
      <c r="AN15" s="19">
        <v>0</v>
      </c>
      <c r="AO15" s="19">
        <v>2.2551559839248499E-2</v>
      </c>
      <c r="AP15" s="19"/>
      <c r="AQ15" s="19">
        <v>2.7377018187695099E-2</v>
      </c>
      <c r="AR15" s="19" t="s">
        <v>120</v>
      </c>
      <c r="AS15" s="19"/>
      <c r="AT15" s="19">
        <v>2.9947468877323701E-2</v>
      </c>
      <c r="AU15" s="19">
        <v>0</v>
      </c>
      <c r="AV15" s="19">
        <v>5.2927554152440201E-2</v>
      </c>
      <c r="AW15" s="19"/>
      <c r="AX15" s="19">
        <v>1.48449121481184E-2</v>
      </c>
      <c r="AY15" s="19">
        <v>6.2023690451666898E-2</v>
      </c>
      <c r="AZ15" s="19">
        <v>0</v>
      </c>
    </row>
    <row r="16" spans="2:52" x14ac:dyDescent="0.35">
      <c r="B16" s="16" t="s">
        <v>122</v>
      </c>
    </row>
    <row r="17" spans="2:2" x14ac:dyDescent="0.35">
      <c r="B17" t="s">
        <v>85</v>
      </c>
    </row>
    <row r="18" spans="2:2" x14ac:dyDescent="0.35">
      <c r="B18" t="s">
        <v>86</v>
      </c>
    </row>
    <row r="20" spans="2:2" x14ac:dyDescent="0.35">
      <c r="B20"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Z20"/>
  <sheetViews>
    <sheetView showGridLines="0" workbookViewId="0">
      <pane xSplit="2" topLeftCell="C1" activePane="topRight" state="frozen"/>
      <selection pane="topRight" activeCell="AX21" sqref="AX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176</v>
      </c>
      <c r="D7" s="10">
        <v>71</v>
      </c>
      <c r="E7" s="10">
        <v>104</v>
      </c>
      <c r="F7" s="10"/>
      <c r="G7" s="10">
        <v>20</v>
      </c>
      <c r="H7" s="10">
        <v>38</v>
      </c>
      <c r="I7" s="10">
        <v>79</v>
      </c>
      <c r="J7" s="10">
        <v>30</v>
      </c>
      <c r="K7" s="10">
        <v>8</v>
      </c>
      <c r="L7" s="10">
        <v>1</v>
      </c>
      <c r="M7" s="10"/>
      <c r="N7" s="10">
        <v>64</v>
      </c>
      <c r="O7" s="10">
        <v>51</v>
      </c>
      <c r="P7" s="10">
        <v>34</v>
      </c>
      <c r="Q7" s="10">
        <v>27</v>
      </c>
      <c r="R7" s="10"/>
      <c r="S7" s="10">
        <v>42</v>
      </c>
      <c r="T7" s="10">
        <v>79</v>
      </c>
      <c r="U7" s="10">
        <v>6</v>
      </c>
      <c r="V7" s="10">
        <v>3</v>
      </c>
      <c r="W7" s="10">
        <v>30</v>
      </c>
      <c r="X7" s="10"/>
      <c r="Y7" s="10">
        <v>34</v>
      </c>
      <c r="Z7" s="10">
        <v>90</v>
      </c>
      <c r="AA7" s="10">
        <v>9</v>
      </c>
      <c r="AB7" s="10"/>
      <c r="AC7" s="10">
        <v>30</v>
      </c>
      <c r="AD7" s="10">
        <v>42</v>
      </c>
      <c r="AE7" s="10">
        <v>59</v>
      </c>
      <c r="AF7" s="10">
        <v>26</v>
      </c>
      <c r="AG7" s="10">
        <v>5</v>
      </c>
      <c r="AH7" s="10"/>
      <c r="AI7" s="10">
        <v>20</v>
      </c>
      <c r="AJ7" s="10">
        <v>62</v>
      </c>
      <c r="AK7" s="10">
        <v>44</v>
      </c>
      <c r="AL7" s="10">
        <v>44</v>
      </c>
      <c r="AM7" s="10"/>
      <c r="AN7" s="10">
        <v>52</v>
      </c>
      <c r="AO7" s="10">
        <v>115</v>
      </c>
      <c r="AP7" s="10"/>
      <c r="AQ7" s="10">
        <v>176</v>
      </c>
      <c r="AR7" s="10" t="s">
        <v>119</v>
      </c>
      <c r="AS7" s="10"/>
      <c r="AT7" s="10">
        <v>80</v>
      </c>
      <c r="AU7" s="10">
        <v>58</v>
      </c>
      <c r="AV7" s="10">
        <v>21</v>
      </c>
      <c r="AW7" s="10"/>
      <c r="AX7" s="10">
        <v>70</v>
      </c>
      <c r="AY7" s="10">
        <v>37</v>
      </c>
      <c r="AZ7" s="10">
        <v>14</v>
      </c>
    </row>
    <row r="8" spans="2:52" ht="30" customHeight="1" x14ac:dyDescent="0.35">
      <c r="B8" s="11" t="s">
        <v>20</v>
      </c>
      <c r="C8" s="11">
        <v>155</v>
      </c>
      <c r="D8" s="11">
        <v>67</v>
      </c>
      <c r="E8" s="11">
        <v>87</v>
      </c>
      <c r="F8" s="11"/>
      <c r="G8" s="11">
        <v>19</v>
      </c>
      <c r="H8" s="11">
        <v>31</v>
      </c>
      <c r="I8" s="11">
        <v>55</v>
      </c>
      <c r="J8" s="11">
        <v>40</v>
      </c>
      <c r="K8" s="11">
        <v>8</v>
      </c>
      <c r="L8" s="11">
        <v>2</v>
      </c>
      <c r="M8" s="11"/>
      <c r="N8" s="11">
        <v>32</v>
      </c>
      <c r="O8" s="11">
        <v>49</v>
      </c>
      <c r="P8" s="11">
        <v>33</v>
      </c>
      <c r="Q8" s="11">
        <v>41</v>
      </c>
      <c r="R8" s="11"/>
      <c r="S8" s="11">
        <v>42</v>
      </c>
      <c r="T8" s="11">
        <v>67</v>
      </c>
      <c r="U8" s="11">
        <v>4</v>
      </c>
      <c r="V8" s="11">
        <v>3</v>
      </c>
      <c r="W8" s="11">
        <v>27</v>
      </c>
      <c r="X8" s="11"/>
      <c r="Y8" s="11">
        <v>32</v>
      </c>
      <c r="Z8" s="11">
        <v>76</v>
      </c>
      <c r="AA8" s="11">
        <v>7</v>
      </c>
      <c r="AB8" s="11"/>
      <c r="AC8" s="11">
        <v>36</v>
      </c>
      <c r="AD8" s="11">
        <v>40</v>
      </c>
      <c r="AE8" s="11">
        <v>43</v>
      </c>
      <c r="AF8" s="11">
        <v>20</v>
      </c>
      <c r="AG8" s="11">
        <v>4</v>
      </c>
      <c r="AH8" s="11"/>
      <c r="AI8" s="11">
        <v>23</v>
      </c>
      <c r="AJ8" s="11">
        <v>59</v>
      </c>
      <c r="AK8" s="11">
        <v>34</v>
      </c>
      <c r="AL8" s="11">
        <v>32</v>
      </c>
      <c r="AM8" s="11"/>
      <c r="AN8" s="11">
        <v>51</v>
      </c>
      <c r="AO8" s="11">
        <v>95</v>
      </c>
      <c r="AP8" s="11"/>
      <c r="AQ8" s="11">
        <v>155</v>
      </c>
      <c r="AR8" s="11" t="s">
        <v>119</v>
      </c>
      <c r="AS8" s="11"/>
      <c r="AT8" s="11">
        <v>71</v>
      </c>
      <c r="AU8" s="11">
        <v>51</v>
      </c>
      <c r="AV8" s="11">
        <v>17</v>
      </c>
      <c r="AW8" s="11"/>
      <c r="AX8" s="11">
        <v>61</v>
      </c>
      <c r="AY8" s="11">
        <v>34</v>
      </c>
      <c r="AZ8" s="11">
        <v>12</v>
      </c>
    </row>
    <row r="9" spans="2:52" x14ac:dyDescent="0.35">
      <c r="B9" s="18" t="s">
        <v>113</v>
      </c>
      <c r="C9" s="17">
        <v>4.3070559964071997E-2</v>
      </c>
      <c r="D9" s="17">
        <v>8.3003823352843491E-3</v>
      </c>
      <c r="E9" s="17">
        <v>7.0710959177795102E-2</v>
      </c>
      <c r="F9" s="17"/>
      <c r="G9" s="17">
        <v>2.053127482662E-2</v>
      </c>
      <c r="H9" s="17">
        <v>0.11247022410912</v>
      </c>
      <c r="I9" s="17">
        <v>1.21570919370403E-2</v>
      </c>
      <c r="J9" s="17">
        <v>5.27730758430855E-2</v>
      </c>
      <c r="K9" s="17">
        <v>0</v>
      </c>
      <c r="L9" s="17">
        <v>0</v>
      </c>
      <c r="M9" s="17"/>
      <c r="N9" s="17">
        <v>2.99149700406998E-2</v>
      </c>
      <c r="O9" s="17">
        <v>3.3635611232083799E-2</v>
      </c>
      <c r="P9" s="17">
        <v>1.9939755422679398E-2</v>
      </c>
      <c r="Q9" s="17">
        <v>8.3124670504964304E-2</v>
      </c>
      <c r="R9" s="17"/>
      <c r="S9" s="17">
        <v>1.5863432754720502E-2</v>
      </c>
      <c r="T9" s="17">
        <v>5.7983730372565601E-2</v>
      </c>
      <c r="U9" s="17">
        <v>0.32614030767343299</v>
      </c>
      <c r="V9" s="17">
        <v>0</v>
      </c>
      <c r="W9" s="17">
        <v>0</v>
      </c>
      <c r="X9" s="17"/>
      <c r="Y9" s="17">
        <v>2.0987531021956499E-2</v>
      </c>
      <c r="Z9" s="17">
        <v>5.13046859964542E-2</v>
      </c>
      <c r="AA9" s="17">
        <v>0.192405681028752</v>
      </c>
      <c r="AB9" s="17"/>
      <c r="AC9" s="17">
        <v>0</v>
      </c>
      <c r="AD9" s="17">
        <v>9.0037147170872606E-2</v>
      </c>
      <c r="AE9" s="17">
        <v>1.3130380785934899E-2</v>
      </c>
      <c r="AF9" s="17">
        <v>0.105334969671162</v>
      </c>
      <c r="AG9" s="17">
        <v>0</v>
      </c>
      <c r="AH9" s="17"/>
      <c r="AI9" s="17">
        <v>3.6324154698740001E-2</v>
      </c>
      <c r="AJ9" s="17">
        <v>2.34837409508083E-2</v>
      </c>
      <c r="AK9" s="17">
        <v>3.0581450864567799E-2</v>
      </c>
      <c r="AL9" s="17">
        <v>4.05941925504089E-2</v>
      </c>
      <c r="AM9" s="17"/>
      <c r="AN9" s="17">
        <v>7.3440403045195807E-2</v>
      </c>
      <c r="AO9" s="17">
        <v>1.7002712551774098E-2</v>
      </c>
      <c r="AP9" s="17"/>
      <c r="AQ9" s="17">
        <v>4.3070559964071997E-2</v>
      </c>
      <c r="AR9" s="17" t="s">
        <v>120</v>
      </c>
      <c r="AS9" s="17"/>
      <c r="AT9" s="17">
        <v>2.5099304592394699E-2</v>
      </c>
      <c r="AU9" s="17">
        <v>3.83106594335983E-2</v>
      </c>
      <c r="AV9" s="17">
        <v>0.17244729508148901</v>
      </c>
      <c r="AW9" s="17"/>
      <c r="AX9" s="17">
        <v>5.6283349427640197E-2</v>
      </c>
      <c r="AY9" s="17">
        <v>1.9457310297771601E-2</v>
      </c>
      <c r="AZ9" s="17">
        <v>0.15336935112593</v>
      </c>
    </row>
    <row r="10" spans="2:52" ht="29" x14ac:dyDescent="0.35">
      <c r="B10" s="18" t="s">
        <v>114</v>
      </c>
      <c r="C10" s="17">
        <v>0.16614336334229199</v>
      </c>
      <c r="D10" s="17">
        <v>0.269318609851246</v>
      </c>
      <c r="E10" s="17">
        <v>8.85415942844128E-2</v>
      </c>
      <c r="F10" s="17"/>
      <c r="G10" s="17">
        <v>0.35477137320644297</v>
      </c>
      <c r="H10" s="17">
        <v>0.154648779938134</v>
      </c>
      <c r="I10" s="17">
        <v>0.146210715135421</v>
      </c>
      <c r="J10" s="17">
        <v>0.15653956623811699</v>
      </c>
      <c r="K10" s="17">
        <v>0</v>
      </c>
      <c r="L10" s="17">
        <v>0</v>
      </c>
      <c r="M10" s="17"/>
      <c r="N10" s="17">
        <v>0.20148561931385101</v>
      </c>
      <c r="O10" s="17">
        <v>0.182430704796127</v>
      </c>
      <c r="P10" s="17">
        <v>0.108391179147135</v>
      </c>
      <c r="Q10" s="17">
        <v>0.16622934844902901</v>
      </c>
      <c r="R10" s="17"/>
      <c r="S10" s="17">
        <v>0.277372407289525</v>
      </c>
      <c r="T10" s="17">
        <v>9.4711711911328003E-2</v>
      </c>
      <c r="U10" s="17">
        <v>0.121714210791819</v>
      </c>
      <c r="V10" s="17">
        <v>0.34883391688126902</v>
      </c>
      <c r="W10" s="17">
        <v>0.129317666255955</v>
      </c>
      <c r="X10" s="17"/>
      <c r="Y10" s="17">
        <v>0.247190174312334</v>
      </c>
      <c r="Z10" s="17">
        <v>9.2396459171258896E-2</v>
      </c>
      <c r="AA10" s="17">
        <v>0.240014659064446</v>
      </c>
      <c r="AB10" s="17"/>
      <c r="AC10" s="17">
        <v>0.28235971156830902</v>
      </c>
      <c r="AD10" s="17">
        <v>9.2312686812414904E-2</v>
      </c>
      <c r="AE10" s="17">
        <v>0.15278519446293901</v>
      </c>
      <c r="AF10" s="17">
        <v>0.178791107899409</v>
      </c>
      <c r="AG10" s="17">
        <v>0.20879731608853699</v>
      </c>
      <c r="AH10" s="17"/>
      <c r="AI10" s="17">
        <v>5.28573449494458E-2</v>
      </c>
      <c r="AJ10" s="17">
        <v>0.15212244169296901</v>
      </c>
      <c r="AK10" s="17">
        <v>0.234694056594768</v>
      </c>
      <c r="AL10" s="17">
        <v>0.19604884999056801</v>
      </c>
      <c r="AM10" s="17"/>
      <c r="AN10" s="17">
        <v>0.194761040236787</v>
      </c>
      <c r="AO10" s="17">
        <v>0.13720634448413599</v>
      </c>
      <c r="AP10" s="17"/>
      <c r="AQ10" s="17">
        <v>0.16614336334229199</v>
      </c>
      <c r="AR10" s="17" t="s">
        <v>120</v>
      </c>
      <c r="AS10" s="17"/>
      <c r="AT10" s="17">
        <v>0.182647562591327</v>
      </c>
      <c r="AU10" s="17">
        <v>0.15217871280435599</v>
      </c>
      <c r="AV10" s="17">
        <v>0.16247179680729901</v>
      </c>
      <c r="AW10" s="17"/>
      <c r="AX10" s="17">
        <v>0.10971158721388501</v>
      </c>
      <c r="AY10" s="17">
        <v>0.20525402796714901</v>
      </c>
      <c r="AZ10" s="17">
        <v>0.254941368193916</v>
      </c>
    </row>
    <row r="11" spans="2:52" x14ac:dyDescent="0.35">
      <c r="B11" s="18" t="s">
        <v>115</v>
      </c>
      <c r="C11" s="17">
        <v>0.120621845752284</v>
      </c>
      <c r="D11" s="17">
        <v>0.14421162199013801</v>
      </c>
      <c r="E11" s="17">
        <v>0.104120830837006</v>
      </c>
      <c r="F11" s="17"/>
      <c r="G11" s="17">
        <v>0.26629943083964502</v>
      </c>
      <c r="H11" s="17">
        <v>0.114369731623032</v>
      </c>
      <c r="I11" s="17">
        <v>0.138412596334339</v>
      </c>
      <c r="J11" s="17">
        <v>6.3968176532608403E-2</v>
      </c>
      <c r="K11" s="17">
        <v>0</v>
      </c>
      <c r="L11" s="17">
        <v>0</v>
      </c>
      <c r="M11" s="17"/>
      <c r="N11" s="17">
        <v>9.2676862729921899E-2</v>
      </c>
      <c r="O11" s="17">
        <v>0.113312503535553</v>
      </c>
      <c r="P11" s="17">
        <v>0.160168386303463</v>
      </c>
      <c r="Q11" s="17">
        <v>0.11885017705045001</v>
      </c>
      <c r="R11" s="17"/>
      <c r="S11" s="17">
        <v>6.4453287418151595E-2</v>
      </c>
      <c r="T11" s="17">
        <v>0.142187663532164</v>
      </c>
      <c r="U11" s="17">
        <v>0.30871705995110998</v>
      </c>
      <c r="V11" s="17">
        <v>0</v>
      </c>
      <c r="W11" s="17">
        <v>9.7817339752917898E-2</v>
      </c>
      <c r="X11" s="17"/>
      <c r="Y11" s="17">
        <v>0.18615337825984901</v>
      </c>
      <c r="Z11" s="17">
        <v>8.9882120099357005E-2</v>
      </c>
      <c r="AA11" s="17">
        <v>0.22737291819629901</v>
      </c>
      <c r="AB11" s="17"/>
      <c r="AC11" s="17">
        <v>0.13428387051805901</v>
      </c>
      <c r="AD11" s="17">
        <v>5.2616309505783901E-2</v>
      </c>
      <c r="AE11" s="17">
        <v>0.130152274297159</v>
      </c>
      <c r="AF11" s="17">
        <v>0.17630992905025</v>
      </c>
      <c r="AG11" s="17">
        <v>0.12020227681592401</v>
      </c>
      <c r="AH11" s="17"/>
      <c r="AI11" s="17">
        <v>0.11539581073234401</v>
      </c>
      <c r="AJ11" s="17">
        <v>0.20718329970385299</v>
      </c>
      <c r="AK11" s="17">
        <v>6.5174884787884399E-2</v>
      </c>
      <c r="AL11" s="17">
        <v>5.0853423322926597E-2</v>
      </c>
      <c r="AM11" s="17"/>
      <c r="AN11" s="17">
        <v>0.15716587636680199</v>
      </c>
      <c r="AO11" s="17">
        <v>9.8020105136322297E-2</v>
      </c>
      <c r="AP11" s="17"/>
      <c r="AQ11" s="17">
        <v>0.120621845752284</v>
      </c>
      <c r="AR11" s="17" t="s">
        <v>120</v>
      </c>
      <c r="AS11" s="17"/>
      <c r="AT11" s="17">
        <v>0.118449752088849</v>
      </c>
      <c r="AU11" s="17">
        <v>0.170449259684048</v>
      </c>
      <c r="AV11" s="17">
        <v>0</v>
      </c>
      <c r="AW11" s="17"/>
      <c r="AX11" s="17">
        <v>7.5150048488471094E-2</v>
      </c>
      <c r="AY11" s="17">
        <v>6.5064747505574505E-2</v>
      </c>
      <c r="AZ11" s="17">
        <v>0.28502306635428198</v>
      </c>
    </row>
    <row r="12" spans="2:52" ht="29" x14ac:dyDescent="0.35">
      <c r="B12" s="18" t="s">
        <v>116</v>
      </c>
      <c r="C12" s="17">
        <v>5.8909237631923503E-2</v>
      </c>
      <c r="D12" s="17">
        <v>3.8620736240553601E-2</v>
      </c>
      <c r="E12" s="17">
        <v>7.5545039388073595E-2</v>
      </c>
      <c r="F12" s="17"/>
      <c r="G12" s="17">
        <v>0</v>
      </c>
      <c r="H12" s="17">
        <v>8.3822803444746297E-2</v>
      </c>
      <c r="I12" s="17">
        <v>8.4810636513136098E-2</v>
      </c>
      <c r="J12" s="17">
        <v>4.72223862301221E-2</v>
      </c>
      <c r="K12" s="17">
        <v>0</v>
      </c>
      <c r="L12" s="17">
        <v>0</v>
      </c>
      <c r="M12" s="17"/>
      <c r="N12" s="17">
        <v>6.7154568022269795E-2</v>
      </c>
      <c r="O12" s="17">
        <v>6.3041367768775405E-2</v>
      </c>
      <c r="P12" s="17">
        <v>3.6877750534338699E-2</v>
      </c>
      <c r="Q12" s="17">
        <v>6.54477571479328E-2</v>
      </c>
      <c r="R12" s="17"/>
      <c r="S12" s="17">
        <v>4.2689278959189197E-2</v>
      </c>
      <c r="T12" s="17">
        <v>6.8590885928051099E-2</v>
      </c>
      <c r="U12" s="17">
        <v>0</v>
      </c>
      <c r="V12" s="17">
        <v>0.252154345463111</v>
      </c>
      <c r="W12" s="17">
        <v>4.4099308949002998E-2</v>
      </c>
      <c r="X12" s="17"/>
      <c r="Y12" s="17">
        <v>5.1615293104333902E-2</v>
      </c>
      <c r="Z12" s="17">
        <v>6.9161318274638006E-2</v>
      </c>
      <c r="AA12" s="17">
        <v>0</v>
      </c>
      <c r="AB12" s="17"/>
      <c r="AC12" s="17">
        <v>6.5481736448623304E-2</v>
      </c>
      <c r="AD12" s="17">
        <v>5.7138549035470797E-2</v>
      </c>
      <c r="AE12" s="17">
        <v>3.8876246242647398E-2</v>
      </c>
      <c r="AF12" s="17">
        <v>0.10411323992306599</v>
      </c>
      <c r="AG12" s="17">
        <v>0</v>
      </c>
      <c r="AH12" s="17"/>
      <c r="AI12" s="17">
        <v>3.6324154698740001E-2</v>
      </c>
      <c r="AJ12" s="17">
        <v>0.102240642403753</v>
      </c>
      <c r="AK12" s="17">
        <v>4.7204712608781001E-2</v>
      </c>
      <c r="AL12" s="17">
        <v>2.0651044587271201E-2</v>
      </c>
      <c r="AM12" s="17"/>
      <c r="AN12" s="17">
        <v>9.2444097399803998E-2</v>
      </c>
      <c r="AO12" s="17">
        <v>4.64938881568603E-2</v>
      </c>
      <c r="AP12" s="17"/>
      <c r="AQ12" s="17">
        <v>5.8909237631923503E-2</v>
      </c>
      <c r="AR12" s="17" t="s">
        <v>120</v>
      </c>
      <c r="AS12" s="17"/>
      <c r="AT12" s="17">
        <v>6.96201568311417E-2</v>
      </c>
      <c r="AU12" s="17">
        <v>6.8106115393037903E-2</v>
      </c>
      <c r="AV12" s="17">
        <v>4.2365685480384697E-2</v>
      </c>
      <c r="AW12" s="17"/>
      <c r="AX12" s="17">
        <v>5.6687934991735398E-2</v>
      </c>
      <c r="AY12" s="17">
        <v>0.124674585914756</v>
      </c>
      <c r="AZ12" s="17">
        <v>0</v>
      </c>
    </row>
    <row r="13" spans="2:52" x14ac:dyDescent="0.35">
      <c r="B13" s="18" t="s">
        <v>117</v>
      </c>
      <c r="C13" s="17">
        <v>4.9589015048209603E-2</v>
      </c>
      <c r="D13" s="17">
        <v>8.4237889138046695E-2</v>
      </c>
      <c r="E13" s="17">
        <v>2.34351106134159E-2</v>
      </c>
      <c r="F13" s="17"/>
      <c r="G13" s="17">
        <v>0</v>
      </c>
      <c r="H13" s="17">
        <v>9.8509044430026907E-2</v>
      </c>
      <c r="I13" s="17">
        <v>4.0151956881732398E-2</v>
      </c>
      <c r="J13" s="17">
        <v>4.5247697245247701E-2</v>
      </c>
      <c r="K13" s="17">
        <v>7.28430428799198E-2</v>
      </c>
      <c r="L13" s="17">
        <v>0</v>
      </c>
      <c r="M13" s="17"/>
      <c r="N13" s="17">
        <v>3.4730619749886997E-2</v>
      </c>
      <c r="O13" s="17">
        <v>7.1544700178579002E-2</v>
      </c>
      <c r="P13" s="17">
        <v>0</v>
      </c>
      <c r="Q13" s="17">
        <v>7.4862053376960294E-2</v>
      </c>
      <c r="R13" s="17"/>
      <c r="S13" s="17">
        <v>1.45864671694741E-2</v>
      </c>
      <c r="T13" s="17">
        <v>8.6201441682084698E-2</v>
      </c>
      <c r="U13" s="17">
        <v>0</v>
      </c>
      <c r="V13" s="17">
        <v>0.39901173765561998</v>
      </c>
      <c r="W13" s="17">
        <v>0</v>
      </c>
      <c r="X13" s="17"/>
      <c r="Y13" s="17">
        <v>0</v>
      </c>
      <c r="Z13" s="17">
        <v>6.6734835629342806E-2</v>
      </c>
      <c r="AA13" s="17">
        <v>0</v>
      </c>
      <c r="AB13" s="17"/>
      <c r="AC13" s="17">
        <v>9.9110109893545198E-2</v>
      </c>
      <c r="AD13" s="17">
        <v>1.8048777905861201E-2</v>
      </c>
      <c r="AE13" s="17">
        <v>6.5294615754439095E-2</v>
      </c>
      <c r="AF13" s="17">
        <v>0</v>
      </c>
      <c r="AG13" s="17">
        <v>0.150221349658165</v>
      </c>
      <c r="AH13" s="17"/>
      <c r="AI13" s="17">
        <v>0.122770543289908</v>
      </c>
      <c r="AJ13" s="17">
        <v>4.2345077240349499E-2</v>
      </c>
      <c r="AK13" s="17">
        <v>0</v>
      </c>
      <c r="AL13" s="17">
        <v>5.5743776924847901E-2</v>
      </c>
      <c r="AM13" s="17"/>
      <c r="AN13" s="17">
        <v>0.103123676943024</v>
      </c>
      <c r="AO13" s="17">
        <v>2.5420957207559901E-2</v>
      </c>
      <c r="AP13" s="17"/>
      <c r="AQ13" s="17">
        <v>4.9589015048209603E-2</v>
      </c>
      <c r="AR13" s="17" t="s">
        <v>120</v>
      </c>
      <c r="AS13" s="17"/>
      <c r="AT13" s="17">
        <v>0.102083239381506</v>
      </c>
      <c r="AU13" s="17">
        <v>0</v>
      </c>
      <c r="AV13" s="17">
        <v>2.8617864962711698E-2</v>
      </c>
      <c r="AW13" s="17"/>
      <c r="AX13" s="17">
        <v>6.7024169009564302E-2</v>
      </c>
      <c r="AY13" s="17">
        <v>1.78910468026071E-2</v>
      </c>
      <c r="AZ13" s="17">
        <v>0.11317731466624401</v>
      </c>
    </row>
    <row r="14" spans="2:52" x14ac:dyDescent="0.35">
      <c r="B14" s="18" t="s">
        <v>118</v>
      </c>
      <c r="C14" s="17">
        <v>0.50434144971267403</v>
      </c>
      <c r="D14" s="17">
        <v>0.42556467186967101</v>
      </c>
      <c r="E14" s="17">
        <v>0.55805053286641104</v>
      </c>
      <c r="F14" s="17"/>
      <c r="G14" s="17">
        <v>0.31716005228619498</v>
      </c>
      <c r="H14" s="17">
        <v>0.423028346489842</v>
      </c>
      <c r="I14" s="17">
        <v>0.53620159387606703</v>
      </c>
      <c r="J14" s="17">
        <v>0.51440345920235497</v>
      </c>
      <c r="K14" s="17">
        <v>0.85431391424016001</v>
      </c>
      <c r="L14" s="17">
        <v>1</v>
      </c>
      <c r="M14" s="17"/>
      <c r="N14" s="17">
        <v>0.497740483261218</v>
      </c>
      <c r="O14" s="17">
        <v>0.465812417383555</v>
      </c>
      <c r="P14" s="17">
        <v>0.61780542263536598</v>
      </c>
      <c r="Q14" s="17">
        <v>0.46371577724639501</v>
      </c>
      <c r="R14" s="17"/>
      <c r="S14" s="17">
        <v>0.559331699707731</v>
      </c>
      <c r="T14" s="17">
        <v>0.511275298722633</v>
      </c>
      <c r="U14" s="17">
        <v>0.243428421583638</v>
      </c>
      <c r="V14" s="17">
        <v>0</v>
      </c>
      <c r="W14" s="17">
        <v>0.56754107014315003</v>
      </c>
      <c r="X14" s="17"/>
      <c r="Y14" s="17">
        <v>0.46004765034452699</v>
      </c>
      <c r="Z14" s="17">
        <v>0.57672175009045201</v>
      </c>
      <c r="AA14" s="17">
        <v>7.1805002531996703E-2</v>
      </c>
      <c r="AB14" s="17"/>
      <c r="AC14" s="17">
        <v>0.40043792144666202</v>
      </c>
      <c r="AD14" s="17">
        <v>0.64184377248798696</v>
      </c>
      <c r="AE14" s="17">
        <v>0.52594503708207796</v>
      </c>
      <c r="AF14" s="17">
        <v>0.344796923579686</v>
      </c>
      <c r="AG14" s="17">
        <v>0.52077905743737396</v>
      </c>
      <c r="AH14" s="17"/>
      <c r="AI14" s="17">
        <v>0.63632799163082299</v>
      </c>
      <c r="AJ14" s="17">
        <v>0.47262479800826601</v>
      </c>
      <c r="AK14" s="17">
        <v>0.518229855440132</v>
      </c>
      <c r="AL14" s="17">
        <v>0.53664626880625699</v>
      </c>
      <c r="AM14" s="17"/>
      <c r="AN14" s="17">
        <v>0.36717491097754701</v>
      </c>
      <c r="AO14" s="17">
        <v>0.58829598179674103</v>
      </c>
      <c r="AP14" s="17"/>
      <c r="AQ14" s="17">
        <v>0.50434144971267403</v>
      </c>
      <c r="AR14" s="17" t="s">
        <v>120</v>
      </c>
      <c r="AS14" s="17"/>
      <c r="AT14" s="17">
        <v>0.46613164807596602</v>
      </c>
      <c r="AU14" s="17">
        <v>0.53911349070248304</v>
      </c>
      <c r="AV14" s="17">
        <v>0.54116980351567601</v>
      </c>
      <c r="AW14" s="17"/>
      <c r="AX14" s="17">
        <v>0.59009042054576399</v>
      </c>
      <c r="AY14" s="17">
        <v>0.53613171618581701</v>
      </c>
      <c r="AZ14" s="17">
        <v>3.5609007914469901E-2</v>
      </c>
    </row>
    <row r="15" spans="2:52" x14ac:dyDescent="0.35">
      <c r="B15" s="18" t="s">
        <v>94</v>
      </c>
      <c r="C15" s="19">
        <v>5.7324528548544799E-2</v>
      </c>
      <c r="D15" s="19">
        <v>2.9746088575059799E-2</v>
      </c>
      <c r="E15" s="19">
        <v>7.9595932832886407E-2</v>
      </c>
      <c r="F15" s="19"/>
      <c r="G15" s="19">
        <v>4.1237868841097002E-2</v>
      </c>
      <c r="H15" s="19">
        <v>1.3151069965099E-2</v>
      </c>
      <c r="I15" s="19">
        <v>4.2055409322263503E-2</v>
      </c>
      <c r="J15" s="19">
        <v>0.119845638708465</v>
      </c>
      <c r="K15" s="19">
        <v>7.28430428799198E-2</v>
      </c>
      <c r="L15" s="19">
        <v>0</v>
      </c>
      <c r="M15" s="19"/>
      <c r="N15" s="19">
        <v>7.6296876882152406E-2</v>
      </c>
      <c r="O15" s="19">
        <v>7.0222695105326596E-2</v>
      </c>
      <c r="P15" s="19">
        <v>5.6817505957017997E-2</v>
      </c>
      <c r="Q15" s="19">
        <v>2.7770216224268202E-2</v>
      </c>
      <c r="R15" s="19"/>
      <c r="S15" s="19">
        <v>2.57034267012092E-2</v>
      </c>
      <c r="T15" s="19">
        <v>3.9049267851173401E-2</v>
      </c>
      <c r="U15" s="19">
        <v>0</v>
      </c>
      <c r="V15" s="19">
        <v>0</v>
      </c>
      <c r="W15" s="19">
        <v>0.16122461489897499</v>
      </c>
      <c r="X15" s="19"/>
      <c r="Y15" s="19">
        <v>3.4005972956999898E-2</v>
      </c>
      <c r="Z15" s="19">
        <v>5.37988307384972E-2</v>
      </c>
      <c r="AA15" s="19">
        <v>0.26840173917850602</v>
      </c>
      <c r="AB15" s="19"/>
      <c r="AC15" s="19">
        <v>1.8326650124801801E-2</v>
      </c>
      <c r="AD15" s="19">
        <v>4.80027570816094E-2</v>
      </c>
      <c r="AE15" s="19">
        <v>7.3816251374803396E-2</v>
      </c>
      <c r="AF15" s="19">
        <v>9.0653829876428199E-2</v>
      </c>
      <c r="AG15" s="19">
        <v>0</v>
      </c>
      <c r="AH15" s="19"/>
      <c r="AI15" s="19">
        <v>0</v>
      </c>
      <c r="AJ15" s="19">
        <v>0</v>
      </c>
      <c r="AK15" s="19">
        <v>0.104115039703867</v>
      </c>
      <c r="AL15" s="19">
        <v>9.9462443817720805E-2</v>
      </c>
      <c r="AM15" s="19"/>
      <c r="AN15" s="19">
        <v>1.1889995030839999E-2</v>
      </c>
      <c r="AO15" s="19">
        <v>8.7560010666607097E-2</v>
      </c>
      <c r="AP15" s="19"/>
      <c r="AQ15" s="19">
        <v>5.7324528548544799E-2</v>
      </c>
      <c r="AR15" s="19" t="s">
        <v>120</v>
      </c>
      <c r="AS15" s="19"/>
      <c r="AT15" s="19">
        <v>3.5968336438815703E-2</v>
      </c>
      <c r="AU15" s="19">
        <v>3.1841761982476499E-2</v>
      </c>
      <c r="AV15" s="19">
        <v>5.2927554152440201E-2</v>
      </c>
      <c r="AW15" s="19"/>
      <c r="AX15" s="19">
        <v>4.5052490322940099E-2</v>
      </c>
      <c r="AY15" s="19">
        <v>3.1526565326324703E-2</v>
      </c>
      <c r="AZ15" s="19">
        <v>0.15787989174515801</v>
      </c>
    </row>
    <row r="16" spans="2:52" x14ac:dyDescent="0.35">
      <c r="B16" s="16" t="s">
        <v>122</v>
      </c>
    </row>
    <row r="17" spans="2:2" x14ac:dyDescent="0.35">
      <c r="B17" t="s">
        <v>85</v>
      </c>
    </row>
    <row r="18" spans="2:2" x14ac:dyDescent="0.35">
      <c r="B18" t="s">
        <v>86</v>
      </c>
    </row>
    <row r="20" spans="2:2" x14ac:dyDescent="0.35">
      <c r="B20"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G16"/>
  <sheetViews>
    <sheetView showGridLines="0" workbookViewId="0">
      <pane xSplit="2" topLeftCell="C1" activePane="topRight" state="frozen"/>
      <selection pane="topRight" activeCell="C7" sqref="C7:F7"/>
    </sheetView>
  </sheetViews>
  <sheetFormatPr defaultColWidth="10.90625" defaultRowHeight="14.5" x14ac:dyDescent="0.35"/>
  <cols>
    <col min="2" max="2" width="25.7265625" customWidth="1"/>
    <col min="3" max="7" width="20.7265625" customWidth="1"/>
  </cols>
  <sheetData>
    <row r="2" spans="2:7" ht="40" customHeight="1" x14ac:dyDescent="0.35">
      <c r="D2" s="30" t="s">
        <v>130</v>
      </c>
      <c r="E2" s="26"/>
      <c r="F2" s="26"/>
      <c r="G2" s="26"/>
    </row>
    <row r="6" spans="2:7" ht="50" customHeight="1" x14ac:dyDescent="0.35">
      <c r="B6" s="20" t="s">
        <v>15</v>
      </c>
      <c r="C6" s="20" t="s">
        <v>124</v>
      </c>
      <c r="D6" s="20" t="s">
        <v>125</v>
      </c>
      <c r="E6" s="20" t="s">
        <v>126</v>
      </c>
      <c r="F6" s="20" t="s">
        <v>127</v>
      </c>
    </row>
    <row r="7" spans="2:7" ht="43.5" x14ac:dyDescent="0.35">
      <c r="B7" s="18" t="s">
        <v>128</v>
      </c>
      <c r="C7" s="17">
        <v>0.73355752123620399</v>
      </c>
      <c r="D7" s="17">
        <v>0.77991248038508199</v>
      </c>
      <c r="E7" s="17">
        <v>0.88605126449993299</v>
      </c>
      <c r="F7" s="17">
        <v>0.68245486241203202</v>
      </c>
    </row>
    <row r="8" spans="2:7" ht="29" x14ac:dyDescent="0.35">
      <c r="B8" s="18" t="s">
        <v>129</v>
      </c>
      <c r="C8" s="17">
        <v>0.17891926139170999</v>
      </c>
      <c r="D8" s="17">
        <v>0.17046584611447499</v>
      </c>
      <c r="E8" s="17">
        <v>8.9804375745720394E-2</v>
      </c>
      <c r="F8" s="17">
        <v>0.19629888343365701</v>
      </c>
    </row>
    <row r="9" spans="2:7" x14ac:dyDescent="0.35">
      <c r="B9" s="18" t="s">
        <v>81</v>
      </c>
      <c r="C9" s="17">
        <v>8.7523217372085793E-2</v>
      </c>
      <c r="D9" s="17">
        <v>4.9621673500442803E-2</v>
      </c>
      <c r="E9" s="17">
        <v>2.4144359754346902E-2</v>
      </c>
      <c r="F9" s="17">
        <v>0.12124625415431101</v>
      </c>
    </row>
    <row r="10" spans="2:7" x14ac:dyDescent="0.35">
      <c r="B10" s="16"/>
      <c r="C10" s="16"/>
      <c r="D10" s="16"/>
      <c r="E10" s="16"/>
      <c r="F10" s="16"/>
    </row>
    <row r="11" spans="2:7" x14ac:dyDescent="0.35">
      <c r="B11" t="s">
        <v>85</v>
      </c>
    </row>
    <row r="12" spans="2:7" x14ac:dyDescent="0.35">
      <c r="B12" t="s">
        <v>86</v>
      </c>
    </row>
    <row r="16" spans="2:7" x14ac:dyDescent="0.35">
      <c r="B16" s="8" t="str">
        <f>HYPERLINK("#'Contents'!A1", "Return to Contents")</f>
        <v>Return to Contents</v>
      </c>
    </row>
  </sheetData>
  <mergeCells count="1">
    <mergeCell ref="D2:G2"/>
  </mergeCells>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Z16"/>
  <sheetViews>
    <sheetView showGridLines="0" workbookViewId="0">
      <pane xSplit="2" topLeftCell="P1" activePane="topRight" state="frozen"/>
      <selection pane="topRight" activeCell="AX9" sqref="AX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43.5" x14ac:dyDescent="0.35">
      <c r="B9" s="18" t="s">
        <v>128</v>
      </c>
      <c r="C9" s="17">
        <v>0.73355752123620399</v>
      </c>
      <c r="D9" s="17">
        <v>0.74897237009098605</v>
      </c>
      <c r="E9" s="17">
        <v>0.71607869524202505</v>
      </c>
      <c r="F9" s="17"/>
      <c r="G9" s="17">
        <v>0.71440480708215004</v>
      </c>
      <c r="H9" s="17">
        <v>0.72360933571761599</v>
      </c>
      <c r="I9" s="17">
        <v>0.79775665943223795</v>
      </c>
      <c r="J9" s="17">
        <v>0.76205470490142702</v>
      </c>
      <c r="K9" s="17">
        <v>0.86755805028914701</v>
      </c>
      <c r="L9" s="17">
        <v>0.58082317759461799</v>
      </c>
      <c r="M9" s="17"/>
      <c r="N9" s="17">
        <v>0.75038123167318505</v>
      </c>
      <c r="O9" s="17">
        <v>0.71230608692592601</v>
      </c>
      <c r="P9" s="17">
        <v>0.69162208912003598</v>
      </c>
      <c r="Q9" s="17">
        <v>0.77482360898824398</v>
      </c>
      <c r="R9" s="17"/>
      <c r="S9" s="17">
        <v>0.68955847976392903</v>
      </c>
      <c r="T9" s="17">
        <v>0.79621887817896697</v>
      </c>
      <c r="U9" s="17">
        <v>0.76561112585926205</v>
      </c>
      <c r="V9" s="17">
        <v>0.55726725743188599</v>
      </c>
      <c r="W9" s="17">
        <v>0.76748069947888198</v>
      </c>
      <c r="X9" s="17"/>
      <c r="Y9" s="17">
        <v>0.67971475897681599</v>
      </c>
      <c r="Z9" s="17">
        <v>0.80649211883316296</v>
      </c>
      <c r="AA9" s="17">
        <v>0.78161493785459801</v>
      </c>
      <c r="AB9" s="17"/>
      <c r="AC9" s="17">
        <v>0.71018480922643601</v>
      </c>
      <c r="AD9" s="17">
        <v>0.72045791113475899</v>
      </c>
      <c r="AE9" s="17">
        <v>0.81806977834959205</v>
      </c>
      <c r="AF9" s="17">
        <v>0.80666668703181199</v>
      </c>
      <c r="AG9" s="17">
        <v>0.88508260350454604</v>
      </c>
      <c r="AH9" s="17"/>
      <c r="AI9" s="17">
        <v>0.81886812385335705</v>
      </c>
      <c r="AJ9" s="17">
        <v>0.67883188720381904</v>
      </c>
      <c r="AK9" s="17">
        <v>0.67322574576036198</v>
      </c>
      <c r="AL9" s="17">
        <v>0.78160653138750902</v>
      </c>
      <c r="AM9" s="17"/>
      <c r="AN9" s="17">
        <v>0.77678835219396902</v>
      </c>
      <c r="AO9" s="17">
        <v>0.72547599514971495</v>
      </c>
      <c r="AP9" s="17"/>
      <c r="AQ9" s="17">
        <v>0.763591320485974</v>
      </c>
      <c r="AR9" s="17">
        <v>0.70859152961050298</v>
      </c>
      <c r="AS9" s="17"/>
      <c r="AT9" s="17">
        <v>0.759639805468457</v>
      </c>
      <c r="AU9" s="17">
        <v>0.70283431514434902</v>
      </c>
      <c r="AV9" s="17">
        <v>0.70471706987252802</v>
      </c>
      <c r="AW9" s="17"/>
      <c r="AX9" s="17">
        <v>0.81018433308821503</v>
      </c>
      <c r="AY9" s="17">
        <v>0.73991879763224699</v>
      </c>
      <c r="AZ9" s="17">
        <v>0.790717582214013</v>
      </c>
    </row>
    <row r="10" spans="2:52" ht="29" x14ac:dyDescent="0.35">
      <c r="B10" s="18" t="s">
        <v>129</v>
      </c>
      <c r="C10" s="17">
        <v>0.17891926139170999</v>
      </c>
      <c r="D10" s="17">
        <v>0.16773818415487199</v>
      </c>
      <c r="E10" s="17">
        <v>0.19148230826219401</v>
      </c>
      <c r="F10" s="17"/>
      <c r="G10" s="17">
        <v>0.191051018432248</v>
      </c>
      <c r="H10" s="17">
        <v>0.21439369929954</v>
      </c>
      <c r="I10" s="17">
        <v>0.13435315233147899</v>
      </c>
      <c r="J10" s="17">
        <v>0.14570591253506199</v>
      </c>
      <c r="K10" s="17">
        <v>0.124089195165556</v>
      </c>
      <c r="L10" s="17">
        <v>0.24325228126804099</v>
      </c>
      <c r="M10" s="17"/>
      <c r="N10" s="17">
        <v>0.14701948443908</v>
      </c>
      <c r="O10" s="17">
        <v>0.22103015094549699</v>
      </c>
      <c r="P10" s="17">
        <v>0.23554756784016401</v>
      </c>
      <c r="Q10" s="17">
        <v>0.12330612031949099</v>
      </c>
      <c r="R10" s="17"/>
      <c r="S10" s="17">
        <v>0.20693025205603</v>
      </c>
      <c r="T10" s="17">
        <v>0.15909513121038399</v>
      </c>
      <c r="U10" s="17">
        <v>0.234388874140738</v>
      </c>
      <c r="V10" s="17">
        <v>0.44273274256811501</v>
      </c>
      <c r="W10" s="17">
        <v>0.135259208289394</v>
      </c>
      <c r="X10" s="17"/>
      <c r="Y10" s="17">
        <v>0.24772789914477</v>
      </c>
      <c r="Z10" s="17">
        <v>0.15217575924142199</v>
      </c>
      <c r="AA10" s="17">
        <v>0.15427594332515701</v>
      </c>
      <c r="AB10" s="17"/>
      <c r="AC10" s="17">
        <v>0.163180662989165</v>
      </c>
      <c r="AD10" s="17">
        <v>0.16825467920745199</v>
      </c>
      <c r="AE10" s="17">
        <v>0.13853416197975699</v>
      </c>
      <c r="AF10" s="17">
        <v>0.161489074631713</v>
      </c>
      <c r="AG10" s="17">
        <v>0</v>
      </c>
      <c r="AH10" s="17"/>
      <c r="AI10" s="17">
        <v>9.752889317381E-2</v>
      </c>
      <c r="AJ10" s="17">
        <v>0.213687354927172</v>
      </c>
      <c r="AK10" s="17">
        <v>0.241401422985804</v>
      </c>
      <c r="AL10" s="17">
        <v>0.16410805941757201</v>
      </c>
      <c r="AM10" s="17"/>
      <c r="AN10" s="17">
        <v>0.142572546586024</v>
      </c>
      <c r="AO10" s="17">
        <v>0.18606864728344699</v>
      </c>
      <c r="AP10" s="17"/>
      <c r="AQ10" s="17">
        <v>0.161408681736188</v>
      </c>
      <c r="AR10" s="17">
        <v>0.19251739801108</v>
      </c>
      <c r="AS10" s="17"/>
      <c r="AT10" s="17">
        <v>0.180274040577307</v>
      </c>
      <c r="AU10" s="17">
        <v>0.20822296168780399</v>
      </c>
      <c r="AV10" s="17">
        <v>0.19192707966718101</v>
      </c>
      <c r="AW10" s="17"/>
      <c r="AX10" s="17">
        <v>0.15705817187152499</v>
      </c>
      <c r="AY10" s="17">
        <v>0.20592918177660499</v>
      </c>
      <c r="AZ10" s="17">
        <v>0.19655272765429699</v>
      </c>
    </row>
    <row r="11" spans="2:52" x14ac:dyDescent="0.35">
      <c r="B11" s="18" t="s">
        <v>81</v>
      </c>
      <c r="C11" s="19">
        <v>8.7523217372085793E-2</v>
      </c>
      <c r="D11" s="19">
        <v>8.3289445754142696E-2</v>
      </c>
      <c r="E11" s="19">
        <v>9.2438996495780995E-2</v>
      </c>
      <c r="F11" s="19"/>
      <c r="G11" s="19">
        <v>9.4544174485601998E-2</v>
      </c>
      <c r="H11" s="19">
        <v>6.19969649828436E-2</v>
      </c>
      <c r="I11" s="19">
        <v>6.7890188236282595E-2</v>
      </c>
      <c r="J11" s="19">
        <v>9.22393825635104E-2</v>
      </c>
      <c r="K11" s="19">
        <v>8.3527545452968099E-3</v>
      </c>
      <c r="L11" s="19">
        <v>0.17592454113734099</v>
      </c>
      <c r="M11" s="19"/>
      <c r="N11" s="19">
        <v>0.102599283887736</v>
      </c>
      <c r="O11" s="19">
        <v>6.6663762128576401E-2</v>
      </c>
      <c r="P11" s="19">
        <v>7.2830343039800197E-2</v>
      </c>
      <c r="Q11" s="19">
        <v>0.10187027069226499</v>
      </c>
      <c r="R11" s="19"/>
      <c r="S11" s="19">
        <v>0.103511268180041</v>
      </c>
      <c r="T11" s="19">
        <v>4.4685990610648901E-2</v>
      </c>
      <c r="U11" s="19">
        <v>0</v>
      </c>
      <c r="V11" s="19">
        <v>0</v>
      </c>
      <c r="W11" s="19">
        <v>9.7260092231724202E-2</v>
      </c>
      <c r="X11" s="19"/>
      <c r="Y11" s="19">
        <v>7.2557341878414103E-2</v>
      </c>
      <c r="Z11" s="19">
        <v>4.1332121925415397E-2</v>
      </c>
      <c r="AA11" s="19">
        <v>6.4109118820245101E-2</v>
      </c>
      <c r="AB11" s="19"/>
      <c r="AC11" s="19">
        <v>0.12663452778439899</v>
      </c>
      <c r="AD11" s="19">
        <v>0.11128740965778899</v>
      </c>
      <c r="AE11" s="19">
        <v>4.3396059670650897E-2</v>
      </c>
      <c r="AF11" s="19">
        <v>3.1844238336475303E-2</v>
      </c>
      <c r="AG11" s="19">
        <v>0.114917396495454</v>
      </c>
      <c r="AH11" s="19"/>
      <c r="AI11" s="19">
        <v>8.3602982972832807E-2</v>
      </c>
      <c r="AJ11" s="19">
        <v>0.10748075786901</v>
      </c>
      <c r="AK11" s="19">
        <v>8.5372831253833104E-2</v>
      </c>
      <c r="AL11" s="19">
        <v>5.4285409194919497E-2</v>
      </c>
      <c r="AM11" s="19"/>
      <c r="AN11" s="19">
        <v>8.0639101220006296E-2</v>
      </c>
      <c r="AO11" s="19">
        <v>8.8455357566837298E-2</v>
      </c>
      <c r="AP11" s="19"/>
      <c r="AQ11" s="19">
        <v>7.4999997777837099E-2</v>
      </c>
      <c r="AR11" s="19">
        <v>9.8891072378416905E-2</v>
      </c>
      <c r="AS11" s="19"/>
      <c r="AT11" s="19">
        <v>6.0086153954235298E-2</v>
      </c>
      <c r="AU11" s="19">
        <v>8.8942723167847099E-2</v>
      </c>
      <c r="AV11" s="19">
        <v>0.103355850460291</v>
      </c>
      <c r="AW11" s="19"/>
      <c r="AX11" s="19">
        <v>3.27574950402603E-2</v>
      </c>
      <c r="AY11" s="19">
        <v>5.4152020591148098E-2</v>
      </c>
      <c r="AZ11" s="19">
        <v>1.27296901316895E-2</v>
      </c>
    </row>
    <row r="12" spans="2:52" x14ac:dyDescent="0.35">
      <c r="B12" s="16"/>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Z16"/>
  <sheetViews>
    <sheetView showGridLines="0" workbookViewId="0">
      <pane xSplit="2" topLeftCell="A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43.5" x14ac:dyDescent="0.35">
      <c r="B9" s="18" t="s">
        <v>128</v>
      </c>
      <c r="C9" s="17">
        <v>0.77991248038508199</v>
      </c>
      <c r="D9" s="17">
        <v>0.76162519873710499</v>
      </c>
      <c r="E9" s="17">
        <v>0.79634477070424303</v>
      </c>
      <c r="F9" s="17"/>
      <c r="G9" s="17">
        <v>0.86036531499559099</v>
      </c>
      <c r="H9" s="17">
        <v>0.77927233379294403</v>
      </c>
      <c r="I9" s="17">
        <v>0.80697049656598996</v>
      </c>
      <c r="J9" s="17">
        <v>0.79961429465792699</v>
      </c>
      <c r="K9" s="17">
        <v>0.82060207362374005</v>
      </c>
      <c r="L9" s="17">
        <v>0.66113455625462403</v>
      </c>
      <c r="M9" s="17"/>
      <c r="N9" s="17">
        <v>0.79520392044964605</v>
      </c>
      <c r="O9" s="17">
        <v>0.795337352947736</v>
      </c>
      <c r="P9" s="17">
        <v>0.69151945816694405</v>
      </c>
      <c r="Q9" s="17">
        <v>0.81402532148203799</v>
      </c>
      <c r="R9" s="17"/>
      <c r="S9" s="17">
        <v>0.72650135617310596</v>
      </c>
      <c r="T9" s="17">
        <v>0.791495121693222</v>
      </c>
      <c r="U9" s="17">
        <v>0.74776276960989896</v>
      </c>
      <c r="V9" s="17">
        <v>0.68548810839643204</v>
      </c>
      <c r="W9" s="17">
        <v>0.85104895862903895</v>
      </c>
      <c r="X9" s="17"/>
      <c r="Y9" s="17">
        <v>0.77272630401146902</v>
      </c>
      <c r="Z9" s="17">
        <v>0.81074823885995295</v>
      </c>
      <c r="AA9" s="17">
        <v>0.81636906995631897</v>
      </c>
      <c r="AB9" s="17"/>
      <c r="AC9" s="17">
        <v>0.74877663185438004</v>
      </c>
      <c r="AD9" s="17">
        <v>0.816849671327188</v>
      </c>
      <c r="AE9" s="17">
        <v>0.80976201769652201</v>
      </c>
      <c r="AF9" s="17">
        <v>0.79359385334960697</v>
      </c>
      <c r="AG9" s="17">
        <v>0.88508260350454604</v>
      </c>
      <c r="AH9" s="17"/>
      <c r="AI9" s="17">
        <v>0.79773533899404003</v>
      </c>
      <c r="AJ9" s="17">
        <v>0.73721698663492496</v>
      </c>
      <c r="AK9" s="17">
        <v>0.80916425354500898</v>
      </c>
      <c r="AL9" s="17">
        <v>0.819993828784914</v>
      </c>
      <c r="AM9" s="17"/>
      <c r="AN9" s="17">
        <v>0.83972070121749198</v>
      </c>
      <c r="AO9" s="17">
        <v>0.76983347570420202</v>
      </c>
      <c r="AP9" s="17"/>
      <c r="AQ9" s="17">
        <v>0.83637328889002605</v>
      </c>
      <c r="AR9" s="17">
        <v>0.72691459635841105</v>
      </c>
      <c r="AS9" s="17"/>
      <c r="AT9" s="17">
        <v>0.78046089948386399</v>
      </c>
      <c r="AU9" s="17">
        <v>0.79394403410158498</v>
      </c>
      <c r="AV9" s="17">
        <v>0.70702341687801695</v>
      </c>
      <c r="AW9" s="17"/>
      <c r="AX9" s="17">
        <v>0.82764959140798999</v>
      </c>
      <c r="AY9" s="17">
        <v>0.722137942349941</v>
      </c>
      <c r="AZ9" s="17">
        <v>0.88350403697124902</v>
      </c>
    </row>
    <row r="10" spans="2:52" ht="29" x14ac:dyDescent="0.35">
      <c r="B10" s="18" t="s">
        <v>129</v>
      </c>
      <c r="C10" s="17">
        <v>0.17046584611447499</v>
      </c>
      <c r="D10" s="17">
        <v>0.187086852453831</v>
      </c>
      <c r="E10" s="17">
        <v>0.15529348653202199</v>
      </c>
      <c r="F10" s="17"/>
      <c r="G10" s="17">
        <v>7.4289655250005401E-2</v>
      </c>
      <c r="H10" s="17">
        <v>0.161731756064284</v>
      </c>
      <c r="I10" s="17">
        <v>0.14812792690710999</v>
      </c>
      <c r="J10" s="17">
        <v>0.145390385771205</v>
      </c>
      <c r="K10" s="17">
        <v>0.157838755059661</v>
      </c>
      <c r="L10" s="17">
        <v>0.28782511003108002</v>
      </c>
      <c r="M10" s="17"/>
      <c r="N10" s="17">
        <v>0.17058546567591401</v>
      </c>
      <c r="O10" s="17">
        <v>0.152809308206523</v>
      </c>
      <c r="P10" s="17">
        <v>0.237622116398778</v>
      </c>
      <c r="Q10" s="17">
        <v>0.14370387636902701</v>
      </c>
      <c r="R10" s="17"/>
      <c r="S10" s="17">
        <v>0.211562612345289</v>
      </c>
      <c r="T10" s="17">
        <v>0.17517090150279299</v>
      </c>
      <c r="U10" s="17">
        <v>0.25223723039010099</v>
      </c>
      <c r="V10" s="17">
        <v>0.31451189160356802</v>
      </c>
      <c r="W10" s="17">
        <v>0.10865285823554501</v>
      </c>
      <c r="X10" s="17"/>
      <c r="Y10" s="17">
        <v>0.21573370376307099</v>
      </c>
      <c r="Z10" s="17">
        <v>0.15499453960623699</v>
      </c>
      <c r="AA10" s="17">
        <v>0.183630930043681</v>
      </c>
      <c r="AB10" s="17"/>
      <c r="AC10" s="17">
        <v>0.19175682036612601</v>
      </c>
      <c r="AD10" s="17">
        <v>0.103616166538679</v>
      </c>
      <c r="AE10" s="17">
        <v>0.163279067520327</v>
      </c>
      <c r="AF10" s="17">
        <v>0.16699964348764601</v>
      </c>
      <c r="AG10" s="17">
        <v>5.0859134593196402E-2</v>
      </c>
      <c r="AH10" s="17"/>
      <c r="AI10" s="17">
        <v>0.15592548779881801</v>
      </c>
      <c r="AJ10" s="17">
        <v>0.19187169203851701</v>
      </c>
      <c r="AK10" s="17">
        <v>0.15534806100719301</v>
      </c>
      <c r="AL10" s="17">
        <v>0.147051327973828</v>
      </c>
      <c r="AM10" s="17"/>
      <c r="AN10" s="17">
        <v>8.9538089744907706E-2</v>
      </c>
      <c r="AO10" s="17">
        <v>0.18998406250806699</v>
      </c>
      <c r="AP10" s="17"/>
      <c r="AQ10" s="17">
        <v>0.12310265247322801</v>
      </c>
      <c r="AR10" s="17">
        <v>0.21483420977291201</v>
      </c>
      <c r="AS10" s="17"/>
      <c r="AT10" s="17">
        <v>0.18990441119228499</v>
      </c>
      <c r="AU10" s="17">
        <v>0.177040311920316</v>
      </c>
      <c r="AV10" s="17">
        <v>0.19064923303075801</v>
      </c>
      <c r="AW10" s="17"/>
      <c r="AX10" s="17">
        <v>0.15081896898609501</v>
      </c>
      <c r="AY10" s="17">
        <v>0.25215467489048798</v>
      </c>
      <c r="AZ10" s="17">
        <v>0.104507928934789</v>
      </c>
    </row>
    <row r="11" spans="2:52" x14ac:dyDescent="0.35">
      <c r="B11" s="18" t="s">
        <v>81</v>
      </c>
      <c r="C11" s="19">
        <v>4.9621673500442803E-2</v>
      </c>
      <c r="D11" s="19">
        <v>5.1287948809063497E-2</v>
      </c>
      <c r="E11" s="19">
        <v>4.8361742763734603E-2</v>
      </c>
      <c r="F11" s="19"/>
      <c r="G11" s="19">
        <v>6.5345029754403303E-2</v>
      </c>
      <c r="H11" s="19">
        <v>5.89959101427718E-2</v>
      </c>
      <c r="I11" s="19">
        <v>4.4901576526899398E-2</v>
      </c>
      <c r="J11" s="19">
        <v>5.4995319570868201E-2</v>
      </c>
      <c r="K11" s="19">
        <v>2.15591713165991E-2</v>
      </c>
      <c r="L11" s="19">
        <v>5.10403337142964E-2</v>
      </c>
      <c r="M11" s="19"/>
      <c r="N11" s="19">
        <v>3.4210613874440202E-2</v>
      </c>
      <c r="O11" s="19">
        <v>5.1853338845741601E-2</v>
      </c>
      <c r="P11" s="19">
        <v>7.0858425434278199E-2</v>
      </c>
      <c r="Q11" s="19">
        <v>4.2270802148934403E-2</v>
      </c>
      <c r="R11" s="19"/>
      <c r="S11" s="19">
        <v>6.1936031481606001E-2</v>
      </c>
      <c r="T11" s="19">
        <v>3.33339768039847E-2</v>
      </c>
      <c r="U11" s="19">
        <v>0</v>
      </c>
      <c r="V11" s="19">
        <v>0</v>
      </c>
      <c r="W11" s="19">
        <v>4.0298183135415999E-2</v>
      </c>
      <c r="X11" s="19"/>
      <c r="Y11" s="19">
        <v>1.1539992225459299E-2</v>
      </c>
      <c r="Z11" s="19">
        <v>3.4257221533809903E-2</v>
      </c>
      <c r="AA11" s="19">
        <v>0</v>
      </c>
      <c r="AB11" s="19"/>
      <c r="AC11" s="19">
        <v>5.9466547779494103E-2</v>
      </c>
      <c r="AD11" s="19">
        <v>7.9534162134133599E-2</v>
      </c>
      <c r="AE11" s="19">
        <v>2.6958914783150999E-2</v>
      </c>
      <c r="AF11" s="19">
        <v>3.94065031627472E-2</v>
      </c>
      <c r="AG11" s="19">
        <v>6.4058261902257399E-2</v>
      </c>
      <c r="AH11" s="19"/>
      <c r="AI11" s="19">
        <v>4.6339173207142599E-2</v>
      </c>
      <c r="AJ11" s="19">
        <v>7.0911321326558197E-2</v>
      </c>
      <c r="AK11" s="19">
        <v>3.5487685447798401E-2</v>
      </c>
      <c r="AL11" s="19">
        <v>3.2954843241257803E-2</v>
      </c>
      <c r="AM11" s="19"/>
      <c r="AN11" s="19">
        <v>7.0741209037600394E-2</v>
      </c>
      <c r="AO11" s="19">
        <v>4.0182461787731001E-2</v>
      </c>
      <c r="AP11" s="19"/>
      <c r="AQ11" s="19">
        <v>4.0524058636746497E-2</v>
      </c>
      <c r="AR11" s="19">
        <v>5.8251193868677199E-2</v>
      </c>
      <c r="AS11" s="19"/>
      <c r="AT11" s="19">
        <v>2.9634689323851101E-2</v>
      </c>
      <c r="AU11" s="19">
        <v>2.9015653978098799E-2</v>
      </c>
      <c r="AV11" s="19">
        <v>0.102327350091225</v>
      </c>
      <c r="AW11" s="19"/>
      <c r="AX11" s="19">
        <v>2.1531439605914599E-2</v>
      </c>
      <c r="AY11" s="19">
        <v>2.5707382759571799E-2</v>
      </c>
      <c r="AZ11" s="19">
        <v>1.19880340939615E-2</v>
      </c>
    </row>
    <row r="12" spans="2:52" x14ac:dyDescent="0.35">
      <c r="B12" s="16"/>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43.5" x14ac:dyDescent="0.35">
      <c r="B9" s="18" t="s">
        <v>128</v>
      </c>
      <c r="C9" s="17">
        <v>0.88605126449993299</v>
      </c>
      <c r="D9" s="17">
        <v>0.88414188606460098</v>
      </c>
      <c r="E9" s="17">
        <v>0.88703680928713702</v>
      </c>
      <c r="F9" s="17"/>
      <c r="G9" s="17">
        <v>0.836416402308919</v>
      </c>
      <c r="H9" s="17">
        <v>0.88829652984015595</v>
      </c>
      <c r="I9" s="17">
        <v>0.88889775995234599</v>
      </c>
      <c r="J9" s="17">
        <v>0.83253737811086403</v>
      </c>
      <c r="K9" s="17">
        <v>0.94316099608347403</v>
      </c>
      <c r="L9" s="17">
        <v>0.91480596715443396</v>
      </c>
      <c r="M9" s="17"/>
      <c r="N9" s="17">
        <v>0.90090721411975505</v>
      </c>
      <c r="O9" s="17">
        <v>0.89885732092868198</v>
      </c>
      <c r="P9" s="17">
        <v>0.85227128450744705</v>
      </c>
      <c r="Q9" s="17">
        <v>0.88823248450162096</v>
      </c>
      <c r="R9" s="17"/>
      <c r="S9" s="17">
        <v>0.93699104751572504</v>
      </c>
      <c r="T9" s="17">
        <v>0.84643593845700504</v>
      </c>
      <c r="U9" s="17">
        <v>0.94681990756767398</v>
      </c>
      <c r="V9" s="17">
        <v>0.59098298230661594</v>
      </c>
      <c r="W9" s="17">
        <v>0.90993242905008398</v>
      </c>
      <c r="X9" s="17"/>
      <c r="Y9" s="17">
        <v>0.89972327132164698</v>
      </c>
      <c r="Z9" s="17">
        <v>0.86884590507814996</v>
      </c>
      <c r="AA9" s="17">
        <v>0.98443252607548504</v>
      </c>
      <c r="AB9" s="17"/>
      <c r="AC9" s="17">
        <v>0.87212699896162404</v>
      </c>
      <c r="AD9" s="17">
        <v>0.83233080104509305</v>
      </c>
      <c r="AE9" s="17">
        <v>0.90019837450107798</v>
      </c>
      <c r="AF9" s="17">
        <v>0.93800692562572396</v>
      </c>
      <c r="AG9" s="17">
        <v>0.88508260350454604</v>
      </c>
      <c r="AH9" s="17"/>
      <c r="AI9" s="17">
        <v>0.89945760312120804</v>
      </c>
      <c r="AJ9" s="17">
        <v>0.883925770257451</v>
      </c>
      <c r="AK9" s="17">
        <v>0.90602233139469301</v>
      </c>
      <c r="AL9" s="17">
        <v>0.89060050532739299</v>
      </c>
      <c r="AM9" s="17"/>
      <c r="AN9" s="17">
        <v>0.83057517048789498</v>
      </c>
      <c r="AO9" s="17">
        <v>0.90138596989988595</v>
      </c>
      <c r="AP9" s="17"/>
      <c r="AQ9" s="17">
        <v>0.89493933314751895</v>
      </c>
      <c r="AR9" s="17">
        <v>0.87449581201339399</v>
      </c>
      <c r="AS9" s="17"/>
      <c r="AT9" s="17">
        <v>0.93738266543112903</v>
      </c>
      <c r="AU9" s="17">
        <v>0.83463422811723098</v>
      </c>
      <c r="AV9" s="17">
        <v>0.843931227040155</v>
      </c>
      <c r="AW9" s="17"/>
      <c r="AX9" s="17">
        <v>0.85628808797439504</v>
      </c>
      <c r="AY9" s="17">
        <v>0.91238769857296398</v>
      </c>
      <c r="AZ9" s="17">
        <v>0.96189802563045801</v>
      </c>
    </row>
    <row r="10" spans="2:52" ht="29" x14ac:dyDescent="0.35">
      <c r="B10" s="18" t="s">
        <v>129</v>
      </c>
      <c r="C10" s="17">
        <v>8.9804375745720394E-2</v>
      </c>
      <c r="D10" s="17">
        <v>8.7126940175901904E-2</v>
      </c>
      <c r="E10" s="17">
        <v>9.3189658963458599E-2</v>
      </c>
      <c r="F10" s="17"/>
      <c r="G10" s="17">
        <v>0.11146466398388601</v>
      </c>
      <c r="H10" s="17">
        <v>6.2980140898086803E-2</v>
      </c>
      <c r="I10" s="17">
        <v>9.7346844280629494E-2</v>
      </c>
      <c r="J10" s="17">
        <v>0.14410623122884</v>
      </c>
      <c r="K10" s="17">
        <v>4.1436226942675299E-2</v>
      </c>
      <c r="L10" s="17">
        <v>8.5194032845566203E-2</v>
      </c>
      <c r="M10" s="17"/>
      <c r="N10" s="17">
        <v>6.9843553589749696E-2</v>
      </c>
      <c r="O10" s="17">
        <v>7.0200869833930798E-2</v>
      </c>
      <c r="P10" s="17">
        <v>0.115837469926256</v>
      </c>
      <c r="Q10" s="17">
        <v>0.10101571591035199</v>
      </c>
      <c r="R10" s="17"/>
      <c r="S10" s="17">
        <v>5.6833068717872803E-2</v>
      </c>
      <c r="T10" s="17">
        <v>0.126749449729637</v>
      </c>
      <c r="U10" s="17">
        <v>5.3180092432325902E-2</v>
      </c>
      <c r="V10" s="17">
        <v>0.409017017693384</v>
      </c>
      <c r="W10" s="17">
        <v>6.4475608201837994E-2</v>
      </c>
      <c r="X10" s="17"/>
      <c r="Y10" s="17">
        <v>9.4175812160755795E-2</v>
      </c>
      <c r="Z10" s="17">
        <v>9.8708786556037903E-2</v>
      </c>
      <c r="AA10" s="17">
        <v>0</v>
      </c>
      <c r="AB10" s="17"/>
      <c r="AC10" s="17">
        <v>0.122408083201948</v>
      </c>
      <c r="AD10" s="17">
        <v>0.11871279170522001</v>
      </c>
      <c r="AE10" s="17">
        <v>8.2922340284140306E-2</v>
      </c>
      <c r="AF10" s="17">
        <v>4.2589825842947897E-2</v>
      </c>
      <c r="AG10" s="17">
        <v>5.0859134593196402E-2</v>
      </c>
      <c r="AH10" s="17"/>
      <c r="AI10" s="17">
        <v>8.4748771161665903E-2</v>
      </c>
      <c r="AJ10" s="17">
        <v>8.7042947068965607E-2</v>
      </c>
      <c r="AK10" s="17">
        <v>5.6493206354047101E-2</v>
      </c>
      <c r="AL10" s="17">
        <v>9.0299147294654297E-2</v>
      </c>
      <c r="AM10" s="17"/>
      <c r="AN10" s="17">
        <v>0.13968012325599999</v>
      </c>
      <c r="AO10" s="17">
        <v>7.6870350691513004E-2</v>
      </c>
      <c r="AP10" s="17"/>
      <c r="AQ10" s="17">
        <v>8.3497647369842207E-2</v>
      </c>
      <c r="AR10" s="17">
        <v>9.8223344559291104E-2</v>
      </c>
      <c r="AS10" s="17"/>
      <c r="AT10" s="17">
        <v>5.2968206211904803E-2</v>
      </c>
      <c r="AU10" s="17">
        <v>0.14875613501637899</v>
      </c>
      <c r="AV10" s="17">
        <v>0.113098657603188</v>
      </c>
      <c r="AW10" s="17"/>
      <c r="AX10" s="17">
        <v>0.108962804471747</v>
      </c>
      <c r="AY10" s="17">
        <v>7.4906508725893495E-2</v>
      </c>
      <c r="AZ10" s="17">
        <v>3.8101974369541797E-2</v>
      </c>
    </row>
    <row r="11" spans="2:52" x14ac:dyDescent="0.35">
      <c r="B11" s="18" t="s">
        <v>81</v>
      </c>
      <c r="C11" s="19">
        <v>2.4144359754346902E-2</v>
      </c>
      <c r="D11" s="19">
        <v>2.8731173759496902E-2</v>
      </c>
      <c r="E11" s="19">
        <v>1.97735317494044E-2</v>
      </c>
      <c r="F11" s="19"/>
      <c r="G11" s="19">
        <v>5.21189337071951E-2</v>
      </c>
      <c r="H11" s="19">
        <v>4.8723329261757001E-2</v>
      </c>
      <c r="I11" s="19">
        <v>1.3755395767024401E-2</v>
      </c>
      <c r="J11" s="19">
        <v>2.3356390660296301E-2</v>
      </c>
      <c r="K11" s="19">
        <v>1.54027769738504E-2</v>
      </c>
      <c r="L11" s="19">
        <v>0</v>
      </c>
      <c r="M11" s="19"/>
      <c r="N11" s="19">
        <v>2.92492322904956E-2</v>
      </c>
      <c r="O11" s="19">
        <v>3.0941809237387E-2</v>
      </c>
      <c r="P11" s="19">
        <v>3.18912455662963E-2</v>
      </c>
      <c r="Q11" s="19">
        <v>1.0751799588027499E-2</v>
      </c>
      <c r="R11" s="19"/>
      <c r="S11" s="19">
        <v>6.1758837664022403E-3</v>
      </c>
      <c r="T11" s="19">
        <v>2.6814611813357599E-2</v>
      </c>
      <c r="U11" s="19">
        <v>0</v>
      </c>
      <c r="V11" s="19">
        <v>0</v>
      </c>
      <c r="W11" s="19">
        <v>2.55919627480778E-2</v>
      </c>
      <c r="X11" s="19"/>
      <c r="Y11" s="19">
        <v>6.1009165175973596E-3</v>
      </c>
      <c r="Z11" s="19">
        <v>3.2445308365811998E-2</v>
      </c>
      <c r="AA11" s="19">
        <v>1.5567473924515299E-2</v>
      </c>
      <c r="AB11" s="19"/>
      <c r="AC11" s="19">
        <v>5.4649178364281799E-3</v>
      </c>
      <c r="AD11" s="19">
        <v>4.8956407249686099E-2</v>
      </c>
      <c r="AE11" s="19">
        <v>1.6879285214781301E-2</v>
      </c>
      <c r="AF11" s="19">
        <v>1.94032485313285E-2</v>
      </c>
      <c r="AG11" s="19">
        <v>6.4058261902257399E-2</v>
      </c>
      <c r="AH11" s="19"/>
      <c r="AI11" s="19">
        <v>1.57936257171261E-2</v>
      </c>
      <c r="AJ11" s="19">
        <v>2.9031282673583202E-2</v>
      </c>
      <c r="AK11" s="19">
        <v>3.74844622512603E-2</v>
      </c>
      <c r="AL11" s="19">
        <v>1.9100347377952499E-2</v>
      </c>
      <c r="AM11" s="19"/>
      <c r="AN11" s="19">
        <v>2.9744706256105102E-2</v>
      </c>
      <c r="AO11" s="19">
        <v>2.1743679408601099E-2</v>
      </c>
      <c r="AP11" s="19"/>
      <c r="AQ11" s="19">
        <v>2.1563019482639199E-2</v>
      </c>
      <c r="AR11" s="19">
        <v>2.7280843427314801E-2</v>
      </c>
      <c r="AS11" s="19"/>
      <c r="AT11" s="19">
        <v>9.6491283569660694E-3</v>
      </c>
      <c r="AU11" s="19">
        <v>1.66096368663897E-2</v>
      </c>
      <c r="AV11" s="19">
        <v>4.29701153566577E-2</v>
      </c>
      <c r="AW11" s="19"/>
      <c r="AX11" s="19">
        <v>3.4749107553857198E-2</v>
      </c>
      <c r="AY11" s="19">
        <v>1.27057927011425E-2</v>
      </c>
      <c r="AZ11" s="19">
        <v>0</v>
      </c>
    </row>
    <row r="12" spans="2:52" x14ac:dyDescent="0.35">
      <c r="B12" s="16"/>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43.5" x14ac:dyDescent="0.35">
      <c r="B9" s="18" t="s">
        <v>128</v>
      </c>
      <c r="C9" s="17">
        <v>0.68245486241203202</v>
      </c>
      <c r="D9" s="17">
        <v>0.72446212914128505</v>
      </c>
      <c r="E9" s="17">
        <v>0.63810212381315401</v>
      </c>
      <c r="F9" s="17"/>
      <c r="G9" s="17">
        <v>0.69312889994645799</v>
      </c>
      <c r="H9" s="17">
        <v>0.702349208679941</v>
      </c>
      <c r="I9" s="17">
        <v>0.79452287267370403</v>
      </c>
      <c r="J9" s="17">
        <v>0.65675023804655497</v>
      </c>
      <c r="K9" s="17">
        <v>0.71954200127509704</v>
      </c>
      <c r="L9" s="17">
        <v>0.554913087327359</v>
      </c>
      <c r="M9" s="17"/>
      <c r="N9" s="17">
        <v>0.66372483130748805</v>
      </c>
      <c r="O9" s="17">
        <v>0.71324965830310305</v>
      </c>
      <c r="P9" s="17">
        <v>0.65426269449910501</v>
      </c>
      <c r="Q9" s="17">
        <v>0.68141502421054101</v>
      </c>
      <c r="R9" s="17"/>
      <c r="S9" s="17">
        <v>0.63280883979175295</v>
      </c>
      <c r="T9" s="17">
        <v>0.72776614161467801</v>
      </c>
      <c r="U9" s="17">
        <v>0.80271760231003797</v>
      </c>
      <c r="V9" s="17">
        <v>0.68548810839643204</v>
      </c>
      <c r="W9" s="17">
        <v>0.77178263552811499</v>
      </c>
      <c r="X9" s="17"/>
      <c r="Y9" s="17">
        <v>0.67463683942810304</v>
      </c>
      <c r="Z9" s="17">
        <v>0.73891015265548399</v>
      </c>
      <c r="AA9" s="17">
        <v>0.73719402936726197</v>
      </c>
      <c r="AB9" s="17"/>
      <c r="AC9" s="17">
        <v>0.60933965712095794</v>
      </c>
      <c r="AD9" s="17">
        <v>0.67130841040879996</v>
      </c>
      <c r="AE9" s="17">
        <v>0.717277592586961</v>
      </c>
      <c r="AF9" s="17">
        <v>0.81330273128786001</v>
      </c>
      <c r="AG9" s="17">
        <v>1</v>
      </c>
      <c r="AH9" s="17"/>
      <c r="AI9" s="17">
        <v>0.73209747969470595</v>
      </c>
      <c r="AJ9" s="17">
        <v>0.62337932828314202</v>
      </c>
      <c r="AK9" s="17">
        <v>0.67428990833855995</v>
      </c>
      <c r="AL9" s="17">
        <v>0.751135953041833</v>
      </c>
      <c r="AM9" s="17"/>
      <c r="AN9" s="17">
        <v>0.80517918690950097</v>
      </c>
      <c r="AO9" s="17">
        <v>0.65102899969977102</v>
      </c>
      <c r="AP9" s="17"/>
      <c r="AQ9" s="17">
        <v>0.72396632984756604</v>
      </c>
      <c r="AR9" s="17">
        <v>0.64024606184191402</v>
      </c>
      <c r="AS9" s="17"/>
      <c r="AT9" s="17">
        <v>0.66064415154647105</v>
      </c>
      <c r="AU9" s="17">
        <v>0.67587991717154905</v>
      </c>
      <c r="AV9" s="17">
        <v>0.790074719069216</v>
      </c>
      <c r="AW9" s="17"/>
      <c r="AX9" s="17">
        <v>0.72450848852095595</v>
      </c>
      <c r="AY9" s="17">
        <v>0.60644946813432099</v>
      </c>
      <c r="AZ9" s="17">
        <v>0.73992126556912396</v>
      </c>
    </row>
    <row r="10" spans="2:52" ht="29" x14ac:dyDescent="0.35">
      <c r="B10" s="18" t="s">
        <v>129</v>
      </c>
      <c r="C10" s="17">
        <v>0.19629888343365701</v>
      </c>
      <c r="D10" s="17">
        <v>0.19381040157521201</v>
      </c>
      <c r="E10" s="17">
        <v>0.200350891495612</v>
      </c>
      <c r="F10" s="17"/>
      <c r="G10" s="17">
        <v>0.18152625237027301</v>
      </c>
      <c r="H10" s="17">
        <v>0.22751810486799401</v>
      </c>
      <c r="I10" s="17">
        <v>0.141586681004121</v>
      </c>
      <c r="J10" s="17">
        <v>0.148451306941915</v>
      </c>
      <c r="K10" s="17">
        <v>0.188725867254491</v>
      </c>
      <c r="L10" s="17">
        <v>0.26815754411145198</v>
      </c>
      <c r="M10" s="17"/>
      <c r="N10" s="17">
        <v>0.207642868103036</v>
      </c>
      <c r="O10" s="17">
        <v>0.18639870667271499</v>
      </c>
      <c r="P10" s="17">
        <v>0.23447475668537701</v>
      </c>
      <c r="Q10" s="17">
        <v>0.175759750557475</v>
      </c>
      <c r="R10" s="17"/>
      <c r="S10" s="17">
        <v>0.24041393612044001</v>
      </c>
      <c r="T10" s="17">
        <v>0.18755421643807099</v>
      </c>
      <c r="U10" s="17">
        <v>0.172500550491544</v>
      </c>
      <c r="V10" s="17">
        <v>0.31451189160356802</v>
      </c>
      <c r="W10" s="17">
        <v>7.1250765674173405E-2</v>
      </c>
      <c r="X10" s="17"/>
      <c r="Y10" s="17">
        <v>0.22073555947390799</v>
      </c>
      <c r="Z10" s="17">
        <v>0.18582156448175</v>
      </c>
      <c r="AA10" s="17">
        <v>0.119388703123853</v>
      </c>
      <c r="AB10" s="17"/>
      <c r="AC10" s="17">
        <v>0.24200665748984801</v>
      </c>
      <c r="AD10" s="17">
        <v>0.18216965453323999</v>
      </c>
      <c r="AE10" s="17">
        <v>0.186702453561544</v>
      </c>
      <c r="AF10" s="17">
        <v>0.1295664510117</v>
      </c>
      <c r="AG10" s="17">
        <v>0</v>
      </c>
      <c r="AH10" s="17"/>
      <c r="AI10" s="17">
        <v>0.12808431299269701</v>
      </c>
      <c r="AJ10" s="17">
        <v>0.26299821954721297</v>
      </c>
      <c r="AK10" s="17">
        <v>0.21739026432772199</v>
      </c>
      <c r="AL10" s="17">
        <v>0.15159729478820499</v>
      </c>
      <c r="AM10" s="17"/>
      <c r="AN10" s="17">
        <v>0.11718342324113901</v>
      </c>
      <c r="AO10" s="17">
        <v>0.22122236655432501</v>
      </c>
      <c r="AP10" s="17"/>
      <c r="AQ10" s="17">
        <v>0.16651438551768399</v>
      </c>
      <c r="AR10" s="17">
        <v>0.22397515949501301</v>
      </c>
      <c r="AS10" s="17"/>
      <c r="AT10" s="17">
        <v>0.22064796562276601</v>
      </c>
      <c r="AU10" s="17">
        <v>0.233257153170979</v>
      </c>
      <c r="AV10" s="17">
        <v>0.110208973957777</v>
      </c>
      <c r="AW10" s="17"/>
      <c r="AX10" s="17">
        <v>0.19192387481304199</v>
      </c>
      <c r="AY10" s="17">
        <v>0.22989308225351199</v>
      </c>
      <c r="AZ10" s="17">
        <v>0.16090398775296599</v>
      </c>
    </row>
    <row r="11" spans="2:52" x14ac:dyDescent="0.35">
      <c r="B11" s="18" t="s">
        <v>81</v>
      </c>
      <c r="C11" s="19">
        <v>0.12124625415431101</v>
      </c>
      <c r="D11" s="19">
        <v>8.1727469283502302E-2</v>
      </c>
      <c r="E11" s="19">
        <v>0.16154698469123299</v>
      </c>
      <c r="F11" s="19"/>
      <c r="G11" s="19">
        <v>0.12534484768326901</v>
      </c>
      <c r="H11" s="19">
        <v>7.0132686452065399E-2</v>
      </c>
      <c r="I11" s="19">
        <v>6.3890446322174596E-2</v>
      </c>
      <c r="J11" s="19">
        <v>0.19479845501153001</v>
      </c>
      <c r="K11" s="19">
        <v>9.1732131470411801E-2</v>
      </c>
      <c r="L11" s="19">
        <v>0.17692936856118899</v>
      </c>
      <c r="M11" s="19"/>
      <c r="N11" s="19">
        <v>0.128632300589476</v>
      </c>
      <c r="O11" s="19">
        <v>0.100351635024182</v>
      </c>
      <c r="P11" s="19">
        <v>0.111262548815518</v>
      </c>
      <c r="Q11" s="19">
        <v>0.14282522523198399</v>
      </c>
      <c r="R11" s="19"/>
      <c r="S11" s="19">
        <v>0.12677722408780701</v>
      </c>
      <c r="T11" s="19">
        <v>8.4679641947250597E-2</v>
      </c>
      <c r="U11" s="19">
        <v>2.4781847198418201E-2</v>
      </c>
      <c r="V11" s="19">
        <v>0</v>
      </c>
      <c r="W11" s="19">
        <v>0.15696659879771099</v>
      </c>
      <c r="X11" s="19"/>
      <c r="Y11" s="19">
        <v>0.10462760109798901</v>
      </c>
      <c r="Z11" s="19">
        <v>7.5268282862766905E-2</v>
      </c>
      <c r="AA11" s="19">
        <v>0.143417267508885</v>
      </c>
      <c r="AB11" s="19"/>
      <c r="AC11" s="19">
        <v>0.14865368538919399</v>
      </c>
      <c r="AD11" s="19">
        <v>0.14652193505795999</v>
      </c>
      <c r="AE11" s="19">
        <v>9.6019953851495296E-2</v>
      </c>
      <c r="AF11" s="19">
        <v>5.7130817700439401E-2</v>
      </c>
      <c r="AG11" s="19">
        <v>0</v>
      </c>
      <c r="AH11" s="19"/>
      <c r="AI11" s="19">
        <v>0.139818207312597</v>
      </c>
      <c r="AJ11" s="19">
        <v>0.11362245216964501</v>
      </c>
      <c r="AK11" s="19">
        <v>0.10831982733371801</v>
      </c>
      <c r="AL11" s="19">
        <v>9.7266752169962195E-2</v>
      </c>
      <c r="AM11" s="19"/>
      <c r="AN11" s="19">
        <v>7.7637389849360194E-2</v>
      </c>
      <c r="AO11" s="19">
        <v>0.12774863374590401</v>
      </c>
      <c r="AP11" s="19"/>
      <c r="AQ11" s="19">
        <v>0.109519284634749</v>
      </c>
      <c r="AR11" s="19">
        <v>0.135778778663073</v>
      </c>
      <c r="AS11" s="19"/>
      <c r="AT11" s="19">
        <v>0.118707882830763</v>
      </c>
      <c r="AU11" s="19">
        <v>9.08629296574716E-2</v>
      </c>
      <c r="AV11" s="19">
        <v>9.9716306973006902E-2</v>
      </c>
      <c r="AW11" s="19"/>
      <c r="AX11" s="19">
        <v>8.3567636666002004E-2</v>
      </c>
      <c r="AY11" s="19">
        <v>0.16365744961216599</v>
      </c>
      <c r="AZ11" s="19">
        <v>9.9174746677910194E-2</v>
      </c>
    </row>
    <row r="12" spans="2:52" x14ac:dyDescent="0.35">
      <c r="B12" s="16"/>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135</v>
      </c>
      <c r="C9" s="17">
        <v>0.57608020853405695</v>
      </c>
      <c r="D9" s="17">
        <v>0.54230234725438797</v>
      </c>
      <c r="E9" s="17">
        <v>0.60629209032339504</v>
      </c>
      <c r="F9" s="17"/>
      <c r="G9" s="17">
        <v>0.68680027131491905</v>
      </c>
      <c r="H9" s="17">
        <v>0.58682848728034198</v>
      </c>
      <c r="I9" s="17">
        <v>0.71574309102247602</v>
      </c>
      <c r="J9" s="17">
        <v>0.55855355748541202</v>
      </c>
      <c r="K9" s="17">
        <v>0.55337366407338695</v>
      </c>
      <c r="L9" s="17">
        <v>0.405553176648276</v>
      </c>
      <c r="M9" s="17"/>
      <c r="N9" s="17">
        <v>0.55345932576623502</v>
      </c>
      <c r="O9" s="17">
        <v>0.55168931657551301</v>
      </c>
      <c r="P9" s="17">
        <v>0.54301009376032705</v>
      </c>
      <c r="Q9" s="17">
        <v>0.627695819757356</v>
      </c>
      <c r="R9" s="17"/>
      <c r="S9" s="17">
        <v>0.482020961523416</v>
      </c>
      <c r="T9" s="17">
        <v>0.640248523160172</v>
      </c>
      <c r="U9" s="17">
        <v>0.662269239025151</v>
      </c>
      <c r="V9" s="17">
        <v>0.46276213134207</v>
      </c>
      <c r="W9" s="17">
        <v>0.63789085000623202</v>
      </c>
      <c r="X9" s="17"/>
      <c r="Y9" s="17">
        <v>0.56187001265329695</v>
      </c>
      <c r="Z9" s="17">
        <v>0.63922911098046298</v>
      </c>
      <c r="AA9" s="17">
        <v>0.635883491817123</v>
      </c>
      <c r="AB9" s="17"/>
      <c r="AC9" s="17">
        <v>0.58462083979226598</v>
      </c>
      <c r="AD9" s="17">
        <v>0.53367805860888196</v>
      </c>
      <c r="AE9" s="17">
        <v>0.61781394759883601</v>
      </c>
      <c r="AF9" s="17">
        <v>0.67715292925193804</v>
      </c>
      <c r="AG9" s="17">
        <v>0.74113105605915597</v>
      </c>
      <c r="AH9" s="17"/>
      <c r="AI9" s="17">
        <v>0.67036136796201196</v>
      </c>
      <c r="AJ9" s="17">
        <v>0.51490338260382096</v>
      </c>
      <c r="AK9" s="17">
        <v>0.56942577411296202</v>
      </c>
      <c r="AL9" s="17">
        <v>0.59346190845565405</v>
      </c>
      <c r="AM9" s="17"/>
      <c r="AN9" s="17">
        <v>0.71506781261090901</v>
      </c>
      <c r="AO9" s="17">
        <v>0.54224354005803499</v>
      </c>
      <c r="AP9" s="17"/>
      <c r="AQ9" s="17">
        <v>0.64055014642555697</v>
      </c>
      <c r="AR9" s="17">
        <v>0.51305474454481903</v>
      </c>
      <c r="AS9" s="17"/>
      <c r="AT9" s="17">
        <v>0.55335343864298503</v>
      </c>
      <c r="AU9" s="17">
        <v>0.60363711954365495</v>
      </c>
      <c r="AV9" s="17">
        <v>0.51647430366515401</v>
      </c>
      <c r="AW9" s="17"/>
      <c r="AX9" s="17">
        <v>0.66799889832667603</v>
      </c>
      <c r="AY9" s="17">
        <v>0.53331002211317302</v>
      </c>
      <c r="AZ9" s="17">
        <v>0.71456375079074197</v>
      </c>
    </row>
    <row r="10" spans="2:52" x14ac:dyDescent="0.35">
      <c r="B10" s="18" t="s">
        <v>136</v>
      </c>
      <c r="C10" s="17">
        <v>0.25143938233104901</v>
      </c>
      <c r="D10" s="17">
        <v>0.256693054535787</v>
      </c>
      <c r="E10" s="17">
        <v>0.24822927669667699</v>
      </c>
      <c r="F10" s="17"/>
      <c r="G10" s="17">
        <v>0.18288682234839099</v>
      </c>
      <c r="H10" s="17">
        <v>0.25912506744237701</v>
      </c>
      <c r="I10" s="17">
        <v>0.18002712044817101</v>
      </c>
      <c r="J10" s="17">
        <v>0.26711796521567799</v>
      </c>
      <c r="K10" s="17">
        <v>0.32783907079104702</v>
      </c>
      <c r="L10" s="17">
        <v>0.28264777611668201</v>
      </c>
      <c r="M10" s="17"/>
      <c r="N10" s="17">
        <v>0.33233994670786798</v>
      </c>
      <c r="O10" s="17">
        <v>0.282498250390261</v>
      </c>
      <c r="P10" s="17">
        <v>0.26570697852805197</v>
      </c>
      <c r="Q10" s="17">
        <v>0.17501543816676199</v>
      </c>
      <c r="R10" s="17"/>
      <c r="S10" s="17">
        <v>0.30080755644059798</v>
      </c>
      <c r="T10" s="17">
        <v>0.233388766378923</v>
      </c>
      <c r="U10" s="17">
        <v>0.233627265655693</v>
      </c>
      <c r="V10" s="17">
        <v>9.45051260898159E-2</v>
      </c>
      <c r="W10" s="17">
        <v>0.222594982915786</v>
      </c>
      <c r="X10" s="17"/>
      <c r="Y10" s="17">
        <v>0.30600311379776901</v>
      </c>
      <c r="Z10" s="17">
        <v>0.23529254191452001</v>
      </c>
      <c r="AA10" s="17">
        <v>0.274383372531536</v>
      </c>
      <c r="AB10" s="17"/>
      <c r="AC10" s="17">
        <v>0.18698716880685201</v>
      </c>
      <c r="AD10" s="17">
        <v>0.291362652749518</v>
      </c>
      <c r="AE10" s="17">
        <v>0.23977007852608201</v>
      </c>
      <c r="AF10" s="17">
        <v>0.192658729432164</v>
      </c>
      <c r="AG10" s="17">
        <v>0.20800980934764801</v>
      </c>
      <c r="AH10" s="17"/>
      <c r="AI10" s="17">
        <v>0.19097175501138899</v>
      </c>
      <c r="AJ10" s="17">
        <v>0.27481001812726902</v>
      </c>
      <c r="AK10" s="17">
        <v>0.242996265539241</v>
      </c>
      <c r="AL10" s="17">
        <v>0.29734710106853701</v>
      </c>
      <c r="AM10" s="17"/>
      <c r="AN10" s="17">
        <v>0.204001132706113</v>
      </c>
      <c r="AO10" s="17">
        <v>0.26374387188958198</v>
      </c>
      <c r="AP10" s="17"/>
      <c r="AQ10" s="17">
        <v>0.21992614958888901</v>
      </c>
      <c r="AR10" s="17">
        <v>0.28372663184177699</v>
      </c>
      <c r="AS10" s="17"/>
      <c r="AT10" s="17">
        <v>0.28166867781699101</v>
      </c>
      <c r="AU10" s="17">
        <v>0.224032828786285</v>
      </c>
      <c r="AV10" s="17">
        <v>0.270669921987504</v>
      </c>
      <c r="AW10" s="17"/>
      <c r="AX10" s="17">
        <v>0.22801334043464799</v>
      </c>
      <c r="AY10" s="17">
        <v>0.30517773857487102</v>
      </c>
      <c r="AZ10" s="17">
        <v>0.17419289710310401</v>
      </c>
    </row>
    <row r="11" spans="2:52" x14ac:dyDescent="0.35">
      <c r="B11" s="18" t="s">
        <v>137</v>
      </c>
      <c r="C11" s="17">
        <v>9.6945811599110907E-2</v>
      </c>
      <c r="D11" s="17">
        <v>0.114633705804562</v>
      </c>
      <c r="E11" s="17">
        <v>8.01216276013266E-2</v>
      </c>
      <c r="F11" s="17"/>
      <c r="G11" s="17">
        <v>8.4427454694550097E-2</v>
      </c>
      <c r="H11" s="17">
        <v>7.7138461808255995E-2</v>
      </c>
      <c r="I11" s="17">
        <v>7.6377475976195694E-2</v>
      </c>
      <c r="J11" s="17">
        <v>0.107275669464745</v>
      </c>
      <c r="K11" s="17">
        <v>3.7494947803817902E-2</v>
      </c>
      <c r="L11" s="17">
        <v>0.17487284191597099</v>
      </c>
      <c r="M11" s="17"/>
      <c r="N11" s="17">
        <v>6.2205272578330702E-2</v>
      </c>
      <c r="O11" s="17">
        <v>8.6234523519870404E-2</v>
      </c>
      <c r="P11" s="17">
        <v>9.5401655067779007E-2</v>
      </c>
      <c r="Q11" s="17">
        <v>0.125770040108791</v>
      </c>
      <c r="R11" s="17"/>
      <c r="S11" s="17">
        <v>0.10729601546735</v>
      </c>
      <c r="T11" s="17">
        <v>9.3489982760937604E-2</v>
      </c>
      <c r="U11" s="17">
        <v>0</v>
      </c>
      <c r="V11" s="17">
        <v>0.128220850964546</v>
      </c>
      <c r="W11" s="17">
        <v>6.6845950586776004E-2</v>
      </c>
      <c r="X11" s="17"/>
      <c r="Y11" s="17">
        <v>8.8485278832678704E-2</v>
      </c>
      <c r="Z11" s="17">
        <v>8.0897356823727201E-2</v>
      </c>
      <c r="AA11" s="17">
        <v>6.4109118820245101E-2</v>
      </c>
      <c r="AB11" s="17"/>
      <c r="AC11" s="17">
        <v>0.12568803579614199</v>
      </c>
      <c r="AD11" s="17">
        <v>0.10747894433350701</v>
      </c>
      <c r="AE11" s="17">
        <v>6.5500141003888707E-2</v>
      </c>
      <c r="AF11" s="17">
        <v>7.4246601837834394E-2</v>
      </c>
      <c r="AG11" s="17">
        <v>0</v>
      </c>
      <c r="AH11" s="17"/>
      <c r="AI11" s="17">
        <v>7.9955974411391406E-2</v>
      </c>
      <c r="AJ11" s="17">
        <v>0.108552820187375</v>
      </c>
      <c r="AK11" s="17">
        <v>0.121798333497984</v>
      </c>
      <c r="AL11" s="17">
        <v>4.5114171506938798E-2</v>
      </c>
      <c r="AM11" s="17"/>
      <c r="AN11" s="17">
        <v>2.9603902912403501E-2</v>
      </c>
      <c r="AO11" s="17">
        <v>0.112059151855791</v>
      </c>
      <c r="AP11" s="17"/>
      <c r="AQ11" s="17">
        <v>7.8896577694274203E-2</v>
      </c>
      <c r="AR11" s="17">
        <v>0.115559064825438</v>
      </c>
      <c r="AS11" s="17"/>
      <c r="AT11" s="17">
        <v>9.9133030941563602E-2</v>
      </c>
      <c r="AU11" s="17">
        <v>0.101316727549602</v>
      </c>
      <c r="AV11" s="17">
        <v>0.11370630190961201</v>
      </c>
      <c r="AW11" s="17"/>
      <c r="AX11" s="17">
        <v>7.7789590623929206E-2</v>
      </c>
      <c r="AY11" s="17">
        <v>9.4590985016298895E-2</v>
      </c>
      <c r="AZ11" s="17">
        <v>4.38366401332385E-2</v>
      </c>
    </row>
    <row r="12" spans="2:52" x14ac:dyDescent="0.35">
      <c r="B12" s="18" t="s">
        <v>138</v>
      </c>
      <c r="C12" s="17">
        <v>3.1574263439515297E-2</v>
      </c>
      <c r="D12" s="17">
        <v>3.3813903124566301E-2</v>
      </c>
      <c r="E12" s="17">
        <v>2.9598887514264101E-2</v>
      </c>
      <c r="F12" s="17"/>
      <c r="G12" s="17">
        <v>2.1987447307914899E-2</v>
      </c>
      <c r="H12" s="17">
        <v>4.62274001587476E-2</v>
      </c>
      <c r="I12" s="17">
        <v>2.7852312553156702E-2</v>
      </c>
      <c r="J12" s="17">
        <v>0</v>
      </c>
      <c r="K12" s="17">
        <v>3.9134152875717899E-2</v>
      </c>
      <c r="L12" s="17">
        <v>4.7335740752745298E-2</v>
      </c>
      <c r="M12" s="17"/>
      <c r="N12" s="17">
        <v>3.8039493930708199E-2</v>
      </c>
      <c r="O12" s="17">
        <v>1.7214775522242199E-2</v>
      </c>
      <c r="P12" s="17">
        <v>3.7020776681196903E-2</v>
      </c>
      <c r="Q12" s="17">
        <v>3.7467993913195302E-2</v>
      </c>
      <c r="R12" s="17"/>
      <c r="S12" s="17">
        <v>5.1570381726619201E-2</v>
      </c>
      <c r="T12" s="17">
        <v>2.5322773080013902E-2</v>
      </c>
      <c r="U12" s="17">
        <v>5.8404886156481303E-2</v>
      </c>
      <c r="V12" s="17">
        <v>0</v>
      </c>
      <c r="W12" s="17">
        <v>2.0471259339007401E-2</v>
      </c>
      <c r="X12" s="17"/>
      <c r="Y12" s="17">
        <v>2.4646801055466398E-2</v>
      </c>
      <c r="Z12" s="17">
        <v>2.5947340523398001E-2</v>
      </c>
      <c r="AA12" s="17">
        <v>2.5624016831096198E-2</v>
      </c>
      <c r="AB12" s="17"/>
      <c r="AC12" s="17">
        <v>4.2843256309646E-2</v>
      </c>
      <c r="AD12" s="17">
        <v>7.3553835159703498E-3</v>
      </c>
      <c r="AE12" s="17">
        <v>3.8853006501194401E-2</v>
      </c>
      <c r="AF12" s="17">
        <v>5.5941739478063399E-2</v>
      </c>
      <c r="AG12" s="17">
        <v>0</v>
      </c>
      <c r="AH12" s="17"/>
      <c r="AI12" s="17">
        <v>1.0001741451967E-2</v>
      </c>
      <c r="AJ12" s="17">
        <v>5.6496983938672002E-2</v>
      </c>
      <c r="AK12" s="17">
        <v>2.9594398544536101E-2</v>
      </c>
      <c r="AL12" s="17">
        <v>2.25780553842048E-2</v>
      </c>
      <c r="AM12" s="17"/>
      <c r="AN12" s="17">
        <v>5.13271517705743E-2</v>
      </c>
      <c r="AO12" s="17">
        <v>2.7902220490097801E-2</v>
      </c>
      <c r="AP12" s="17"/>
      <c r="AQ12" s="17">
        <v>3.3445237561502E-2</v>
      </c>
      <c r="AR12" s="17">
        <v>2.7638254308421699E-2</v>
      </c>
      <c r="AS12" s="17"/>
      <c r="AT12" s="17">
        <v>4.4457435496763502E-2</v>
      </c>
      <c r="AU12" s="17">
        <v>1.7671316608225001E-2</v>
      </c>
      <c r="AV12" s="17">
        <v>4.4971652357177198E-2</v>
      </c>
      <c r="AW12" s="17"/>
      <c r="AX12" s="17">
        <v>1.3672925679442401E-2</v>
      </c>
      <c r="AY12" s="17">
        <v>2.1052460945533199E-2</v>
      </c>
      <c r="AZ12" s="17">
        <v>6.7406711972915506E-2</v>
      </c>
    </row>
    <row r="13" spans="2:52" x14ac:dyDescent="0.35">
      <c r="B13" s="18" t="s">
        <v>139</v>
      </c>
      <c r="C13" s="17">
        <v>3.1926835874683201E-2</v>
      </c>
      <c r="D13" s="17">
        <v>4.8038665544037698E-2</v>
      </c>
      <c r="E13" s="17">
        <v>1.6149223913433201E-2</v>
      </c>
      <c r="F13" s="17"/>
      <c r="G13" s="17">
        <v>5.9617739954443598E-3</v>
      </c>
      <c r="H13" s="17">
        <v>3.0680583310277398E-2</v>
      </c>
      <c r="I13" s="17">
        <v>0</v>
      </c>
      <c r="J13" s="17">
        <v>3.5413878923592101E-2</v>
      </c>
      <c r="K13" s="17">
        <v>2.6755387482179701E-2</v>
      </c>
      <c r="L13" s="17">
        <v>7.8062927102351798E-2</v>
      </c>
      <c r="M13" s="17"/>
      <c r="N13" s="17">
        <v>9.3979694606745393E-3</v>
      </c>
      <c r="O13" s="17">
        <v>4.7681125397655101E-2</v>
      </c>
      <c r="P13" s="17">
        <v>2.5585551725507999E-2</v>
      </c>
      <c r="Q13" s="17">
        <v>3.4050708053895401E-2</v>
      </c>
      <c r="R13" s="17"/>
      <c r="S13" s="17">
        <v>5.16662155682788E-2</v>
      </c>
      <c r="T13" s="17">
        <v>7.5499546199532998E-3</v>
      </c>
      <c r="U13" s="17">
        <v>0</v>
      </c>
      <c r="V13" s="17">
        <v>0.31451189160356802</v>
      </c>
      <c r="W13" s="17">
        <v>4.6646289088181803E-2</v>
      </c>
      <c r="X13" s="17"/>
      <c r="Y13" s="17">
        <v>1.8994793660789398E-2</v>
      </c>
      <c r="Z13" s="17">
        <v>1.0602676755573E-2</v>
      </c>
      <c r="AA13" s="17">
        <v>0</v>
      </c>
      <c r="AB13" s="17"/>
      <c r="AC13" s="17">
        <v>4.2457254708273398E-2</v>
      </c>
      <c r="AD13" s="17">
        <v>3.3864768879205601E-2</v>
      </c>
      <c r="AE13" s="17">
        <v>3.8062826369998699E-2</v>
      </c>
      <c r="AF13" s="17">
        <v>0</v>
      </c>
      <c r="AG13" s="17">
        <v>5.0859134593196402E-2</v>
      </c>
      <c r="AH13" s="17"/>
      <c r="AI13" s="17">
        <v>3.2248422817749499E-2</v>
      </c>
      <c r="AJ13" s="17">
        <v>2.9267876320284301E-2</v>
      </c>
      <c r="AK13" s="17">
        <v>3.6185228305277699E-2</v>
      </c>
      <c r="AL13" s="17">
        <v>3.0376365696287499E-2</v>
      </c>
      <c r="AM13" s="17"/>
      <c r="AN13" s="17">
        <v>0</v>
      </c>
      <c r="AO13" s="17">
        <v>4.1449123201629599E-2</v>
      </c>
      <c r="AP13" s="17"/>
      <c r="AQ13" s="17">
        <v>1.8575302564494699E-2</v>
      </c>
      <c r="AR13" s="17">
        <v>4.5869473562540002E-2</v>
      </c>
      <c r="AS13" s="17"/>
      <c r="AT13" s="17">
        <v>2.1387417101697101E-2</v>
      </c>
      <c r="AU13" s="17">
        <v>3.8935318536162E-2</v>
      </c>
      <c r="AV13" s="17">
        <v>3.1760264368159402E-2</v>
      </c>
      <c r="AW13" s="17"/>
      <c r="AX13" s="17">
        <v>9.53925190041424E-3</v>
      </c>
      <c r="AY13" s="17">
        <v>4.5868793350124601E-2</v>
      </c>
      <c r="AZ13" s="17">
        <v>0</v>
      </c>
    </row>
    <row r="14" spans="2:52" x14ac:dyDescent="0.35">
      <c r="B14" s="18" t="s">
        <v>94</v>
      </c>
      <c r="C14" s="17">
        <v>1.2033498221585E-2</v>
      </c>
      <c r="D14" s="17">
        <v>4.5183237366592799E-3</v>
      </c>
      <c r="E14" s="17">
        <v>1.9608893950903799E-2</v>
      </c>
      <c r="F14" s="17"/>
      <c r="G14" s="17">
        <v>1.7936230338780501E-2</v>
      </c>
      <c r="H14" s="17">
        <v>0</v>
      </c>
      <c r="I14" s="17">
        <v>0</v>
      </c>
      <c r="J14" s="17">
        <v>3.1638928910571899E-2</v>
      </c>
      <c r="K14" s="17">
        <v>1.54027769738504E-2</v>
      </c>
      <c r="L14" s="17">
        <v>1.1527537463973499E-2</v>
      </c>
      <c r="M14" s="17"/>
      <c r="N14" s="17">
        <v>4.55799155618292E-3</v>
      </c>
      <c r="O14" s="17">
        <v>1.46820085944583E-2</v>
      </c>
      <c r="P14" s="17">
        <v>3.3274944237137102E-2</v>
      </c>
      <c r="Q14" s="17">
        <v>0</v>
      </c>
      <c r="R14" s="17"/>
      <c r="S14" s="17">
        <v>6.6388692737386302E-3</v>
      </c>
      <c r="T14" s="17">
        <v>0</v>
      </c>
      <c r="U14" s="17">
        <v>4.5698609162674798E-2</v>
      </c>
      <c r="V14" s="17">
        <v>0</v>
      </c>
      <c r="W14" s="17">
        <v>5.55066806401664E-3</v>
      </c>
      <c r="X14" s="17"/>
      <c r="Y14" s="17">
        <v>0</v>
      </c>
      <c r="Z14" s="17">
        <v>8.0309730023189196E-3</v>
      </c>
      <c r="AA14" s="17">
        <v>0</v>
      </c>
      <c r="AB14" s="17"/>
      <c r="AC14" s="17">
        <v>1.7403444586820901E-2</v>
      </c>
      <c r="AD14" s="17">
        <v>2.6260191912916502E-2</v>
      </c>
      <c r="AE14" s="17">
        <v>0</v>
      </c>
      <c r="AF14" s="17">
        <v>0</v>
      </c>
      <c r="AG14" s="17">
        <v>0</v>
      </c>
      <c r="AH14" s="17"/>
      <c r="AI14" s="17">
        <v>1.64607383454917E-2</v>
      </c>
      <c r="AJ14" s="17">
        <v>1.59689188225785E-2</v>
      </c>
      <c r="AK14" s="17">
        <v>0</v>
      </c>
      <c r="AL14" s="17">
        <v>1.11223978883785E-2</v>
      </c>
      <c r="AM14" s="17"/>
      <c r="AN14" s="17">
        <v>0</v>
      </c>
      <c r="AO14" s="17">
        <v>1.26020925048643E-2</v>
      </c>
      <c r="AP14" s="17"/>
      <c r="AQ14" s="17">
        <v>8.6065861652834703E-3</v>
      </c>
      <c r="AR14" s="17">
        <v>1.4151830917004799E-2</v>
      </c>
      <c r="AS14" s="17"/>
      <c r="AT14" s="17">
        <v>0</v>
      </c>
      <c r="AU14" s="17">
        <v>1.44066889760708E-2</v>
      </c>
      <c r="AV14" s="17">
        <v>2.2417555712393698E-2</v>
      </c>
      <c r="AW14" s="17"/>
      <c r="AX14" s="17">
        <v>2.9859930348900198E-3</v>
      </c>
      <c r="AY14" s="17">
        <v>0</v>
      </c>
      <c r="AZ14" s="17">
        <v>0</v>
      </c>
    </row>
    <row r="15" spans="2:52" x14ac:dyDescent="0.35">
      <c r="B15" s="18" t="s">
        <v>140</v>
      </c>
      <c r="C15" s="21">
        <v>0.82751959086510596</v>
      </c>
      <c r="D15" s="21">
        <v>0.79899540179017503</v>
      </c>
      <c r="E15" s="21">
        <v>0.85452136702007198</v>
      </c>
      <c r="F15" s="21"/>
      <c r="G15" s="21">
        <v>0.86968709366330998</v>
      </c>
      <c r="H15" s="21">
        <v>0.84595355472271905</v>
      </c>
      <c r="I15" s="21">
        <v>0.89577021147064795</v>
      </c>
      <c r="J15" s="21">
        <v>0.82567152270109101</v>
      </c>
      <c r="K15" s="21">
        <v>0.88121273486443397</v>
      </c>
      <c r="L15" s="21">
        <v>0.68820095276495896</v>
      </c>
      <c r="M15" s="21"/>
      <c r="N15" s="21">
        <v>0.88579927247410395</v>
      </c>
      <c r="O15" s="21">
        <v>0.83418756696577401</v>
      </c>
      <c r="P15" s="21">
        <v>0.80871707228837897</v>
      </c>
      <c r="Q15" s="21">
        <v>0.80271125792411802</v>
      </c>
      <c r="R15" s="21"/>
      <c r="S15" s="21">
        <v>0.78282851796401398</v>
      </c>
      <c r="T15" s="21">
        <v>0.87363728953909503</v>
      </c>
      <c r="U15" s="21">
        <v>0.89589650468084403</v>
      </c>
      <c r="V15" s="21">
        <v>0.55726725743188599</v>
      </c>
      <c r="W15" s="21">
        <v>0.86048583292201797</v>
      </c>
      <c r="X15" s="21"/>
      <c r="Y15" s="21">
        <v>0.86787312645106496</v>
      </c>
      <c r="Z15" s="21">
        <v>0.87452165289498296</v>
      </c>
      <c r="AA15" s="21">
        <v>0.910266864348659</v>
      </c>
      <c r="AB15" s="21"/>
      <c r="AC15" s="21">
        <v>0.77160800859911705</v>
      </c>
      <c r="AD15" s="21">
        <v>0.82504071135840096</v>
      </c>
      <c r="AE15" s="21">
        <v>0.85758402612491802</v>
      </c>
      <c r="AF15" s="21">
        <v>0.86981165868410204</v>
      </c>
      <c r="AG15" s="21">
        <v>0.94914086540680398</v>
      </c>
      <c r="AH15" s="21"/>
      <c r="AI15" s="21">
        <v>0.86133312297340103</v>
      </c>
      <c r="AJ15" s="21">
        <v>0.78971340073108998</v>
      </c>
      <c r="AK15" s="21">
        <v>0.81242203965220205</v>
      </c>
      <c r="AL15" s="21">
        <v>0.89080900952418995</v>
      </c>
      <c r="AM15" s="21"/>
      <c r="AN15" s="21">
        <v>0.91906894531702199</v>
      </c>
      <c r="AO15" s="21">
        <v>0.80598741194761703</v>
      </c>
      <c r="AP15" s="21"/>
      <c r="AQ15" s="21">
        <v>0.86047629601444597</v>
      </c>
      <c r="AR15" s="21">
        <v>0.79678137638659596</v>
      </c>
      <c r="AS15" s="21"/>
      <c r="AT15" s="21">
        <v>0.83502211645997604</v>
      </c>
      <c r="AU15" s="21">
        <v>0.82766994832994001</v>
      </c>
      <c r="AV15" s="21">
        <v>0.78714422565265796</v>
      </c>
      <c r="AW15" s="21"/>
      <c r="AX15" s="21">
        <v>0.89601223876132396</v>
      </c>
      <c r="AY15" s="21">
        <v>0.83848776068804298</v>
      </c>
      <c r="AZ15" s="21">
        <v>0.88875664789384601</v>
      </c>
    </row>
    <row r="16" spans="2:52" x14ac:dyDescent="0.35">
      <c r="B16" s="18" t="s">
        <v>141</v>
      </c>
      <c r="C16" s="21">
        <v>6.3501099314198395E-2</v>
      </c>
      <c r="D16" s="21">
        <v>8.1852568668604103E-2</v>
      </c>
      <c r="E16" s="21">
        <v>4.5748111427697302E-2</v>
      </c>
      <c r="F16" s="21"/>
      <c r="G16" s="21">
        <v>2.7949221303359299E-2</v>
      </c>
      <c r="H16" s="21">
        <v>7.6907983469024999E-2</v>
      </c>
      <c r="I16" s="21">
        <v>2.7852312553156702E-2</v>
      </c>
      <c r="J16" s="21">
        <v>3.5413878923592101E-2</v>
      </c>
      <c r="K16" s="21">
        <v>6.5889540357897597E-2</v>
      </c>
      <c r="L16" s="21">
        <v>0.12539866785509701</v>
      </c>
      <c r="M16" s="21"/>
      <c r="N16" s="21">
        <v>4.7437463391382703E-2</v>
      </c>
      <c r="O16" s="21">
        <v>6.4895900919897206E-2</v>
      </c>
      <c r="P16" s="21">
        <v>6.2606328406704895E-2</v>
      </c>
      <c r="Q16" s="21">
        <v>7.1518701967090703E-2</v>
      </c>
      <c r="R16" s="21"/>
      <c r="S16" s="21">
        <v>0.10323659729489799</v>
      </c>
      <c r="T16" s="21">
        <v>3.28727276999672E-2</v>
      </c>
      <c r="U16" s="21">
        <v>5.8404886156481303E-2</v>
      </c>
      <c r="V16" s="21">
        <v>0.31451189160356802</v>
      </c>
      <c r="W16" s="21">
        <v>6.7117548427189297E-2</v>
      </c>
      <c r="X16" s="21"/>
      <c r="Y16" s="21">
        <v>4.3641594716255797E-2</v>
      </c>
      <c r="Z16" s="21">
        <v>3.6550017278971003E-2</v>
      </c>
      <c r="AA16" s="21">
        <v>2.5624016831096198E-2</v>
      </c>
      <c r="AB16" s="21"/>
      <c r="AC16" s="21">
        <v>8.5300511017919398E-2</v>
      </c>
      <c r="AD16" s="21">
        <v>4.1220152395175902E-2</v>
      </c>
      <c r="AE16" s="21">
        <v>7.6915832871193093E-2</v>
      </c>
      <c r="AF16" s="21">
        <v>5.5941739478063399E-2</v>
      </c>
      <c r="AG16" s="21">
        <v>5.0859134593196402E-2</v>
      </c>
      <c r="AH16" s="21"/>
      <c r="AI16" s="21">
        <v>4.2250164269716499E-2</v>
      </c>
      <c r="AJ16" s="21">
        <v>8.5764860258956299E-2</v>
      </c>
      <c r="AK16" s="21">
        <v>6.5779626849813894E-2</v>
      </c>
      <c r="AL16" s="21">
        <v>5.2954421080492302E-2</v>
      </c>
      <c r="AM16" s="21"/>
      <c r="AN16" s="21">
        <v>5.13271517705743E-2</v>
      </c>
      <c r="AO16" s="21">
        <v>6.9351343691727393E-2</v>
      </c>
      <c r="AP16" s="21"/>
      <c r="AQ16" s="21">
        <v>5.2020540125996599E-2</v>
      </c>
      <c r="AR16" s="21">
        <v>7.35077278709617E-2</v>
      </c>
      <c r="AS16" s="21"/>
      <c r="AT16" s="21">
        <v>6.5844852598460596E-2</v>
      </c>
      <c r="AU16" s="21">
        <v>5.6606635144387102E-2</v>
      </c>
      <c r="AV16" s="21">
        <v>7.6731916725336705E-2</v>
      </c>
      <c r="AW16" s="21"/>
      <c r="AX16" s="21">
        <v>2.3212177579856701E-2</v>
      </c>
      <c r="AY16" s="21">
        <v>6.6921254295657803E-2</v>
      </c>
      <c r="AZ16" s="21">
        <v>6.7406711972915506E-2</v>
      </c>
    </row>
    <row r="17" spans="2:52" x14ac:dyDescent="0.35">
      <c r="B17" s="18" t="s">
        <v>97</v>
      </c>
      <c r="C17" s="22">
        <v>0.76401849155090695</v>
      </c>
      <c r="D17" s="22">
        <v>0.71714283312157101</v>
      </c>
      <c r="E17" s="22">
        <v>0.80877325559237501</v>
      </c>
      <c r="F17" s="22"/>
      <c r="G17" s="22">
        <v>0.84173787235995101</v>
      </c>
      <c r="H17" s="22">
        <v>0.76904557125369399</v>
      </c>
      <c r="I17" s="22">
        <v>0.86791789891749105</v>
      </c>
      <c r="J17" s="22">
        <v>0.79025764377749896</v>
      </c>
      <c r="K17" s="22">
        <v>0.81532319450653601</v>
      </c>
      <c r="L17" s="22">
        <v>0.56280228490986195</v>
      </c>
      <c r="M17" s="22"/>
      <c r="N17" s="22">
        <v>0.83836180908272095</v>
      </c>
      <c r="O17" s="22">
        <v>0.76929166604587695</v>
      </c>
      <c r="P17" s="22">
        <v>0.74611074388167398</v>
      </c>
      <c r="Q17" s="22">
        <v>0.73119255595702703</v>
      </c>
      <c r="R17" s="22"/>
      <c r="S17" s="22">
        <v>0.679591920669116</v>
      </c>
      <c r="T17" s="22">
        <v>0.84076456183912796</v>
      </c>
      <c r="U17" s="22">
        <v>0.83749161852436205</v>
      </c>
      <c r="V17" s="22">
        <v>0.242755365828317</v>
      </c>
      <c r="W17" s="22">
        <v>0.79336828449482899</v>
      </c>
      <c r="X17" s="22"/>
      <c r="Y17" s="22">
        <v>0.82423153173481001</v>
      </c>
      <c r="Z17" s="22">
        <v>0.83797163561601196</v>
      </c>
      <c r="AA17" s="22">
        <v>0.88464284751756295</v>
      </c>
      <c r="AB17" s="22"/>
      <c r="AC17" s="22">
        <v>0.68630749758119802</v>
      </c>
      <c r="AD17" s="22">
        <v>0.783820558963225</v>
      </c>
      <c r="AE17" s="22">
        <v>0.78066819325372505</v>
      </c>
      <c r="AF17" s="22">
        <v>0.81386991920603902</v>
      </c>
      <c r="AG17" s="22">
        <v>0.89828173081360696</v>
      </c>
      <c r="AH17" s="22"/>
      <c r="AI17" s="22">
        <v>0.81908295870368397</v>
      </c>
      <c r="AJ17" s="22">
        <v>0.70394854047213395</v>
      </c>
      <c r="AK17" s="22">
        <v>0.74664241280238897</v>
      </c>
      <c r="AL17" s="22">
        <v>0.83785458844369798</v>
      </c>
      <c r="AM17" s="22"/>
      <c r="AN17" s="22">
        <v>0.86774179354644798</v>
      </c>
      <c r="AO17" s="22">
        <v>0.73663606825589001</v>
      </c>
      <c r="AP17" s="22"/>
      <c r="AQ17" s="22">
        <v>0.80845575588844898</v>
      </c>
      <c r="AR17" s="22">
        <v>0.72327364851563403</v>
      </c>
      <c r="AS17" s="22"/>
      <c r="AT17" s="22">
        <v>0.76917726386151497</v>
      </c>
      <c r="AU17" s="22">
        <v>0.77106331318555299</v>
      </c>
      <c r="AV17" s="22">
        <v>0.71041230892732099</v>
      </c>
      <c r="AW17" s="22"/>
      <c r="AX17" s="22">
        <v>0.87280006118146702</v>
      </c>
      <c r="AY17" s="22">
        <v>0.771566506392386</v>
      </c>
      <c r="AZ17" s="22">
        <v>0.82134993592093097</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Z17"/>
  <sheetViews>
    <sheetView showGridLines="0" workbookViewId="0">
      <pane xSplit="2" topLeftCell="AC1" activePane="topRight" state="frozen"/>
      <selection pane="topRight" activeCell="AX9" sqref="AX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43.5" x14ac:dyDescent="0.35">
      <c r="B9" s="18" t="s">
        <v>143</v>
      </c>
      <c r="C9" s="17">
        <v>0.45569487724462598</v>
      </c>
      <c r="D9" s="17">
        <v>0.42853238625706902</v>
      </c>
      <c r="E9" s="17">
        <v>0.48117931783497397</v>
      </c>
      <c r="F9" s="17"/>
      <c r="G9" s="17">
        <v>0.55039313439931503</v>
      </c>
      <c r="H9" s="17">
        <v>0.52796300401957597</v>
      </c>
      <c r="I9" s="17">
        <v>0.57197834655372803</v>
      </c>
      <c r="J9" s="17">
        <v>0.388325520842627</v>
      </c>
      <c r="K9" s="17">
        <v>0.38897582229077199</v>
      </c>
      <c r="L9" s="17">
        <v>0.33113280542472701</v>
      </c>
      <c r="M9" s="17"/>
      <c r="N9" s="17">
        <v>0.45773562666256801</v>
      </c>
      <c r="O9" s="17">
        <v>0.43929907726127998</v>
      </c>
      <c r="P9" s="17">
        <v>0.46667309415865399</v>
      </c>
      <c r="Q9" s="17">
        <v>0.45860115228362303</v>
      </c>
      <c r="R9" s="17"/>
      <c r="S9" s="17">
        <v>0.364778875637709</v>
      </c>
      <c r="T9" s="17">
        <v>0.48592974519513399</v>
      </c>
      <c r="U9" s="17">
        <v>0.42705693628246599</v>
      </c>
      <c r="V9" s="17">
        <v>0.59098298230661594</v>
      </c>
      <c r="W9" s="17">
        <v>0.52901475521046903</v>
      </c>
      <c r="X9" s="17"/>
      <c r="Y9" s="17">
        <v>0.48326538802024999</v>
      </c>
      <c r="Z9" s="17">
        <v>0.49301009792281902</v>
      </c>
      <c r="AA9" s="17">
        <v>0.352032265200521</v>
      </c>
      <c r="AB9" s="17"/>
      <c r="AC9" s="17">
        <v>0.37270953615140701</v>
      </c>
      <c r="AD9" s="17">
        <v>0.45071110706975198</v>
      </c>
      <c r="AE9" s="17">
        <v>0.54002567665916501</v>
      </c>
      <c r="AF9" s="17">
        <v>0.515755668102027</v>
      </c>
      <c r="AG9" s="17">
        <v>0.29549311499420999</v>
      </c>
      <c r="AH9" s="17"/>
      <c r="AI9" s="17">
        <v>0.42305963880116598</v>
      </c>
      <c r="AJ9" s="17">
        <v>0.431340003294577</v>
      </c>
      <c r="AK9" s="17">
        <v>0.53465768137659098</v>
      </c>
      <c r="AL9" s="17">
        <v>0.49107601068662399</v>
      </c>
      <c r="AM9" s="17"/>
      <c r="AN9" s="17">
        <v>0.48685944659012798</v>
      </c>
      <c r="AO9" s="17">
        <v>0.44526164056490197</v>
      </c>
      <c r="AP9" s="17"/>
      <c r="AQ9" s="17">
        <v>0.50720965726783396</v>
      </c>
      <c r="AR9" s="17">
        <v>0.40331035047934699</v>
      </c>
      <c r="AS9" s="17"/>
      <c r="AT9" s="17">
        <v>0.42741984537488598</v>
      </c>
      <c r="AU9" s="17">
        <v>0.50047204641264198</v>
      </c>
      <c r="AV9" s="17">
        <v>0.39404323636173</v>
      </c>
      <c r="AW9" s="17"/>
      <c r="AX9" s="17">
        <v>0.54969143081594396</v>
      </c>
      <c r="AY9" s="17">
        <v>0.40759216151932298</v>
      </c>
      <c r="AZ9" s="17">
        <v>0.48121058072617301</v>
      </c>
    </row>
    <row r="10" spans="2:52" ht="43.5" x14ac:dyDescent="0.35">
      <c r="B10" s="18" t="s">
        <v>144</v>
      </c>
      <c r="C10" s="17">
        <v>0.46160056072428701</v>
      </c>
      <c r="D10" s="17">
        <v>0.483947186736852</v>
      </c>
      <c r="E10" s="17">
        <v>0.44024486497369503</v>
      </c>
      <c r="F10" s="17"/>
      <c r="G10" s="17">
        <v>0.37591636888623903</v>
      </c>
      <c r="H10" s="17">
        <v>0.43077959046879999</v>
      </c>
      <c r="I10" s="17">
        <v>0.372464497753418</v>
      </c>
      <c r="J10" s="17">
        <v>0.49088265866393199</v>
      </c>
      <c r="K10" s="17">
        <v>0.52936556410314295</v>
      </c>
      <c r="L10" s="17">
        <v>0.54911674925876597</v>
      </c>
      <c r="M10" s="17"/>
      <c r="N10" s="17">
        <v>0.48019899973541202</v>
      </c>
      <c r="O10" s="17">
        <v>0.48046437532887198</v>
      </c>
      <c r="P10" s="17">
        <v>0.45154993759837703</v>
      </c>
      <c r="Q10" s="17">
        <v>0.44481092431862002</v>
      </c>
      <c r="R10" s="17"/>
      <c r="S10" s="17">
        <v>0.50721793882830901</v>
      </c>
      <c r="T10" s="17">
        <v>0.45901840894199403</v>
      </c>
      <c r="U10" s="17">
        <v>0.49707084969150001</v>
      </c>
      <c r="V10" s="17">
        <v>0.409017017693384</v>
      </c>
      <c r="W10" s="17">
        <v>0.42988962376536599</v>
      </c>
      <c r="X10" s="17"/>
      <c r="Y10" s="17">
        <v>0.42783075142706101</v>
      </c>
      <c r="Z10" s="17">
        <v>0.45606924741119997</v>
      </c>
      <c r="AA10" s="17">
        <v>0.567827743418991</v>
      </c>
      <c r="AB10" s="17"/>
      <c r="AC10" s="17">
        <v>0.53513799365084702</v>
      </c>
      <c r="AD10" s="17">
        <v>0.47239953488366299</v>
      </c>
      <c r="AE10" s="17">
        <v>0.38712510021514401</v>
      </c>
      <c r="AF10" s="17">
        <v>0.41479343108809302</v>
      </c>
      <c r="AG10" s="17">
        <v>0.42697303008870402</v>
      </c>
      <c r="AH10" s="17"/>
      <c r="AI10" s="17">
        <v>0.45022687155702201</v>
      </c>
      <c r="AJ10" s="17">
        <v>0.49681913684837697</v>
      </c>
      <c r="AK10" s="17">
        <v>0.39971127562178299</v>
      </c>
      <c r="AL10" s="17">
        <v>0.44272940250079401</v>
      </c>
      <c r="AM10" s="17"/>
      <c r="AN10" s="17">
        <v>0.47178482745394401</v>
      </c>
      <c r="AO10" s="17">
        <v>0.46045300228896102</v>
      </c>
      <c r="AP10" s="17"/>
      <c r="AQ10" s="17">
        <v>0.436944740245096</v>
      </c>
      <c r="AR10" s="17">
        <v>0.490424353495021</v>
      </c>
      <c r="AS10" s="17"/>
      <c r="AT10" s="17">
        <v>0.50426470180620897</v>
      </c>
      <c r="AU10" s="17">
        <v>0.41603674451473799</v>
      </c>
      <c r="AV10" s="17">
        <v>0.51767585146663397</v>
      </c>
      <c r="AW10" s="17"/>
      <c r="AX10" s="17">
        <v>0.41188745565339901</v>
      </c>
      <c r="AY10" s="17">
        <v>0.480815621965622</v>
      </c>
      <c r="AZ10" s="17">
        <v>0.49905714999976902</v>
      </c>
    </row>
    <row r="11" spans="2:52" ht="29" x14ac:dyDescent="0.35">
      <c r="B11" s="18" t="s">
        <v>145</v>
      </c>
      <c r="C11" s="17">
        <v>5.4187222864648901E-2</v>
      </c>
      <c r="D11" s="17">
        <v>7.5438111807404604E-2</v>
      </c>
      <c r="E11" s="17">
        <v>3.34740883461827E-2</v>
      </c>
      <c r="F11" s="17"/>
      <c r="G11" s="17">
        <v>5.4741988711299802E-2</v>
      </c>
      <c r="H11" s="17">
        <v>3.2275897101686601E-2</v>
      </c>
      <c r="I11" s="17">
        <v>3.1427310228929299E-2</v>
      </c>
      <c r="J11" s="17">
        <v>3.5413878923592101E-2</v>
      </c>
      <c r="K11" s="17">
        <v>4.6688760194376198E-2</v>
      </c>
      <c r="L11" s="17">
        <v>0.113499190032363</v>
      </c>
      <c r="M11" s="17"/>
      <c r="N11" s="17">
        <v>4.3945383207210302E-2</v>
      </c>
      <c r="O11" s="17">
        <v>4.9135761199927998E-2</v>
      </c>
      <c r="P11" s="17">
        <v>5.9595941926528603E-2</v>
      </c>
      <c r="Q11" s="17">
        <v>6.0725585609542998E-2</v>
      </c>
      <c r="R11" s="17"/>
      <c r="S11" s="17">
        <v>8.0935845572623205E-2</v>
      </c>
      <c r="T11" s="17">
        <v>3.6056654854232303E-2</v>
      </c>
      <c r="U11" s="17">
        <v>5.1090366827615301E-2</v>
      </c>
      <c r="V11" s="17">
        <v>0</v>
      </c>
      <c r="W11" s="17">
        <v>4.1095621024165203E-2</v>
      </c>
      <c r="X11" s="17"/>
      <c r="Y11" s="17">
        <v>5.0180463506060098E-2</v>
      </c>
      <c r="Z11" s="17">
        <v>4.62846318663186E-2</v>
      </c>
      <c r="AA11" s="17">
        <v>5.4515974549392797E-2</v>
      </c>
      <c r="AB11" s="17"/>
      <c r="AC11" s="17">
        <v>8.3645108404636404E-2</v>
      </c>
      <c r="AD11" s="17">
        <v>1.23239180698714E-2</v>
      </c>
      <c r="AE11" s="17">
        <v>5.51884311192632E-2</v>
      </c>
      <c r="AF11" s="17">
        <v>3.95300771067316E-2</v>
      </c>
      <c r="AG11" s="17">
        <v>0</v>
      </c>
      <c r="AH11" s="17"/>
      <c r="AI11" s="17">
        <v>8.3627016133962007E-2</v>
      </c>
      <c r="AJ11" s="17">
        <v>4.3928078983398601E-2</v>
      </c>
      <c r="AK11" s="17">
        <v>5.6050447428572403E-2</v>
      </c>
      <c r="AL11" s="17">
        <v>3.41990501920044E-2</v>
      </c>
      <c r="AM11" s="17"/>
      <c r="AN11" s="17">
        <v>4.1355725955927798E-2</v>
      </c>
      <c r="AO11" s="17">
        <v>5.9802431343404398E-2</v>
      </c>
      <c r="AP11" s="17"/>
      <c r="AQ11" s="17">
        <v>3.2371684029540701E-2</v>
      </c>
      <c r="AR11" s="17">
        <v>7.2077541660688693E-2</v>
      </c>
      <c r="AS11" s="17"/>
      <c r="AT11" s="17">
        <v>4.9218207106010901E-2</v>
      </c>
      <c r="AU11" s="17">
        <v>3.8594275425733203E-2</v>
      </c>
      <c r="AV11" s="17">
        <v>6.5863356459241795E-2</v>
      </c>
      <c r="AW11" s="17"/>
      <c r="AX11" s="17">
        <v>2.1376660561358899E-2</v>
      </c>
      <c r="AY11" s="17">
        <v>8.3977112504307505E-2</v>
      </c>
      <c r="AZ11" s="17">
        <v>0</v>
      </c>
    </row>
    <row r="12" spans="2:52" x14ac:dyDescent="0.35">
      <c r="B12" s="18" t="s">
        <v>81</v>
      </c>
      <c r="C12" s="19">
        <v>2.85173391664378E-2</v>
      </c>
      <c r="D12" s="19">
        <v>1.20823151986744E-2</v>
      </c>
      <c r="E12" s="19">
        <v>4.5101728845148403E-2</v>
      </c>
      <c r="F12" s="19"/>
      <c r="G12" s="19">
        <v>1.8948508003146399E-2</v>
      </c>
      <c r="H12" s="19">
        <v>8.9815084099379803E-3</v>
      </c>
      <c r="I12" s="19">
        <v>2.4129845463924798E-2</v>
      </c>
      <c r="J12" s="19">
        <v>8.5377941569848501E-2</v>
      </c>
      <c r="K12" s="19">
        <v>3.4969853411709301E-2</v>
      </c>
      <c r="L12" s="19">
        <v>6.2512552841446902E-3</v>
      </c>
      <c r="M12" s="19"/>
      <c r="N12" s="19">
        <v>1.8119990394809601E-2</v>
      </c>
      <c r="O12" s="19">
        <v>3.1100786209920201E-2</v>
      </c>
      <c r="P12" s="19">
        <v>2.2181026316440599E-2</v>
      </c>
      <c r="Q12" s="19">
        <v>3.5862337788213898E-2</v>
      </c>
      <c r="R12" s="19"/>
      <c r="S12" s="19">
        <v>4.7067339961359402E-2</v>
      </c>
      <c r="T12" s="19">
        <v>1.8995191008640101E-2</v>
      </c>
      <c r="U12" s="19">
        <v>2.4781847198418201E-2</v>
      </c>
      <c r="V12" s="19">
        <v>0</v>
      </c>
      <c r="W12" s="19">
        <v>0</v>
      </c>
      <c r="X12" s="19"/>
      <c r="Y12" s="19">
        <v>3.8723397046628902E-2</v>
      </c>
      <c r="Z12" s="19">
        <v>4.6360227996627701E-3</v>
      </c>
      <c r="AA12" s="19">
        <v>2.5624016831096198E-2</v>
      </c>
      <c r="AB12" s="19"/>
      <c r="AC12" s="19">
        <v>8.5073617931096194E-3</v>
      </c>
      <c r="AD12" s="19">
        <v>6.4565439976714198E-2</v>
      </c>
      <c r="AE12" s="19">
        <v>1.76607920064283E-2</v>
      </c>
      <c r="AF12" s="19">
        <v>2.9920823703149E-2</v>
      </c>
      <c r="AG12" s="19">
        <v>0.27753385491708699</v>
      </c>
      <c r="AH12" s="19"/>
      <c r="AI12" s="19">
        <v>4.3086473507849901E-2</v>
      </c>
      <c r="AJ12" s="19">
        <v>2.7912780873647298E-2</v>
      </c>
      <c r="AK12" s="19">
        <v>9.5805955730532393E-3</v>
      </c>
      <c r="AL12" s="19">
        <v>3.1995536620577802E-2</v>
      </c>
      <c r="AM12" s="19"/>
      <c r="AN12" s="19">
        <v>0</v>
      </c>
      <c r="AO12" s="19">
        <v>3.4482925802732697E-2</v>
      </c>
      <c r="AP12" s="19"/>
      <c r="AQ12" s="19">
        <v>2.3473918457529701E-2</v>
      </c>
      <c r="AR12" s="19">
        <v>3.4187754364943097E-2</v>
      </c>
      <c r="AS12" s="19"/>
      <c r="AT12" s="19">
        <v>1.90972457128941E-2</v>
      </c>
      <c r="AU12" s="19">
        <v>4.4896933646887002E-2</v>
      </c>
      <c r="AV12" s="19">
        <v>2.2417555712393698E-2</v>
      </c>
      <c r="AW12" s="19"/>
      <c r="AX12" s="19">
        <v>1.7044452969298501E-2</v>
      </c>
      <c r="AY12" s="19">
        <v>2.7615104010747599E-2</v>
      </c>
      <c r="AZ12" s="19">
        <v>1.97322692740588E-2</v>
      </c>
    </row>
    <row r="13" spans="2:52" x14ac:dyDescent="0.35">
      <c r="B13" s="16"/>
    </row>
    <row r="14" spans="2:52" x14ac:dyDescent="0.35">
      <c r="B14" t="s">
        <v>85</v>
      </c>
    </row>
    <row r="15" spans="2:52" x14ac:dyDescent="0.35">
      <c r="B15" t="s">
        <v>86</v>
      </c>
    </row>
    <row r="17" spans="2:2" x14ac:dyDescent="0.35">
      <c r="B17"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Z25"/>
  <sheetViews>
    <sheetView showGridLines="0" topLeftCell="A7" workbookViewId="0">
      <pane xSplit="2" topLeftCell="C1" activePane="topRight" state="frozen"/>
      <selection pane="topRight" activeCell="B9" sqref="B9:C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147</v>
      </c>
      <c r="C9" s="17">
        <v>0.687673745149043</v>
      </c>
      <c r="D9" s="17">
        <v>0.61774306639962195</v>
      </c>
      <c r="E9" s="17">
        <v>0.75475920087553094</v>
      </c>
      <c r="F9" s="17"/>
      <c r="G9" s="17">
        <v>0.65748840461911096</v>
      </c>
      <c r="H9" s="17">
        <v>0.58946326938556604</v>
      </c>
      <c r="I9" s="17">
        <v>0.66194038712714498</v>
      </c>
      <c r="J9" s="17">
        <v>0.74170802546219405</v>
      </c>
      <c r="K9" s="17">
        <v>0.814663457386127</v>
      </c>
      <c r="L9" s="17">
        <v>0.68388186038416598</v>
      </c>
      <c r="M9" s="17"/>
      <c r="N9" s="17">
        <v>0.713882216042099</v>
      </c>
      <c r="O9" s="17">
        <v>0.70578701144874501</v>
      </c>
      <c r="P9" s="17">
        <v>0.68394431128574196</v>
      </c>
      <c r="Q9" s="17">
        <v>0.66492806855263198</v>
      </c>
      <c r="R9" s="17"/>
      <c r="S9" s="17">
        <v>0.74877318419483196</v>
      </c>
      <c r="T9" s="17">
        <v>0.64467756168383294</v>
      </c>
      <c r="U9" s="17">
        <v>0.75144264988985099</v>
      </c>
      <c r="V9" s="17">
        <v>0.59098298230661594</v>
      </c>
      <c r="W9" s="17">
        <v>0.75442755139240003</v>
      </c>
      <c r="X9" s="17"/>
      <c r="Y9" s="17">
        <v>0.70690137619653104</v>
      </c>
      <c r="Z9" s="17">
        <v>0.67725266802665396</v>
      </c>
      <c r="AA9" s="17">
        <v>0.68043808500740499</v>
      </c>
      <c r="AB9" s="17"/>
      <c r="AC9" s="17">
        <v>0.72854832149637205</v>
      </c>
      <c r="AD9" s="17">
        <v>0.70583399424678495</v>
      </c>
      <c r="AE9" s="17">
        <v>0.66870342637539004</v>
      </c>
      <c r="AF9" s="17">
        <v>0.54581061984373402</v>
      </c>
      <c r="AG9" s="17">
        <v>0.72428691005635704</v>
      </c>
      <c r="AH9" s="17"/>
      <c r="AI9" s="17">
        <v>0.64012784121144595</v>
      </c>
      <c r="AJ9" s="17">
        <v>0.68645399622085701</v>
      </c>
      <c r="AK9" s="17">
        <v>0.71742683074046998</v>
      </c>
      <c r="AL9" s="17">
        <v>0.69586338274361403</v>
      </c>
      <c r="AM9" s="17"/>
      <c r="AN9" s="17">
        <v>0.67821358059813397</v>
      </c>
      <c r="AO9" s="17">
        <v>0.68989726634429804</v>
      </c>
      <c r="AP9" s="17"/>
      <c r="AQ9" s="17">
        <v>0.73259671906844703</v>
      </c>
      <c r="AR9" s="17">
        <v>0.65034331476862095</v>
      </c>
      <c r="AS9" s="17"/>
      <c r="AT9" s="17">
        <v>0.68935904082001997</v>
      </c>
      <c r="AU9" s="17">
        <v>0.67991670419698502</v>
      </c>
      <c r="AV9" s="17">
        <v>0.65176495569505999</v>
      </c>
      <c r="AW9" s="17"/>
      <c r="AX9" s="17">
        <v>0.69354650335289703</v>
      </c>
      <c r="AY9" s="17">
        <v>0.69668812811583403</v>
      </c>
      <c r="AZ9" s="17">
        <v>0.56393070022449299</v>
      </c>
    </row>
    <row r="10" spans="2:52" ht="29" x14ac:dyDescent="0.35">
      <c r="B10" s="18" t="s">
        <v>148</v>
      </c>
      <c r="C10" s="17">
        <v>0.62199011711351704</v>
      </c>
      <c r="D10" s="17">
        <v>0.59817672913326103</v>
      </c>
      <c r="E10" s="17">
        <v>0.64265423109200603</v>
      </c>
      <c r="F10" s="17"/>
      <c r="G10" s="17">
        <v>0.66281454014986496</v>
      </c>
      <c r="H10" s="17">
        <v>0.55808723931877002</v>
      </c>
      <c r="I10" s="17">
        <v>0.67788128213290799</v>
      </c>
      <c r="J10" s="17">
        <v>0.70315754907084005</v>
      </c>
      <c r="K10" s="17">
        <v>0.68367229089172699</v>
      </c>
      <c r="L10" s="17">
        <v>0.496812940386341</v>
      </c>
      <c r="M10" s="17"/>
      <c r="N10" s="17">
        <v>0.60527771687971299</v>
      </c>
      <c r="O10" s="17">
        <v>0.70831824651286401</v>
      </c>
      <c r="P10" s="17">
        <v>0.46942913301106398</v>
      </c>
      <c r="Q10" s="17">
        <v>0.65097652813376605</v>
      </c>
      <c r="R10" s="17"/>
      <c r="S10" s="17">
        <v>0.61764384115283399</v>
      </c>
      <c r="T10" s="17">
        <v>0.61262792373142905</v>
      </c>
      <c r="U10" s="17">
        <v>0.59495227646980198</v>
      </c>
      <c r="V10" s="17">
        <v>0.46276213134207</v>
      </c>
      <c r="W10" s="17">
        <v>0.72983184649432897</v>
      </c>
      <c r="X10" s="17"/>
      <c r="Y10" s="17">
        <v>0.61886057296251196</v>
      </c>
      <c r="Z10" s="17">
        <v>0.62919168935076997</v>
      </c>
      <c r="AA10" s="17">
        <v>0.58719760644588603</v>
      </c>
      <c r="AB10" s="17"/>
      <c r="AC10" s="17">
        <v>0.64389671333512</v>
      </c>
      <c r="AD10" s="17">
        <v>0.64591715559235396</v>
      </c>
      <c r="AE10" s="17">
        <v>0.58761760664580298</v>
      </c>
      <c r="AF10" s="17">
        <v>0.58766515224535498</v>
      </c>
      <c r="AG10" s="17">
        <v>0.94914086540680398</v>
      </c>
      <c r="AH10" s="17"/>
      <c r="AI10" s="17">
        <v>0.55306968406131296</v>
      </c>
      <c r="AJ10" s="17">
        <v>0.64984335857113695</v>
      </c>
      <c r="AK10" s="17">
        <v>0.68292306164758199</v>
      </c>
      <c r="AL10" s="17">
        <v>0.59143105650350902</v>
      </c>
      <c r="AM10" s="17"/>
      <c r="AN10" s="17">
        <v>0.68206663743089402</v>
      </c>
      <c r="AO10" s="17">
        <v>0.59958472543363095</v>
      </c>
      <c r="AP10" s="17"/>
      <c r="AQ10" s="17">
        <v>0.67823750864511401</v>
      </c>
      <c r="AR10" s="17">
        <v>0.56664064187555796</v>
      </c>
      <c r="AS10" s="17"/>
      <c r="AT10" s="17">
        <v>0.64693279563556305</v>
      </c>
      <c r="AU10" s="17">
        <v>0.60306119368593303</v>
      </c>
      <c r="AV10" s="17">
        <v>0.56273107094400598</v>
      </c>
      <c r="AW10" s="17"/>
      <c r="AX10" s="17">
        <v>0.67968788419286796</v>
      </c>
      <c r="AY10" s="17">
        <v>0.645659076490124</v>
      </c>
      <c r="AZ10" s="17">
        <v>0.61070718231213195</v>
      </c>
    </row>
    <row r="11" spans="2:52" ht="29" x14ac:dyDescent="0.35">
      <c r="B11" s="18" t="s">
        <v>149</v>
      </c>
      <c r="C11" s="17">
        <v>0.60839184337649499</v>
      </c>
      <c r="D11" s="17">
        <v>0.57222509873294902</v>
      </c>
      <c r="E11" s="17">
        <v>0.64124039443471303</v>
      </c>
      <c r="F11" s="17"/>
      <c r="G11" s="17">
        <v>0.56454079229829202</v>
      </c>
      <c r="H11" s="17">
        <v>0.57563898388239798</v>
      </c>
      <c r="I11" s="17">
        <v>0.53770906427496801</v>
      </c>
      <c r="J11" s="17">
        <v>0.63434254740627305</v>
      </c>
      <c r="K11" s="17">
        <v>0.63478598208905102</v>
      </c>
      <c r="L11" s="17">
        <v>0.687338432333786</v>
      </c>
      <c r="M11" s="17"/>
      <c r="N11" s="17">
        <v>0.60933090081903296</v>
      </c>
      <c r="O11" s="17">
        <v>0.63684035743881895</v>
      </c>
      <c r="P11" s="17">
        <v>0.52993303056861596</v>
      </c>
      <c r="Q11" s="17">
        <v>0.63717135909419897</v>
      </c>
      <c r="R11" s="17"/>
      <c r="S11" s="17">
        <v>0.66650418735106198</v>
      </c>
      <c r="T11" s="17">
        <v>0.55136022626279502</v>
      </c>
      <c r="U11" s="17">
        <v>0.69868506741304004</v>
      </c>
      <c r="V11" s="17">
        <v>0.59098298230661594</v>
      </c>
      <c r="W11" s="17">
        <v>0.67719263164080001</v>
      </c>
      <c r="X11" s="17"/>
      <c r="Y11" s="17">
        <v>0.65389879016242702</v>
      </c>
      <c r="Z11" s="17">
        <v>0.59531949757318003</v>
      </c>
      <c r="AA11" s="17">
        <v>0.62058643682411896</v>
      </c>
      <c r="AB11" s="17"/>
      <c r="AC11" s="17">
        <v>0.63183363940422099</v>
      </c>
      <c r="AD11" s="17">
        <v>0.63861880258582304</v>
      </c>
      <c r="AE11" s="17">
        <v>0.57994897553506397</v>
      </c>
      <c r="AF11" s="17">
        <v>0.60428969352497097</v>
      </c>
      <c r="AG11" s="17">
        <v>0.61301453225464098</v>
      </c>
      <c r="AH11" s="17"/>
      <c r="AI11" s="17">
        <v>0.60032603688402897</v>
      </c>
      <c r="AJ11" s="17">
        <v>0.60548663091501098</v>
      </c>
      <c r="AK11" s="17">
        <v>0.59925459906459</v>
      </c>
      <c r="AL11" s="17">
        <v>0.64651645173850802</v>
      </c>
      <c r="AM11" s="17"/>
      <c r="AN11" s="17">
        <v>0.61646814930753202</v>
      </c>
      <c r="AO11" s="17">
        <v>0.60444158566519701</v>
      </c>
      <c r="AP11" s="17"/>
      <c r="AQ11" s="17">
        <v>0.60227253838406503</v>
      </c>
      <c r="AR11" s="17">
        <v>0.61655800791900095</v>
      </c>
      <c r="AS11" s="17"/>
      <c r="AT11" s="17">
        <v>0.64262843481546505</v>
      </c>
      <c r="AU11" s="17">
        <v>0.62267584191524705</v>
      </c>
      <c r="AV11" s="17">
        <v>0.55873449555131705</v>
      </c>
      <c r="AW11" s="17"/>
      <c r="AX11" s="17">
        <v>0.61239905190434496</v>
      </c>
      <c r="AY11" s="17">
        <v>0.69419574361661396</v>
      </c>
      <c r="AZ11" s="17">
        <v>0.55301677253072901</v>
      </c>
    </row>
    <row r="12" spans="2:52" ht="58" x14ac:dyDescent="0.35">
      <c r="B12" s="18" t="s">
        <v>150</v>
      </c>
      <c r="C12" s="17">
        <v>0.51206542528048204</v>
      </c>
      <c r="D12" s="17">
        <v>0.46028577946555499</v>
      </c>
      <c r="E12" s="17">
        <v>0.559678179157864</v>
      </c>
      <c r="F12" s="17"/>
      <c r="G12" s="17">
        <v>0.40614287688434098</v>
      </c>
      <c r="H12" s="17">
        <v>0.44824975054996002</v>
      </c>
      <c r="I12" s="17">
        <v>0.51555323570543099</v>
      </c>
      <c r="J12" s="17">
        <v>0.54591985817412503</v>
      </c>
      <c r="K12" s="17">
        <v>0.53378225464729301</v>
      </c>
      <c r="L12" s="17">
        <v>0.59166312527335096</v>
      </c>
      <c r="M12" s="17"/>
      <c r="N12" s="17">
        <v>0.54551811491912205</v>
      </c>
      <c r="O12" s="17">
        <v>0.55837941150123804</v>
      </c>
      <c r="P12" s="17">
        <v>0.45752408676727702</v>
      </c>
      <c r="Q12" s="17">
        <v>0.49255484753870699</v>
      </c>
      <c r="R12" s="17"/>
      <c r="S12" s="17">
        <v>0.56662670340263899</v>
      </c>
      <c r="T12" s="17">
        <v>0.50435779224635602</v>
      </c>
      <c r="U12" s="17">
        <v>0.64173348211072501</v>
      </c>
      <c r="V12" s="17">
        <v>0.46276213134207</v>
      </c>
      <c r="W12" s="17">
        <v>0.51083370640911496</v>
      </c>
      <c r="X12" s="17"/>
      <c r="Y12" s="17">
        <v>0.52738839312431396</v>
      </c>
      <c r="Z12" s="17">
        <v>0.52038191909033404</v>
      </c>
      <c r="AA12" s="17">
        <v>0.5772357454332</v>
      </c>
      <c r="AB12" s="17"/>
      <c r="AC12" s="17">
        <v>0.49721098422507098</v>
      </c>
      <c r="AD12" s="17">
        <v>0.49264348465213698</v>
      </c>
      <c r="AE12" s="17">
        <v>0.55876877895078403</v>
      </c>
      <c r="AF12" s="17">
        <v>0.45466595841837298</v>
      </c>
      <c r="AG12" s="17">
        <v>0.59701675183708702</v>
      </c>
      <c r="AH12" s="17"/>
      <c r="AI12" s="17">
        <v>0.54124170894420098</v>
      </c>
      <c r="AJ12" s="17">
        <v>0.46483117716057398</v>
      </c>
      <c r="AK12" s="17">
        <v>0.57143916237454695</v>
      </c>
      <c r="AL12" s="17">
        <v>0.55300698229786904</v>
      </c>
      <c r="AM12" s="17"/>
      <c r="AN12" s="17">
        <v>0.56463585662945004</v>
      </c>
      <c r="AO12" s="17">
        <v>0.50186123498860902</v>
      </c>
      <c r="AP12" s="17"/>
      <c r="AQ12" s="17">
        <v>0.521804540815759</v>
      </c>
      <c r="AR12" s="17">
        <v>0.50379282522500202</v>
      </c>
      <c r="AS12" s="17"/>
      <c r="AT12" s="17">
        <v>0.53940900829374205</v>
      </c>
      <c r="AU12" s="17">
        <v>0.47253476893142898</v>
      </c>
      <c r="AV12" s="17">
        <v>0.58926253704512199</v>
      </c>
      <c r="AW12" s="17"/>
      <c r="AX12" s="17">
        <v>0.50544722580936596</v>
      </c>
      <c r="AY12" s="17">
        <v>0.552988488528392</v>
      </c>
      <c r="AZ12" s="17">
        <v>0.65550311497620195</v>
      </c>
    </row>
    <row r="13" spans="2:52" ht="29" x14ac:dyDescent="0.35">
      <c r="B13" s="18" t="s">
        <v>151</v>
      </c>
      <c r="C13" s="17">
        <v>0.46864252308297799</v>
      </c>
      <c r="D13" s="17">
        <v>0.43423888522991599</v>
      </c>
      <c r="E13" s="17">
        <v>0.49861481891998599</v>
      </c>
      <c r="F13" s="17"/>
      <c r="G13" s="17">
        <v>0.49446095992189798</v>
      </c>
      <c r="H13" s="17">
        <v>0.41663036783165802</v>
      </c>
      <c r="I13" s="17">
        <v>0.54838071100475405</v>
      </c>
      <c r="J13" s="17">
        <v>0.42853618008441102</v>
      </c>
      <c r="K13" s="17">
        <v>0.54531210424544596</v>
      </c>
      <c r="L13" s="17">
        <v>0.407294900078504</v>
      </c>
      <c r="M13" s="17"/>
      <c r="N13" s="17">
        <v>0.46893441260789798</v>
      </c>
      <c r="O13" s="17">
        <v>0.48559476278468999</v>
      </c>
      <c r="P13" s="17">
        <v>0.41555118407858099</v>
      </c>
      <c r="Q13" s="17">
        <v>0.49064489478530698</v>
      </c>
      <c r="R13" s="17"/>
      <c r="S13" s="17">
        <v>0.41420877375043702</v>
      </c>
      <c r="T13" s="17">
        <v>0.47692170145590801</v>
      </c>
      <c r="U13" s="17">
        <v>0.63503453052591696</v>
      </c>
      <c r="V13" s="17">
        <v>0.59098298230661594</v>
      </c>
      <c r="W13" s="17">
        <v>0.53832706061505398</v>
      </c>
      <c r="X13" s="17"/>
      <c r="Y13" s="17">
        <v>0.47130654554550799</v>
      </c>
      <c r="Z13" s="17">
        <v>0.50984531226337304</v>
      </c>
      <c r="AA13" s="17">
        <v>0.504389504485383</v>
      </c>
      <c r="AB13" s="17"/>
      <c r="AC13" s="17">
        <v>0.463042602365139</v>
      </c>
      <c r="AD13" s="17">
        <v>0.493251359575751</v>
      </c>
      <c r="AE13" s="17">
        <v>0.448824561266152</v>
      </c>
      <c r="AF13" s="17">
        <v>0.48900028880030599</v>
      </c>
      <c r="AG13" s="17">
        <v>0.58017260583428798</v>
      </c>
      <c r="AH13" s="17"/>
      <c r="AI13" s="17">
        <v>0.47297479822625499</v>
      </c>
      <c r="AJ13" s="17">
        <v>0.41896084389386401</v>
      </c>
      <c r="AK13" s="17">
        <v>0.49394186314247901</v>
      </c>
      <c r="AL13" s="17">
        <v>0.49720608380223902</v>
      </c>
      <c r="AM13" s="17"/>
      <c r="AN13" s="17">
        <v>0.46711385938349098</v>
      </c>
      <c r="AO13" s="17">
        <v>0.46973134051029503</v>
      </c>
      <c r="AP13" s="17"/>
      <c r="AQ13" s="17">
        <v>0.49195361154588402</v>
      </c>
      <c r="AR13" s="17">
        <v>0.450362246322633</v>
      </c>
      <c r="AS13" s="17"/>
      <c r="AT13" s="17">
        <v>0.43654598757232699</v>
      </c>
      <c r="AU13" s="17">
        <v>0.503454877772883</v>
      </c>
      <c r="AV13" s="17">
        <v>0.497888240967443</v>
      </c>
      <c r="AW13" s="17"/>
      <c r="AX13" s="17">
        <v>0.51904157961891795</v>
      </c>
      <c r="AY13" s="17">
        <v>0.44528445055820998</v>
      </c>
      <c r="AZ13" s="17">
        <v>0.510124912953696</v>
      </c>
    </row>
    <row r="14" spans="2:52" ht="58" x14ac:dyDescent="0.35">
      <c r="B14" s="18" t="s">
        <v>152</v>
      </c>
      <c r="C14" s="17">
        <v>0.42074353111110502</v>
      </c>
      <c r="D14" s="17">
        <v>0.38728134260298203</v>
      </c>
      <c r="E14" s="17">
        <v>0.44939447803953703</v>
      </c>
      <c r="F14" s="17"/>
      <c r="G14" s="17">
        <v>0.388713834608091</v>
      </c>
      <c r="H14" s="17">
        <v>0.46542377675720498</v>
      </c>
      <c r="I14" s="17">
        <v>0.43052044694323499</v>
      </c>
      <c r="J14" s="17">
        <v>0.43790975307271401</v>
      </c>
      <c r="K14" s="17">
        <v>0.42524366320281398</v>
      </c>
      <c r="L14" s="17">
        <v>0.37556842588554401</v>
      </c>
      <c r="M14" s="17"/>
      <c r="N14" s="17">
        <v>0.44389322050073199</v>
      </c>
      <c r="O14" s="17">
        <v>0.46038290703573198</v>
      </c>
      <c r="P14" s="17">
        <v>0.33982568578913402</v>
      </c>
      <c r="Q14" s="17">
        <v>0.42875711537762301</v>
      </c>
      <c r="R14" s="17"/>
      <c r="S14" s="17">
        <v>0.340320325992574</v>
      </c>
      <c r="T14" s="17">
        <v>0.42162391085402401</v>
      </c>
      <c r="U14" s="17">
        <v>0.58588336990854595</v>
      </c>
      <c r="V14" s="17">
        <v>0.37479078901553797</v>
      </c>
      <c r="W14" s="17">
        <v>0.52744757177377</v>
      </c>
      <c r="X14" s="17"/>
      <c r="Y14" s="17">
        <v>0.35485383876530802</v>
      </c>
      <c r="Z14" s="17">
        <v>0.46936869098835698</v>
      </c>
      <c r="AA14" s="17">
        <v>0.58408230136013295</v>
      </c>
      <c r="AB14" s="17"/>
      <c r="AC14" s="17">
        <v>0.28193634144819801</v>
      </c>
      <c r="AD14" s="17">
        <v>0.38967398101046802</v>
      </c>
      <c r="AE14" s="17">
        <v>0.47040676610371102</v>
      </c>
      <c r="AF14" s="17">
        <v>0.57382381072413302</v>
      </c>
      <c r="AG14" s="17">
        <v>0.83786848760508803</v>
      </c>
      <c r="AH14" s="17"/>
      <c r="AI14" s="17">
        <v>0.44474166267885401</v>
      </c>
      <c r="AJ14" s="17">
        <v>0.36624915376463701</v>
      </c>
      <c r="AK14" s="17">
        <v>0.44200225935875098</v>
      </c>
      <c r="AL14" s="17">
        <v>0.47559523413177601</v>
      </c>
      <c r="AM14" s="17"/>
      <c r="AN14" s="17">
        <v>0.41835244101923902</v>
      </c>
      <c r="AO14" s="17">
        <v>0.43408559094438298</v>
      </c>
      <c r="AP14" s="17"/>
      <c r="AQ14" s="17">
        <v>0.42775994360870601</v>
      </c>
      <c r="AR14" s="17">
        <v>0.41578075725088098</v>
      </c>
      <c r="AS14" s="17"/>
      <c r="AT14" s="17">
        <v>0.40979162678940201</v>
      </c>
      <c r="AU14" s="17">
        <v>0.46065225388487702</v>
      </c>
      <c r="AV14" s="17">
        <v>0.38405741914172797</v>
      </c>
      <c r="AW14" s="17"/>
      <c r="AX14" s="17">
        <v>0.45634936604241799</v>
      </c>
      <c r="AY14" s="17">
        <v>0.37246353651440001</v>
      </c>
      <c r="AZ14" s="17">
        <v>0.47880390846480098</v>
      </c>
    </row>
    <row r="15" spans="2:52" ht="29" x14ac:dyDescent="0.35">
      <c r="B15" s="18" t="s">
        <v>153</v>
      </c>
      <c r="C15" s="17">
        <v>0.38767480503053298</v>
      </c>
      <c r="D15" s="17">
        <v>0.38057302462533898</v>
      </c>
      <c r="E15" s="17">
        <v>0.39264964959496201</v>
      </c>
      <c r="F15" s="17"/>
      <c r="G15" s="17">
        <v>0.42110655760919502</v>
      </c>
      <c r="H15" s="17">
        <v>0.32378524169427703</v>
      </c>
      <c r="I15" s="17">
        <v>0.38117050671944402</v>
      </c>
      <c r="J15" s="17">
        <v>0.42955484947897099</v>
      </c>
      <c r="K15" s="17">
        <v>0.42367164585727801</v>
      </c>
      <c r="L15" s="17">
        <v>0.37059202657197898</v>
      </c>
      <c r="M15" s="17"/>
      <c r="N15" s="17">
        <v>0.44299502038242999</v>
      </c>
      <c r="O15" s="17">
        <v>0.42370163711787701</v>
      </c>
      <c r="P15" s="17">
        <v>0.34094125451045298</v>
      </c>
      <c r="Q15" s="17">
        <v>0.36010722342247398</v>
      </c>
      <c r="R15" s="17"/>
      <c r="S15" s="17">
        <v>0.42907393787512199</v>
      </c>
      <c r="T15" s="17">
        <v>0.36407736440011701</v>
      </c>
      <c r="U15" s="17">
        <v>0.52560579571341304</v>
      </c>
      <c r="V15" s="17">
        <v>0.14954592398241101</v>
      </c>
      <c r="W15" s="17">
        <v>0.35643792886082798</v>
      </c>
      <c r="X15" s="17"/>
      <c r="Y15" s="17">
        <v>0.41962299715898099</v>
      </c>
      <c r="Z15" s="17">
        <v>0.391609157558934</v>
      </c>
      <c r="AA15" s="17">
        <v>0.40935475896842899</v>
      </c>
      <c r="AB15" s="17"/>
      <c r="AC15" s="17">
        <v>0.31375433201057101</v>
      </c>
      <c r="AD15" s="17">
        <v>0.429228163996344</v>
      </c>
      <c r="AE15" s="17">
        <v>0.42421464789636598</v>
      </c>
      <c r="AF15" s="17">
        <v>0.41732366018795503</v>
      </c>
      <c r="AG15" s="17">
        <v>0.58695596119367899</v>
      </c>
      <c r="AH15" s="17"/>
      <c r="AI15" s="17">
        <v>0.346716664510823</v>
      </c>
      <c r="AJ15" s="17">
        <v>0.38972758887305903</v>
      </c>
      <c r="AK15" s="17">
        <v>0.39080484901302698</v>
      </c>
      <c r="AL15" s="17">
        <v>0.47241088891028499</v>
      </c>
      <c r="AM15" s="17"/>
      <c r="AN15" s="17">
        <v>0.33560228622305099</v>
      </c>
      <c r="AO15" s="17">
        <v>0.40239863941693799</v>
      </c>
      <c r="AP15" s="17"/>
      <c r="AQ15" s="17">
        <v>0.37937897065409598</v>
      </c>
      <c r="AR15" s="17">
        <v>0.39205216049352898</v>
      </c>
      <c r="AS15" s="17"/>
      <c r="AT15" s="17">
        <v>0.41292136756704201</v>
      </c>
      <c r="AU15" s="17">
        <v>0.36986497229833099</v>
      </c>
      <c r="AV15" s="17">
        <v>0.43761256554804201</v>
      </c>
      <c r="AW15" s="17"/>
      <c r="AX15" s="17">
        <v>0.38219324721696701</v>
      </c>
      <c r="AY15" s="17">
        <v>0.40925384213210703</v>
      </c>
      <c r="AZ15" s="17">
        <v>0.454932176174832</v>
      </c>
    </row>
    <row r="16" spans="2:52" x14ac:dyDescent="0.35">
      <c r="B16" s="18" t="s">
        <v>154</v>
      </c>
      <c r="C16" s="17">
        <v>0.380450751569126</v>
      </c>
      <c r="D16" s="17">
        <v>0.370006845286386</v>
      </c>
      <c r="E16" s="17">
        <v>0.393897760654003</v>
      </c>
      <c r="F16" s="17"/>
      <c r="G16" s="17">
        <v>0.303032379153233</v>
      </c>
      <c r="H16" s="17">
        <v>0.28904783688572599</v>
      </c>
      <c r="I16" s="17">
        <v>0.37648939828165801</v>
      </c>
      <c r="J16" s="17">
        <v>0.46799763352762203</v>
      </c>
      <c r="K16" s="17">
        <v>0.42258779655016399</v>
      </c>
      <c r="L16" s="17">
        <v>0.41594943469961598</v>
      </c>
      <c r="M16" s="17"/>
      <c r="N16" s="17">
        <v>0.461868595392945</v>
      </c>
      <c r="O16" s="17">
        <v>0.38778105003811603</v>
      </c>
      <c r="P16" s="17">
        <v>0.31451167415507802</v>
      </c>
      <c r="Q16" s="17">
        <v>0.37677749855639397</v>
      </c>
      <c r="R16" s="17"/>
      <c r="S16" s="17">
        <v>0.39913448041170302</v>
      </c>
      <c r="T16" s="17">
        <v>0.42120455666962903</v>
      </c>
      <c r="U16" s="17">
        <v>0.46625657440357898</v>
      </c>
      <c r="V16" s="17">
        <v>0.28028566292572199</v>
      </c>
      <c r="W16" s="17">
        <v>0.32767802891801001</v>
      </c>
      <c r="X16" s="17"/>
      <c r="Y16" s="17">
        <v>0.410119821800008</v>
      </c>
      <c r="Z16" s="17">
        <v>0.440219738190816</v>
      </c>
      <c r="AA16" s="17">
        <v>0.38059618245582799</v>
      </c>
      <c r="AB16" s="17"/>
      <c r="AC16" s="17">
        <v>0.34002450201794199</v>
      </c>
      <c r="AD16" s="17">
        <v>0.35760977095875401</v>
      </c>
      <c r="AE16" s="17">
        <v>0.40969177302355198</v>
      </c>
      <c r="AF16" s="17">
        <v>0.398416930559713</v>
      </c>
      <c r="AG16" s="17">
        <v>0.61301453225464098</v>
      </c>
      <c r="AH16" s="17"/>
      <c r="AI16" s="17">
        <v>0.336696288516739</v>
      </c>
      <c r="AJ16" s="17">
        <v>0.342398425977887</v>
      </c>
      <c r="AK16" s="17">
        <v>0.37333747048079502</v>
      </c>
      <c r="AL16" s="17">
        <v>0.51934662628470696</v>
      </c>
      <c r="AM16" s="17"/>
      <c r="AN16" s="17">
        <v>0.31837224660012597</v>
      </c>
      <c r="AO16" s="17">
        <v>0.40721788340906201</v>
      </c>
      <c r="AP16" s="17"/>
      <c r="AQ16" s="17">
        <v>0.36219723560182898</v>
      </c>
      <c r="AR16" s="17">
        <v>0.39966165137988802</v>
      </c>
      <c r="AS16" s="17"/>
      <c r="AT16" s="17">
        <v>0.40706535097492502</v>
      </c>
      <c r="AU16" s="17">
        <v>0.32958606314585098</v>
      </c>
      <c r="AV16" s="17">
        <v>0.41517419151124701</v>
      </c>
      <c r="AW16" s="17"/>
      <c r="AX16" s="17">
        <v>0.44359234909147399</v>
      </c>
      <c r="AY16" s="17">
        <v>0.37111741704263501</v>
      </c>
      <c r="AZ16" s="17">
        <v>0.36554321124738898</v>
      </c>
    </row>
    <row r="17" spans="2:52" ht="43.5" x14ac:dyDescent="0.35">
      <c r="B17" s="18" t="s">
        <v>155</v>
      </c>
      <c r="C17" s="17">
        <v>0.27837905461191398</v>
      </c>
      <c r="D17" s="17">
        <v>0.25737633957961598</v>
      </c>
      <c r="E17" s="17">
        <v>0.29869233975696502</v>
      </c>
      <c r="F17" s="17"/>
      <c r="G17" s="17">
        <v>0.195097137777024</v>
      </c>
      <c r="H17" s="17">
        <v>0.245053006554624</v>
      </c>
      <c r="I17" s="17">
        <v>0.27419259889206099</v>
      </c>
      <c r="J17" s="17">
        <v>0.35787734848980302</v>
      </c>
      <c r="K17" s="17">
        <v>0.26700210944911701</v>
      </c>
      <c r="L17" s="17">
        <v>0.31012067510524199</v>
      </c>
      <c r="M17" s="17"/>
      <c r="N17" s="17">
        <v>0.33125501699772802</v>
      </c>
      <c r="O17" s="17">
        <v>0.29708709735414901</v>
      </c>
      <c r="P17" s="17">
        <v>0.15402983006222001</v>
      </c>
      <c r="Q17" s="17">
        <v>0.31638500551617799</v>
      </c>
      <c r="R17" s="17"/>
      <c r="S17" s="17">
        <v>0.245188770733997</v>
      </c>
      <c r="T17" s="17">
        <v>0.31223328644374898</v>
      </c>
      <c r="U17" s="17">
        <v>0.25761707960050001</v>
      </c>
      <c r="V17" s="17">
        <v>0.14954592398241101</v>
      </c>
      <c r="W17" s="17">
        <v>0.29979210216097102</v>
      </c>
      <c r="X17" s="17"/>
      <c r="Y17" s="17">
        <v>0.26172719263156502</v>
      </c>
      <c r="Z17" s="17">
        <v>0.31273995699961998</v>
      </c>
      <c r="AA17" s="17">
        <v>0.24734350454241899</v>
      </c>
      <c r="AB17" s="17"/>
      <c r="AC17" s="17">
        <v>0.27562554854749299</v>
      </c>
      <c r="AD17" s="17">
        <v>0.29050309057662999</v>
      </c>
      <c r="AE17" s="17">
        <v>0.216917234852741</v>
      </c>
      <c r="AF17" s="17">
        <v>0.29551039250135303</v>
      </c>
      <c r="AG17" s="17">
        <v>0.50896870800903904</v>
      </c>
      <c r="AH17" s="17"/>
      <c r="AI17" s="17">
        <v>0.328381009817028</v>
      </c>
      <c r="AJ17" s="17">
        <v>0.19615161435640199</v>
      </c>
      <c r="AK17" s="17">
        <v>0.25651698281093299</v>
      </c>
      <c r="AL17" s="17">
        <v>0.35206362276363201</v>
      </c>
      <c r="AM17" s="17"/>
      <c r="AN17" s="17">
        <v>0.25948874852193898</v>
      </c>
      <c r="AO17" s="17">
        <v>0.28317139892162302</v>
      </c>
      <c r="AP17" s="17"/>
      <c r="AQ17" s="17">
        <v>0.26251515968043898</v>
      </c>
      <c r="AR17" s="17">
        <v>0.29404283721713698</v>
      </c>
      <c r="AS17" s="17"/>
      <c r="AT17" s="17">
        <v>0.29628653165047902</v>
      </c>
      <c r="AU17" s="17">
        <v>0.262160734725783</v>
      </c>
      <c r="AV17" s="17">
        <v>0.32711597905739698</v>
      </c>
      <c r="AW17" s="17"/>
      <c r="AX17" s="17">
        <v>0.29462530352620803</v>
      </c>
      <c r="AY17" s="17">
        <v>0.314027557061898</v>
      </c>
      <c r="AZ17" s="17">
        <v>0.362663094291022</v>
      </c>
    </row>
    <row r="18" spans="2:52" ht="43.5" x14ac:dyDescent="0.35">
      <c r="B18" s="18" t="s">
        <v>156</v>
      </c>
      <c r="C18" s="17">
        <v>3.81602504308503E-2</v>
      </c>
      <c r="D18" s="17">
        <v>4.5405948641142301E-2</v>
      </c>
      <c r="E18" s="17">
        <v>3.1255900614854101E-2</v>
      </c>
      <c r="F18" s="17"/>
      <c r="G18" s="17">
        <v>5.9617739954443598E-3</v>
      </c>
      <c r="H18" s="17">
        <v>8.9815084099379803E-3</v>
      </c>
      <c r="I18" s="17">
        <v>1.2991186711025801E-2</v>
      </c>
      <c r="J18" s="17">
        <v>3.5413878923592101E-2</v>
      </c>
      <c r="K18" s="17">
        <v>6.3099298252518907E-2</v>
      </c>
      <c r="L18" s="17">
        <v>9.1028470627757305E-2</v>
      </c>
      <c r="M18" s="17"/>
      <c r="N18" s="17">
        <v>4.55799155618292E-3</v>
      </c>
      <c r="O18" s="17">
        <v>2.63126575233061E-2</v>
      </c>
      <c r="P18" s="17">
        <v>4.4574349505050501E-2</v>
      </c>
      <c r="Q18" s="17">
        <v>6.1920923955691098E-2</v>
      </c>
      <c r="R18" s="17"/>
      <c r="S18" s="17">
        <v>5.85515401259733E-2</v>
      </c>
      <c r="T18" s="17">
        <v>7.4717831878972898E-3</v>
      </c>
      <c r="U18" s="17">
        <v>0</v>
      </c>
      <c r="V18" s="17">
        <v>0.31451189160356802</v>
      </c>
      <c r="W18" s="17">
        <v>5.8484754677685498E-2</v>
      </c>
      <c r="X18" s="17"/>
      <c r="Y18" s="17">
        <v>5.06224307781638E-2</v>
      </c>
      <c r="Z18" s="17">
        <v>1.0536846727996201E-2</v>
      </c>
      <c r="AA18" s="17">
        <v>0</v>
      </c>
      <c r="AB18" s="17"/>
      <c r="AC18" s="17">
        <v>5.0646811990415097E-2</v>
      </c>
      <c r="AD18" s="17">
        <v>1.78458851304838E-2</v>
      </c>
      <c r="AE18" s="17">
        <v>4.3789116397530102E-2</v>
      </c>
      <c r="AF18" s="17">
        <v>0</v>
      </c>
      <c r="AG18" s="17">
        <v>5.0859134593196402E-2</v>
      </c>
      <c r="AH18" s="17"/>
      <c r="AI18" s="17">
        <v>4.4273643601601798E-2</v>
      </c>
      <c r="AJ18" s="17">
        <v>3.9800131321461901E-2</v>
      </c>
      <c r="AK18" s="17">
        <v>5.0455862216303098E-2</v>
      </c>
      <c r="AL18" s="17">
        <v>5.5375559939154703E-3</v>
      </c>
      <c r="AM18" s="17"/>
      <c r="AN18" s="17">
        <v>1.1615863609866999E-2</v>
      </c>
      <c r="AO18" s="17">
        <v>4.6579459738306898E-2</v>
      </c>
      <c r="AP18" s="17"/>
      <c r="AQ18" s="17">
        <v>1.9508943067530801E-2</v>
      </c>
      <c r="AR18" s="17">
        <v>5.74793256847295E-2</v>
      </c>
      <c r="AS18" s="17"/>
      <c r="AT18" s="17">
        <v>3.38932386142465E-2</v>
      </c>
      <c r="AU18" s="17">
        <v>3.7496305880306599E-2</v>
      </c>
      <c r="AV18" s="17">
        <v>4.4260586420857499E-2</v>
      </c>
      <c r="AW18" s="17"/>
      <c r="AX18" s="17">
        <v>1.5809009838877799E-2</v>
      </c>
      <c r="AY18" s="17">
        <v>5.7594343545747897E-2</v>
      </c>
      <c r="AZ18" s="17">
        <v>0</v>
      </c>
    </row>
    <row r="19" spans="2:52" x14ac:dyDescent="0.35">
      <c r="B19" s="18" t="s">
        <v>81</v>
      </c>
      <c r="C19" s="17">
        <v>1.9355079782288301E-2</v>
      </c>
      <c r="D19" s="17">
        <v>2.8664069461961501E-2</v>
      </c>
      <c r="E19" s="17">
        <v>1.0246485004475401E-2</v>
      </c>
      <c r="F19" s="17"/>
      <c r="G19" s="17">
        <v>0</v>
      </c>
      <c r="H19" s="17">
        <v>0</v>
      </c>
      <c r="I19" s="17">
        <v>0</v>
      </c>
      <c r="J19" s="17">
        <v>5.21856863827714E-2</v>
      </c>
      <c r="K19" s="17">
        <v>1.54027769738504E-2</v>
      </c>
      <c r="L19" s="17">
        <v>4.2597016422783102E-2</v>
      </c>
      <c r="M19" s="17"/>
      <c r="N19" s="17">
        <v>0</v>
      </c>
      <c r="O19" s="17">
        <v>9.2780719773684298E-3</v>
      </c>
      <c r="P19" s="17">
        <v>5.2933072809599697E-2</v>
      </c>
      <c r="Q19" s="17">
        <v>1.6666344777986699E-2</v>
      </c>
      <c r="R19" s="17"/>
      <c r="S19" s="17">
        <v>1.6463579421193999E-2</v>
      </c>
      <c r="T19" s="17">
        <v>9.7324117631464695E-3</v>
      </c>
      <c r="U19" s="17">
        <v>0</v>
      </c>
      <c r="V19" s="17">
        <v>0</v>
      </c>
      <c r="W19" s="17">
        <v>0</v>
      </c>
      <c r="X19" s="17"/>
      <c r="Y19" s="17">
        <v>0</v>
      </c>
      <c r="Z19" s="17">
        <v>8.5489912150116393E-3</v>
      </c>
      <c r="AA19" s="17">
        <v>6.4109118820245101E-2</v>
      </c>
      <c r="AB19" s="17"/>
      <c r="AC19" s="17">
        <v>3.3167067555744903E-2</v>
      </c>
      <c r="AD19" s="17">
        <v>4.7290119364856401E-2</v>
      </c>
      <c r="AE19" s="17">
        <v>0</v>
      </c>
      <c r="AF19" s="17">
        <v>0</v>
      </c>
      <c r="AG19" s="17">
        <v>0</v>
      </c>
      <c r="AH19" s="17"/>
      <c r="AI19" s="17">
        <v>2.7630808784951399E-2</v>
      </c>
      <c r="AJ19" s="17">
        <v>7.3584030427176102E-3</v>
      </c>
      <c r="AK19" s="17">
        <v>3.1884103657044499E-2</v>
      </c>
      <c r="AL19" s="17">
        <v>0</v>
      </c>
      <c r="AM19" s="17"/>
      <c r="AN19" s="17">
        <v>0</v>
      </c>
      <c r="AO19" s="17">
        <v>2.51277981201261E-2</v>
      </c>
      <c r="AP19" s="17"/>
      <c r="AQ19" s="17">
        <v>1.2213585685608E-2</v>
      </c>
      <c r="AR19" s="17">
        <v>2.6868625933515501E-2</v>
      </c>
      <c r="AS19" s="17"/>
      <c r="AT19" s="17">
        <v>0</v>
      </c>
      <c r="AU19" s="17">
        <v>3.29783647473572E-2</v>
      </c>
      <c r="AV19" s="17">
        <v>5.1576588876725199E-2</v>
      </c>
      <c r="AW19" s="17"/>
      <c r="AX19" s="17">
        <v>1.2296753037673599E-2</v>
      </c>
      <c r="AY19" s="17">
        <v>1.33202896471871E-2</v>
      </c>
      <c r="AZ19" s="17">
        <v>0</v>
      </c>
    </row>
    <row r="20" spans="2:52" x14ac:dyDescent="0.35">
      <c r="B20" s="18" t="s">
        <v>157</v>
      </c>
      <c r="C20" s="19">
        <v>1.5142371138946501E-3</v>
      </c>
      <c r="D20" s="19">
        <v>0</v>
      </c>
      <c r="E20" s="19">
        <v>3.0333010380038002E-3</v>
      </c>
      <c r="F20" s="19"/>
      <c r="G20" s="19">
        <v>0</v>
      </c>
      <c r="H20" s="19">
        <v>8.2459043336445704E-3</v>
      </c>
      <c r="I20" s="19">
        <v>0</v>
      </c>
      <c r="J20" s="19">
        <v>0</v>
      </c>
      <c r="K20" s="19">
        <v>0</v>
      </c>
      <c r="L20" s="19">
        <v>0</v>
      </c>
      <c r="M20" s="19"/>
      <c r="N20" s="19">
        <v>0</v>
      </c>
      <c r="O20" s="19">
        <v>0</v>
      </c>
      <c r="P20" s="19">
        <v>7.1569131515209598E-3</v>
      </c>
      <c r="Q20" s="19">
        <v>0</v>
      </c>
      <c r="R20" s="19"/>
      <c r="S20" s="19">
        <v>4.4785644602025497E-3</v>
      </c>
      <c r="T20" s="19">
        <v>0</v>
      </c>
      <c r="U20" s="19">
        <v>0</v>
      </c>
      <c r="V20" s="19">
        <v>0</v>
      </c>
      <c r="W20" s="19">
        <v>0</v>
      </c>
      <c r="X20" s="19"/>
      <c r="Y20" s="19">
        <v>0</v>
      </c>
      <c r="Z20" s="19">
        <v>0</v>
      </c>
      <c r="AA20" s="19">
        <v>0</v>
      </c>
      <c r="AB20" s="19"/>
      <c r="AC20" s="19">
        <v>0</v>
      </c>
      <c r="AD20" s="19">
        <v>0</v>
      </c>
      <c r="AE20" s="19">
        <v>6.4840245595451504E-3</v>
      </c>
      <c r="AF20" s="19">
        <v>0</v>
      </c>
      <c r="AG20" s="19">
        <v>0</v>
      </c>
      <c r="AH20" s="19"/>
      <c r="AI20" s="19">
        <v>0</v>
      </c>
      <c r="AJ20" s="19">
        <v>0</v>
      </c>
      <c r="AK20" s="19">
        <v>8.7959250216057307E-3</v>
      </c>
      <c r="AL20" s="19">
        <v>0</v>
      </c>
      <c r="AM20" s="19"/>
      <c r="AN20" s="19">
        <v>0</v>
      </c>
      <c r="AO20" s="19">
        <v>1.9658634803854502E-3</v>
      </c>
      <c r="AP20" s="19"/>
      <c r="AQ20" s="19">
        <v>3.08826505616035E-3</v>
      </c>
      <c r="AR20" s="19">
        <v>0</v>
      </c>
      <c r="AS20" s="19"/>
      <c r="AT20" s="19">
        <v>0</v>
      </c>
      <c r="AU20" s="19">
        <v>4.3508745514623699E-3</v>
      </c>
      <c r="AV20" s="19">
        <v>0</v>
      </c>
      <c r="AW20" s="19"/>
      <c r="AX20" s="19">
        <v>0</v>
      </c>
      <c r="AY20" s="19">
        <v>0</v>
      </c>
      <c r="AZ20" s="19">
        <v>0</v>
      </c>
    </row>
    <row r="21" spans="2:52" x14ac:dyDescent="0.35">
      <c r="B21" s="16"/>
    </row>
    <row r="22" spans="2:52" x14ac:dyDescent="0.35">
      <c r="B22" t="s">
        <v>85</v>
      </c>
    </row>
    <row r="23" spans="2:52" x14ac:dyDescent="0.35">
      <c r="B23" t="s">
        <v>86</v>
      </c>
    </row>
    <row r="25" spans="2:52" x14ac:dyDescent="0.35">
      <c r="B25"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Z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58" x14ac:dyDescent="0.35">
      <c r="B9" s="18" t="s">
        <v>159</v>
      </c>
      <c r="C9" s="17">
        <v>0.40379964808590002</v>
      </c>
      <c r="D9" s="17">
        <v>0.42338457231003601</v>
      </c>
      <c r="E9" s="17">
        <v>0.37952416618240897</v>
      </c>
      <c r="F9" s="17"/>
      <c r="G9" s="17">
        <v>0.36348617509848902</v>
      </c>
      <c r="H9" s="17">
        <v>0.32661466089817098</v>
      </c>
      <c r="I9" s="17">
        <v>0.33954229890751297</v>
      </c>
      <c r="J9" s="17">
        <v>0.41358552254466502</v>
      </c>
      <c r="K9" s="17">
        <v>0.47768601904590302</v>
      </c>
      <c r="L9" s="17">
        <v>0.493866199067312</v>
      </c>
      <c r="M9" s="17"/>
      <c r="N9" s="17">
        <v>0.42783226417092401</v>
      </c>
      <c r="O9" s="17">
        <v>0.38292276448082901</v>
      </c>
      <c r="P9" s="17">
        <v>0.43675985954427399</v>
      </c>
      <c r="Q9" s="17">
        <v>0.38485126084590898</v>
      </c>
      <c r="R9" s="17"/>
      <c r="S9" s="17">
        <v>0.55977860096927801</v>
      </c>
      <c r="T9" s="17">
        <v>0.27145334097221002</v>
      </c>
      <c r="U9" s="17">
        <v>0.33825685817800999</v>
      </c>
      <c r="V9" s="17">
        <v>0.128220850964546</v>
      </c>
      <c r="W9" s="17">
        <v>0.47841474102779002</v>
      </c>
      <c r="X9" s="17"/>
      <c r="Y9" s="17">
        <v>0.48390956506171701</v>
      </c>
      <c r="Z9" s="17">
        <v>0.29976624491874299</v>
      </c>
      <c r="AA9" s="17">
        <v>0.47252581587243397</v>
      </c>
      <c r="AB9" s="17"/>
      <c r="AC9" s="17">
        <v>0.429343899542452</v>
      </c>
      <c r="AD9" s="17">
        <v>0.46494503866192999</v>
      </c>
      <c r="AE9" s="17">
        <v>0.37380256068138501</v>
      </c>
      <c r="AF9" s="17">
        <v>0.42732592629438398</v>
      </c>
      <c r="AG9" s="17">
        <v>0.77705207700804602</v>
      </c>
      <c r="AH9" s="17"/>
      <c r="AI9" s="17">
        <v>0.364859910310533</v>
      </c>
      <c r="AJ9" s="17">
        <v>0.43539150376050401</v>
      </c>
      <c r="AK9" s="17">
        <v>0.399095771815071</v>
      </c>
      <c r="AL9" s="17">
        <v>0.38893554435154098</v>
      </c>
      <c r="AM9" s="17"/>
      <c r="AN9" s="17">
        <v>0.211347697634582</v>
      </c>
      <c r="AO9" s="17">
        <v>0.45631112297984699</v>
      </c>
      <c r="AP9" s="17"/>
      <c r="AQ9" s="17">
        <v>0.35468309338557202</v>
      </c>
      <c r="AR9" s="17">
        <v>0.45400233116876898</v>
      </c>
      <c r="AS9" s="17"/>
      <c r="AT9" s="17">
        <v>0.48233125088216999</v>
      </c>
      <c r="AU9" s="17">
        <v>0.34038855015976599</v>
      </c>
      <c r="AV9" s="17">
        <v>0.39659062364759701</v>
      </c>
      <c r="AW9" s="17"/>
      <c r="AX9" s="17">
        <v>0.28082680800999099</v>
      </c>
      <c r="AY9" s="17">
        <v>0.57559323024078601</v>
      </c>
      <c r="AZ9" s="17">
        <v>0.38668353209447298</v>
      </c>
    </row>
    <row r="10" spans="2:52" ht="43.5" x14ac:dyDescent="0.35">
      <c r="B10" s="18" t="s">
        <v>160</v>
      </c>
      <c r="C10" s="17">
        <v>0.34691222754190598</v>
      </c>
      <c r="D10" s="17">
        <v>0.333536555533547</v>
      </c>
      <c r="E10" s="17">
        <v>0.35498125430601501</v>
      </c>
      <c r="F10" s="17"/>
      <c r="G10" s="17">
        <v>0.367658482691542</v>
      </c>
      <c r="H10" s="17">
        <v>0.29063276466577498</v>
      </c>
      <c r="I10" s="17">
        <v>0.36593777512421299</v>
      </c>
      <c r="J10" s="17">
        <v>0.35432739161236698</v>
      </c>
      <c r="K10" s="17">
        <v>0.38130233735721503</v>
      </c>
      <c r="L10" s="17">
        <v>0.33754086190306498</v>
      </c>
      <c r="M10" s="17"/>
      <c r="N10" s="17">
        <v>0.386944952212677</v>
      </c>
      <c r="O10" s="17">
        <v>0.38438399422368003</v>
      </c>
      <c r="P10" s="17">
        <v>0.35969289916921199</v>
      </c>
      <c r="Q10" s="17">
        <v>0.28747856109255199</v>
      </c>
      <c r="R10" s="17"/>
      <c r="S10" s="17">
        <v>0.41718425240708901</v>
      </c>
      <c r="T10" s="17">
        <v>0.257426475847851</v>
      </c>
      <c r="U10" s="17">
        <v>0.485780708475895</v>
      </c>
      <c r="V10" s="17">
        <v>0.128220850964546</v>
      </c>
      <c r="W10" s="17">
        <v>0.33568044623457999</v>
      </c>
      <c r="X10" s="17"/>
      <c r="Y10" s="17">
        <v>0.39135255254984602</v>
      </c>
      <c r="Z10" s="17">
        <v>0.30057752240517899</v>
      </c>
      <c r="AA10" s="17">
        <v>0.54282413015018205</v>
      </c>
      <c r="AB10" s="17"/>
      <c r="AC10" s="17">
        <v>0.38337904697660502</v>
      </c>
      <c r="AD10" s="17">
        <v>0.41573686766156898</v>
      </c>
      <c r="AE10" s="17">
        <v>0.24228456847225399</v>
      </c>
      <c r="AF10" s="17">
        <v>0.28961668089109499</v>
      </c>
      <c r="AG10" s="17">
        <v>0.23301108265051901</v>
      </c>
      <c r="AH10" s="17"/>
      <c r="AI10" s="17">
        <v>0.33664751209430299</v>
      </c>
      <c r="AJ10" s="17">
        <v>0.34441009484875001</v>
      </c>
      <c r="AK10" s="17">
        <v>0.36523797830383298</v>
      </c>
      <c r="AL10" s="17">
        <v>0.36780140425934399</v>
      </c>
      <c r="AM10" s="17"/>
      <c r="AN10" s="17">
        <v>0.33527479343440902</v>
      </c>
      <c r="AO10" s="17">
        <v>0.33894086631057202</v>
      </c>
      <c r="AP10" s="17"/>
      <c r="AQ10" s="17">
        <v>0.346168579561209</v>
      </c>
      <c r="AR10" s="17">
        <v>0.35303300630060502</v>
      </c>
      <c r="AS10" s="17"/>
      <c r="AT10" s="17">
        <v>0.415670934748885</v>
      </c>
      <c r="AU10" s="17">
        <v>0.28060968740965297</v>
      </c>
      <c r="AV10" s="17">
        <v>0.33783681161172802</v>
      </c>
      <c r="AW10" s="17"/>
      <c r="AX10" s="17">
        <v>0.24571210107500199</v>
      </c>
      <c r="AY10" s="17">
        <v>0.457417741585469</v>
      </c>
      <c r="AZ10" s="17">
        <v>0.35923314987796501</v>
      </c>
    </row>
    <row r="11" spans="2:52" ht="29" x14ac:dyDescent="0.35">
      <c r="B11" s="18" t="s">
        <v>161</v>
      </c>
      <c r="C11" s="17">
        <v>0.26363537797519998</v>
      </c>
      <c r="D11" s="17">
        <v>0.29030173857145802</v>
      </c>
      <c r="E11" s="17">
        <v>0.231187714800379</v>
      </c>
      <c r="F11" s="17"/>
      <c r="G11" s="17">
        <v>0.42255298023103199</v>
      </c>
      <c r="H11" s="17">
        <v>0.299597367218632</v>
      </c>
      <c r="I11" s="17">
        <v>0.31920703239553</v>
      </c>
      <c r="J11" s="17">
        <v>0.33656579552214499</v>
      </c>
      <c r="K11" s="17">
        <v>0.174846876826796</v>
      </c>
      <c r="L11" s="17">
        <v>8.7672916573231494E-2</v>
      </c>
      <c r="M11" s="17"/>
      <c r="N11" s="17">
        <v>0.222628127864343</v>
      </c>
      <c r="O11" s="17">
        <v>0.32480677718377998</v>
      </c>
      <c r="P11" s="17">
        <v>0.35185499414035099</v>
      </c>
      <c r="Q11" s="17">
        <v>0.176297746689483</v>
      </c>
      <c r="R11" s="17"/>
      <c r="S11" s="17">
        <v>0.29083982515329199</v>
      </c>
      <c r="T11" s="17">
        <v>0.24443800977696101</v>
      </c>
      <c r="U11" s="17">
        <v>0.221601070007378</v>
      </c>
      <c r="V11" s="17">
        <v>0.128220850964546</v>
      </c>
      <c r="W11" s="17">
        <v>0.24655930697762801</v>
      </c>
      <c r="X11" s="17"/>
      <c r="Y11" s="17">
        <v>0.30220044679929497</v>
      </c>
      <c r="Z11" s="17">
        <v>0.203424363609403</v>
      </c>
      <c r="AA11" s="17">
        <v>0.28177943973401898</v>
      </c>
      <c r="AB11" s="17"/>
      <c r="AC11" s="17">
        <v>0.26149286094248603</v>
      </c>
      <c r="AD11" s="17">
        <v>0.25834670745233601</v>
      </c>
      <c r="AE11" s="17">
        <v>0.28500962343052699</v>
      </c>
      <c r="AF11" s="17">
        <v>0.30633458645114803</v>
      </c>
      <c r="AG11" s="17">
        <v>0.34294764150551099</v>
      </c>
      <c r="AH11" s="17"/>
      <c r="AI11" s="17">
        <v>0.24972560868719099</v>
      </c>
      <c r="AJ11" s="17">
        <v>0.26198541276322801</v>
      </c>
      <c r="AK11" s="17">
        <v>0.30213407097081701</v>
      </c>
      <c r="AL11" s="17">
        <v>0.29585734387749102</v>
      </c>
      <c r="AM11" s="17"/>
      <c r="AN11" s="17">
        <v>0.238521095873474</v>
      </c>
      <c r="AO11" s="17">
        <v>0.26014406478654301</v>
      </c>
      <c r="AP11" s="17"/>
      <c r="AQ11" s="17">
        <v>0.27366919094015102</v>
      </c>
      <c r="AR11" s="17">
        <v>0.25054587063524097</v>
      </c>
      <c r="AS11" s="17"/>
      <c r="AT11" s="17">
        <v>0.27660527191279499</v>
      </c>
      <c r="AU11" s="17">
        <v>0.22581256249752901</v>
      </c>
      <c r="AV11" s="17">
        <v>0.31319527181304702</v>
      </c>
      <c r="AW11" s="17"/>
      <c r="AX11" s="17">
        <v>0.26249539461210802</v>
      </c>
      <c r="AY11" s="17">
        <v>0.24268186071308301</v>
      </c>
      <c r="AZ11" s="17">
        <v>0.47776741909419801</v>
      </c>
    </row>
    <row r="12" spans="2:52" ht="43.5" x14ac:dyDescent="0.35">
      <c r="B12" s="18" t="s">
        <v>162</v>
      </c>
      <c r="C12" s="17">
        <v>0.18954796225065801</v>
      </c>
      <c r="D12" s="17">
        <v>0.132088960672854</v>
      </c>
      <c r="E12" s="17">
        <v>0.24825031599339301</v>
      </c>
      <c r="F12" s="17"/>
      <c r="G12" s="17">
        <v>6.7743811683317307E-2</v>
      </c>
      <c r="H12" s="17">
        <v>0.236490903899299</v>
      </c>
      <c r="I12" s="17">
        <v>0.16023164033005899</v>
      </c>
      <c r="J12" s="17">
        <v>0.19077002033964799</v>
      </c>
      <c r="K12" s="17">
        <v>0.212671889386847</v>
      </c>
      <c r="L12" s="17">
        <v>0.23257243624436599</v>
      </c>
      <c r="M12" s="17"/>
      <c r="N12" s="17">
        <v>0.186370273400146</v>
      </c>
      <c r="O12" s="17">
        <v>0.196417520233754</v>
      </c>
      <c r="P12" s="17">
        <v>0.16414583975789199</v>
      </c>
      <c r="Q12" s="17">
        <v>0.202657417700425</v>
      </c>
      <c r="R12" s="17"/>
      <c r="S12" s="17">
        <v>0.123479393219834</v>
      </c>
      <c r="T12" s="17">
        <v>0.25575563848567001</v>
      </c>
      <c r="U12" s="17">
        <v>0.15928301000790701</v>
      </c>
      <c r="V12" s="17">
        <v>0.42652751848857401</v>
      </c>
      <c r="W12" s="17">
        <v>0.243901589781961</v>
      </c>
      <c r="X12" s="17"/>
      <c r="Y12" s="17">
        <v>0.13388131008771401</v>
      </c>
      <c r="Z12" s="17">
        <v>0.26831681103147498</v>
      </c>
      <c r="AA12" s="17">
        <v>6.5165117666275404E-2</v>
      </c>
      <c r="AB12" s="17"/>
      <c r="AC12" s="17">
        <v>0.16868808140417799</v>
      </c>
      <c r="AD12" s="17">
        <v>0.13810001940851999</v>
      </c>
      <c r="AE12" s="17">
        <v>0.222172968696107</v>
      </c>
      <c r="AF12" s="17">
        <v>0.18261691992996201</v>
      </c>
      <c r="AG12" s="17">
        <v>6.4058261902257399E-2</v>
      </c>
      <c r="AH12" s="17"/>
      <c r="AI12" s="17">
        <v>0.25947726622879302</v>
      </c>
      <c r="AJ12" s="17">
        <v>0.16845019042683099</v>
      </c>
      <c r="AK12" s="17">
        <v>0.16979658625734401</v>
      </c>
      <c r="AL12" s="17">
        <v>0.14778675291405799</v>
      </c>
      <c r="AM12" s="17"/>
      <c r="AN12" s="17">
        <v>0.27137552798845199</v>
      </c>
      <c r="AO12" s="17">
        <v>0.17581049198368201</v>
      </c>
      <c r="AP12" s="17"/>
      <c r="AQ12" s="17">
        <v>0.22366946408996699</v>
      </c>
      <c r="AR12" s="17">
        <v>0.15532085130040699</v>
      </c>
      <c r="AS12" s="17"/>
      <c r="AT12" s="17">
        <v>0.14278050767751499</v>
      </c>
      <c r="AU12" s="17">
        <v>0.25807117921628397</v>
      </c>
      <c r="AV12" s="17">
        <v>9.3564886769011396E-2</v>
      </c>
      <c r="AW12" s="17"/>
      <c r="AX12" s="17">
        <v>0.23434957710585599</v>
      </c>
      <c r="AY12" s="17">
        <v>0.13494639873200101</v>
      </c>
      <c r="AZ12" s="17">
        <v>6.2811965187306806E-2</v>
      </c>
    </row>
    <row r="13" spans="2:52" ht="58" x14ac:dyDescent="0.35">
      <c r="B13" s="18" t="s">
        <v>163</v>
      </c>
      <c r="C13" s="17">
        <v>0.17639495093034999</v>
      </c>
      <c r="D13" s="17">
        <v>0.178087265622315</v>
      </c>
      <c r="E13" s="17">
        <v>0.17612663596056</v>
      </c>
      <c r="F13" s="17"/>
      <c r="G13" s="17">
        <v>0.182961166309041</v>
      </c>
      <c r="H13" s="17">
        <v>0.19657494159828301</v>
      </c>
      <c r="I13" s="17">
        <v>0.14946902491658901</v>
      </c>
      <c r="J13" s="17">
        <v>0.13568120080118001</v>
      </c>
      <c r="K13" s="17">
        <v>0.178039344242889</v>
      </c>
      <c r="L13" s="17">
        <v>0.20838728797095801</v>
      </c>
      <c r="M13" s="17"/>
      <c r="N13" s="17">
        <v>0.12982120219214599</v>
      </c>
      <c r="O13" s="17">
        <v>0.139046422805787</v>
      </c>
      <c r="P13" s="17">
        <v>0.19634923527195</v>
      </c>
      <c r="Q13" s="17">
        <v>0.22123251155704901</v>
      </c>
      <c r="R13" s="17"/>
      <c r="S13" s="17">
        <v>0.16514235532531699</v>
      </c>
      <c r="T13" s="17">
        <v>0.17908062954908299</v>
      </c>
      <c r="U13" s="17">
        <v>0.24379867837882599</v>
      </c>
      <c r="V13" s="17">
        <v>0.57347248151142605</v>
      </c>
      <c r="W13" s="17">
        <v>0.14134266490559499</v>
      </c>
      <c r="X13" s="17"/>
      <c r="Y13" s="17">
        <v>0.18766498634433201</v>
      </c>
      <c r="Z13" s="17">
        <v>0.14580043298449499</v>
      </c>
      <c r="AA13" s="17">
        <v>0.31470401394084202</v>
      </c>
      <c r="AB13" s="17"/>
      <c r="AC13" s="17">
        <v>0.18742268745743701</v>
      </c>
      <c r="AD13" s="17">
        <v>0.18548886863616701</v>
      </c>
      <c r="AE13" s="17">
        <v>0.186785117791396</v>
      </c>
      <c r="AF13" s="17">
        <v>0.13788552895372599</v>
      </c>
      <c r="AG13" s="17">
        <v>8.0056042319811893E-2</v>
      </c>
      <c r="AH13" s="17"/>
      <c r="AI13" s="17">
        <v>0.15821541996920899</v>
      </c>
      <c r="AJ13" s="17">
        <v>0.193363258704321</v>
      </c>
      <c r="AK13" s="17">
        <v>0.17798912301975101</v>
      </c>
      <c r="AL13" s="17">
        <v>0.13790437308066</v>
      </c>
      <c r="AM13" s="17"/>
      <c r="AN13" s="17">
        <v>0.20153941518194801</v>
      </c>
      <c r="AO13" s="17">
        <v>0.17373590974231201</v>
      </c>
      <c r="AP13" s="17"/>
      <c r="AQ13" s="17">
        <v>0.161645611791077</v>
      </c>
      <c r="AR13" s="17">
        <v>0.19031858589468101</v>
      </c>
      <c r="AS13" s="17"/>
      <c r="AT13" s="17">
        <v>0.153037575304385</v>
      </c>
      <c r="AU13" s="17">
        <v>0.17041397353845</v>
      </c>
      <c r="AV13" s="17">
        <v>0.256634123533797</v>
      </c>
      <c r="AW13" s="17"/>
      <c r="AX13" s="17">
        <v>0.17382011426059901</v>
      </c>
      <c r="AY13" s="17">
        <v>0.16354184567576499</v>
      </c>
      <c r="AZ13" s="17">
        <v>0.26351597834366602</v>
      </c>
    </row>
    <row r="14" spans="2:52" ht="43.5" x14ac:dyDescent="0.35">
      <c r="B14" s="18" t="s">
        <v>164</v>
      </c>
      <c r="C14" s="17">
        <v>0.16604700859357399</v>
      </c>
      <c r="D14" s="17">
        <v>0.15075689023080099</v>
      </c>
      <c r="E14" s="17">
        <v>0.18259589650785399</v>
      </c>
      <c r="F14" s="17"/>
      <c r="G14" s="17">
        <v>5.0819859008902797E-2</v>
      </c>
      <c r="H14" s="17">
        <v>0.11165102403574</v>
      </c>
      <c r="I14" s="17">
        <v>9.4406027323433603E-2</v>
      </c>
      <c r="J14" s="17">
        <v>0.17142418059970699</v>
      </c>
      <c r="K14" s="17">
        <v>0.21808901208040199</v>
      </c>
      <c r="L14" s="17">
        <v>0.30878707121708998</v>
      </c>
      <c r="M14" s="17"/>
      <c r="N14" s="17">
        <v>0.138237242528232</v>
      </c>
      <c r="O14" s="17">
        <v>0.162589913673509</v>
      </c>
      <c r="P14" s="17">
        <v>0.23530614481030501</v>
      </c>
      <c r="Q14" s="17">
        <v>0.13990295013092799</v>
      </c>
      <c r="R14" s="17"/>
      <c r="S14" s="17">
        <v>0.27010792786434901</v>
      </c>
      <c r="T14" s="17">
        <v>0.122266086414462</v>
      </c>
      <c r="U14" s="17">
        <v>0.104103495319156</v>
      </c>
      <c r="V14" s="17">
        <v>0</v>
      </c>
      <c r="W14" s="17">
        <v>0.150819420114046</v>
      </c>
      <c r="X14" s="17"/>
      <c r="Y14" s="17">
        <v>0.223465317558664</v>
      </c>
      <c r="Z14" s="17">
        <v>0.114089573262783</v>
      </c>
      <c r="AA14" s="17">
        <v>2.5624016831096198E-2</v>
      </c>
      <c r="AB14" s="17"/>
      <c r="AC14" s="17">
        <v>0.176922101138348</v>
      </c>
      <c r="AD14" s="17">
        <v>0.160612003154989</v>
      </c>
      <c r="AE14" s="17">
        <v>0.16652279112599699</v>
      </c>
      <c r="AF14" s="17">
        <v>7.9646186778024694E-2</v>
      </c>
      <c r="AG14" s="17">
        <v>0</v>
      </c>
      <c r="AH14" s="17"/>
      <c r="AI14" s="17">
        <v>0.14953654342359299</v>
      </c>
      <c r="AJ14" s="17">
        <v>0.19102546167619799</v>
      </c>
      <c r="AK14" s="17">
        <v>0.15829411797613899</v>
      </c>
      <c r="AL14" s="17">
        <v>0.121297025630811</v>
      </c>
      <c r="AM14" s="17"/>
      <c r="AN14" s="17">
        <v>4.4082985078826201E-2</v>
      </c>
      <c r="AO14" s="17">
        <v>0.20115072327726899</v>
      </c>
      <c r="AP14" s="17"/>
      <c r="AQ14" s="17">
        <v>0.12559547335556001</v>
      </c>
      <c r="AR14" s="17">
        <v>0.207123345960462</v>
      </c>
      <c r="AS14" s="17"/>
      <c r="AT14" s="17">
        <v>0.196760016719918</v>
      </c>
      <c r="AU14" s="17">
        <v>0.13112256433761699</v>
      </c>
      <c r="AV14" s="17">
        <v>0.25163440577453799</v>
      </c>
      <c r="AW14" s="17"/>
      <c r="AX14" s="17">
        <v>0.10502391351041</v>
      </c>
      <c r="AY14" s="17">
        <v>0.24579377671293301</v>
      </c>
      <c r="AZ14" s="17">
        <v>0.117496720436419</v>
      </c>
    </row>
    <row r="15" spans="2:52" ht="29" x14ac:dyDescent="0.35">
      <c r="B15" s="18" t="s">
        <v>165</v>
      </c>
      <c r="C15" s="17">
        <v>0.16470562032590899</v>
      </c>
      <c r="D15" s="17">
        <v>0.200268506040373</v>
      </c>
      <c r="E15" s="17">
        <v>0.127814626603176</v>
      </c>
      <c r="F15" s="17"/>
      <c r="G15" s="17">
        <v>0.214832021987756</v>
      </c>
      <c r="H15" s="17">
        <v>0.212665446136313</v>
      </c>
      <c r="I15" s="17">
        <v>0.201577639117487</v>
      </c>
      <c r="J15" s="17">
        <v>0.16328052429498499</v>
      </c>
      <c r="K15" s="17">
        <v>0.13035447683496801</v>
      </c>
      <c r="L15" s="17">
        <v>8.34326179671184E-2</v>
      </c>
      <c r="M15" s="17"/>
      <c r="N15" s="17">
        <v>0.20998423326291399</v>
      </c>
      <c r="O15" s="17">
        <v>0.183958010709729</v>
      </c>
      <c r="P15" s="17">
        <v>0.110830009913246</v>
      </c>
      <c r="Q15" s="17">
        <v>0.16018740219956101</v>
      </c>
      <c r="R15" s="17"/>
      <c r="S15" s="17">
        <v>0.177397669918721</v>
      </c>
      <c r="T15" s="17">
        <v>0.17439170976444299</v>
      </c>
      <c r="U15" s="17">
        <v>0.215964729425695</v>
      </c>
      <c r="V15" s="17">
        <v>0</v>
      </c>
      <c r="W15" s="17">
        <v>0.11264155874041799</v>
      </c>
      <c r="X15" s="17"/>
      <c r="Y15" s="17">
        <v>0.23083380379545801</v>
      </c>
      <c r="Z15" s="17">
        <v>0.16920019819375101</v>
      </c>
      <c r="AA15" s="17">
        <v>0.153400794036888</v>
      </c>
      <c r="AB15" s="17"/>
      <c r="AC15" s="17">
        <v>0.14895158231625499</v>
      </c>
      <c r="AD15" s="17">
        <v>0.15791868936820999</v>
      </c>
      <c r="AE15" s="17">
        <v>0.19245153193888201</v>
      </c>
      <c r="AF15" s="17">
        <v>0.231782624760557</v>
      </c>
      <c r="AG15" s="17">
        <v>0.34294764150551099</v>
      </c>
      <c r="AH15" s="17"/>
      <c r="AI15" s="17">
        <v>0.13226740148032501</v>
      </c>
      <c r="AJ15" s="17">
        <v>0.16262933356033901</v>
      </c>
      <c r="AK15" s="17">
        <v>0.206204180605118</v>
      </c>
      <c r="AL15" s="17">
        <v>0.21446105639720001</v>
      </c>
      <c r="AM15" s="17"/>
      <c r="AN15" s="17">
        <v>0.153148943020574</v>
      </c>
      <c r="AO15" s="17">
        <v>0.165807510176254</v>
      </c>
      <c r="AP15" s="17"/>
      <c r="AQ15" s="17">
        <v>0.176228156419652</v>
      </c>
      <c r="AR15" s="17">
        <v>0.14746626479929001</v>
      </c>
      <c r="AS15" s="17"/>
      <c r="AT15" s="17">
        <v>0.18569793367971901</v>
      </c>
      <c r="AU15" s="17">
        <v>0.11407361785824301</v>
      </c>
      <c r="AV15" s="17">
        <v>0.23334700176599399</v>
      </c>
      <c r="AW15" s="17"/>
      <c r="AX15" s="17">
        <v>0.187394445015371</v>
      </c>
      <c r="AY15" s="17">
        <v>0.15801372687323001</v>
      </c>
      <c r="AZ15" s="17">
        <v>0.22540374388175699</v>
      </c>
    </row>
    <row r="16" spans="2:52" ht="43.5" x14ac:dyDescent="0.35">
      <c r="B16" s="18" t="s">
        <v>166</v>
      </c>
      <c r="C16" s="17">
        <v>9.2936621481873302E-2</v>
      </c>
      <c r="D16" s="17">
        <v>0.10934665643479199</v>
      </c>
      <c r="E16" s="17">
        <v>7.7351934253223398E-2</v>
      </c>
      <c r="F16" s="17"/>
      <c r="G16" s="17">
        <v>0.106129461280774</v>
      </c>
      <c r="H16" s="17">
        <v>0.14145182104850099</v>
      </c>
      <c r="I16" s="17">
        <v>0.103494555455656</v>
      </c>
      <c r="J16" s="17">
        <v>0.10574022693976701</v>
      </c>
      <c r="K16" s="17">
        <v>6.1517695793996303E-2</v>
      </c>
      <c r="L16" s="17">
        <v>4.3992245975284103E-2</v>
      </c>
      <c r="M16" s="17"/>
      <c r="N16" s="17">
        <v>9.2307361645695904E-2</v>
      </c>
      <c r="O16" s="17">
        <v>7.4110798241582801E-2</v>
      </c>
      <c r="P16" s="17">
        <v>6.8771187084119903E-2</v>
      </c>
      <c r="Q16" s="17">
        <v>0.12577830815048299</v>
      </c>
      <c r="R16" s="17"/>
      <c r="S16" s="17">
        <v>5.1106843093750499E-2</v>
      </c>
      <c r="T16" s="17">
        <v>0.12712548636132201</v>
      </c>
      <c r="U16" s="17">
        <v>0.123767558858668</v>
      </c>
      <c r="V16" s="17">
        <v>0</v>
      </c>
      <c r="W16" s="17">
        <v>9.9349527891242906E-2</v>
      </c>
      <c r="X16" s="17"/>
      <c r="Y16" s="17">
        <v>8.6008590188674294E-2</v>
      </c>
      <c r="Z16" s="17">
        <v>0.12477764610112101</v>
      </c>
      <c r="AA16" s="17">
        <v>0.22920535202847001</v>
      </c>
      <c r="AB16" s="17"/>
      <c r="AC16" s="17">
        <v>5.7657218169361701E-2</v>
      </c>
      <c r="AD16" s="17">
        <v>7.76132420413993E-2</v>
      </c>
      <c r="AE16" s="17">
        <v>0.112377738987614</v>
      </c>
      <c r="AF16" s="17">
        <v>8.4231383349513106E-2</v>
      </c>
      <c r="AG16" s="17">
        <v>5.0859134593196402E-2</v>
      </c>
      <c r="AH16" s="17"/>
      <c r="AI16" s="17">
        <v>7.9931757700926503E-2</v>
      </c>
      <c r="AJ16" s="17">
        <v>9.1574162975272794E-2</v>
      </c>
      <c r="AK16" s="17">
        <v>8.0967814127502105E-2</v>
      </c>
      <c r="AL16" s="17">
        <v>7.6643201444395001E-2</v>
      </c>
      <c r="AM16" s="17"/>
      <c r="AN16" s="17">
        <v>0.14525395770208599</v>
      </c>
      <c r="AO16" s="17">
        <v>7.8377338060761997E-2</v>
      </c>
      <c r="AP16" s="17"/>
      <c r="AQ16" s="17">
        <v>0.110180018781385</v>
      </c>
      <c r="AR16" s="17">
        <v>7.8221114077106399E-2</v>
      </c>
      <c r="AS16" s="17"/>
      <c r="AT16" s="17">
        <v>0.124256059285638</v>
      </c>
      <c r="AU16" s="17">
        <v>8.5171114550383106E-2</v>
      </c>
      <c r="AV16" s="17">
        <v>6.6675801815371499E-2</v>
      </c>
      <c r="AW16" s="17"/>
      <c r="AX16" s="17">
        <v>0.14017239374306001</v>
      </c>
      <c r="AY16" s="17">
        <v>5.6684456949694699E-2</v>
      </c>
      <c r="AZ16" s="17">
        <v>0.22980160552464199</v>
      </c>
    </row>
    <row r="17" spans="2:52" x14ac:dyDescent="0.35">
      <c r="B17" s="18" t="s">
        <v>167</v>
      </c>
      <c r="C17" s="17">
        <v>6.8244702555123798E-2</v>
      </c>
      <c r="D17" s="17">
        <v>7.5199627762869106E-2</v>
      </c>
      <c r="E17" s="17">
        <v>6.18711876888937E-2</v>
      </c>
      <c r="F17" s="17"/>
      <c r="G17" s="17">
        <v>2.5974023272522399E-2</v>
      </c>
      <c r="H17" s="17">
        <v>6.6060924869762394E-2</v>
      </c>
      <c r="I17" s="17">
        <v>5.2694052892873801E-2</v>
      </c>
      <c r="J17" s="17">
        <v>6.7052807834163994E-2</v>
      </c>
      <c r="K17" s="17">
        <v>4.73352123377501E-2</v>
      </c>
      <c r="L17" s="17">
        <v>0.12646683419203</v>
      </c>
      <c r="M17" s="17"/>
      <c r="N17" s="17">
        <v>5.7374028124513997E-2</v>
      </c>
      <c r="O17" s="17">
        <v>3.54012074722454E-2</v>
      </c>
      <c r="P17" s="17">
        <v>5.5483650399025003E-2</v>
      </c>
      <c r="Q17" s="17">
        <v>0.11111977437111099</v>
      </c>
      <c r="R17" s="17"/>
      <c r="S17" s="17">
        <v>8.7924668978721199E-2</v>
      </c>
      <c r="T17" s="17">
        <v>8.0706406398908595E-2</v>
      </c>
      <c r="U17" s="17">
        <v>0</v>
      </c>
      <c r="V17" s="17">
        <v>0</v>
      </c>
      <c r="W17" s="17">
        <v>4.1095621024165203E-2</v>
      </c>
      <c r="X17" s="17"/>
      <c r="Y17" s="17">
        <v>0.112901298002803</v>
      </c>
      <c r="Z17" s="17">
        <v>4.9577586182825997E-2</v>
      </c>
      <c r="AA17" s="17">
        <v>7.7067497570020793E-2</v>
      </c>
      <c r="AB17" s="17"/>
      <c r="AC17" s="17">
        <v>8.0744391814515107E-2</v>
      </c>
      <c r="AD17" s="17">
        <v>4.2982701908630697E-2</v>
      </c>
      <c r="AE17" s="17">
        <v>0.107610051279692</v>
      </c>
      <c r="AF17" s="17">
        <v>4.0384303509106698E-2</v>
      </c>
      <c r="AG17" s="17">
        <v>0</v>
      </c>
      <c r="AH17" s="17"/>
      <c r="AI17" s="17">
        <v>0.100598390656133</v>
      </c>
      <c r="AJ17" s="17">
        <v>6.59103258149486E-2</v>
      </c>
      <c r="AK17" s="17">
        <v>3.9927255185002702E-2</v>
      </c>
      <c r="AL17" s="17">
        <v>6.3042755074541407E-2</v>
      </c>
      <c r="AM17" s="17"/>
      <c r="AN17" s="17">
        <v>5.18188489682836E-2</v>
      </c>
      <c r="AO17" s="17">
        <v>7.5384352747583303E-2</v>
      </c>
      <c r="AP17" s="17"/>
      <c r="AQ17" s="17">
        <v>6.5972374052112301E-2</v>
      </c>
      <c r="AR17" s="17">
        <v>6.6912160225649595E-2</v>
      </c>
      <c r="AS17" s="17"/>
      <c r="AT17" s="17">
        <v>7.4875300213028004E-2</v>
      </c>
      <c r="AU17" s="17">
        <v>4.8133192666094497E-2</v>
      </c>
      <c r="AV17" s="17">
        <v>7.4468127647655202E-2</v>
      </c>
      <c r="AW17" s="17"/>
      <c r="AX17" s="17">
        <v>4.5006147179590297E-2</v>
      </c>
      <c r="AY17" s="17">
        <v>9.0997237857346203E-2</v>
      </c>
      <c r="AZ17" s="17">
        <v>0.14844176741319701</v>
      </c>
    </row>
    <row r="18" spans="2:52" x14ac:dyDescent="0.35">
      <c r="B18" s="18" t="s">
        <v>81</v>
      </c>
      <c r="C18" s="17">
        <v>4.2167205498039401E-2</v>
      </c>
      <c r="D18" s="17">
        <v>5.3446944223156899E-2</v>
      </c>
      <c r="E18" s="17">
        <v>3.12804961858291E-2</v>
      </c>
      <c r="F18" s="17"/>
      <c r="G18" s="17">
        <v>5.8163161030074198E-2</v>
      </c>
      <c r="H18" s="17">
        <v>4.9341659548717602E-2</v>
      </c>
      <c r="I18" s="17">
        <v>1.66843106132539E-2</v>
      </c>
      <c r="J18" s="17">
        <v>6.3143492205983101E-2</v>
      </c>
      <c r="K18" s="17">
        <v>4.7582388280181E-2</v>
      </c>
      <c r="L18" s="17">
        <v>2.69569054117503E-2</v>
      </c>
      <c r="M18" s="17"/>
      <c r="N18" s="17">
        <v>2.8554236731402199E-2</v>
      </c>
      <c r="O18" s="17">
        <v>4.3064696466847498E-2</v>
      </c>
      <c r="P18" s="17">
        <v>4.3658512953563801E-2</v>
      </c>
      <c r="Q18" s="17">
        <v>4.7694188897240801E-2</v>
      </c>
      <c r="R18" s="17"/>
      <c r="S18" s="17">
        <v>2.59832005069781E-2</v>
      </c>
      <c r="T18" s="17">
        <v>3.7093464350878999E-2</v>
      </c>
      <c r="U18" s="17">
        <v>6.9291249834983498E-2</v>
      </c>
      <c r="V18" s="17">
        <v>0</v>
      </c>
      <c r="W18" s="17">
        <v>4.21279763626142E-2</v>
      </c>
      <c r="X18" s="17"/>
      <c r="Y18" s="17">
        <v>1.22918255691612E-2</v>
      </c>
      <c r="Z18" s="17">
        <v>3.3146521897414703E-2</v>
      </c>
      <c r="AA18" s="17">
        <v>2.2428038793017701E-2</v>
      </c>
      <c r="AB18" s="17"/>
      <c r="AC18" s="17">
        <v>4.5598217689252103E-2</v>
      </c>
      <c r="AD18" s="17">
        <v>8.9785128492401195E-2</v>
      </c>
      <c r="AE18" s="17">
        <v>2.2471949335275299E-2</v>
      </c>
      <c r="AF18" s="17">
        <v>1.9320757319491001E-2</v>
      </c>
      <c r="AG18" s="17">
        <v>6.4058261902257399E-2</v>
      </c>
      <c r="AH18" s="17"/>
      <c r="AI18" s="17">
        <v>4.0204947546389903E-2</v>
      </c>
      <c r="AJ18" s="17">
        <v>3.59595572421742E-2</v>
      </c>
      <c r="AK18" s="17">
        <v>6.4798959452938107E-2</v>
      </c>
      <c r="AL18" s="17">
        <v>2.2882686745903699E-2</v>
      </c>
      <c r="AM18" s="17"/>
      <c r="AN18" s="17">
        <v>5.4427999184390702E-2</v>
      </c>
      <c r="AO18" s="17">
        <v>3.8847299475420601E-2</v>
      </c>
      <c r="AP18" s="17"/>
      <c r="AQ18" s="17">
        <v>3.6472185949041801E-2</v>
      </c>
      <c r="AR18" s="17">
        <v>4.8814687417404599E-2</v>
      </c>
      <c r="AS18" s="17"/>
      <c r="AT18" s="17">
        <v>1.1315228049412601E-2</v>
      </c>
      <c r="AU18" s="17">
        <v>6.8295386229716495E-2</v>
      </c>
      <c r="AV18" s="17">
        <v>3.7487574221811898E-2</v>
      </c>
      <c r="AW18" s="17"/>
      <c r="AX18" s="17">
        <v>4.6395508893035002E-2</v>
      </c>
      <c r="AY18" s="17">
        <v>1.33202896471871E-2</v>
      </c>
      <c r="AZ18" s="17">
        <v>1.7271144632398001E-2</v>
      </c>
    </row>
    <row r="19" spans="2:52" x14ac:dyDescent="0.35">
      <c r="B19" s="18" t="s">
        <v>157</v>
      </c>
      <c r="C19" s="19">
        <v>2.54012424540214E-3</v>
      </c>
      <c r="D19" s="19">
        <v>2.2426217946011702E-3</v>
      </c>
      <c r="E19" s="19">
        <v>2.85657513141776E-3</v>
      </c>
      <c r="F19" s="19"/>
      <c r="G19" s="19">
        <v>1.09937236539575E-2</v>
      </c>
      <c r="H19" s="19">
        <v>6.0669759481661199E-3</v>
      </c>
      <c r="I19" s="19">
        <v>0</v>
      </c>
      <c r="J19" s="19">
        <v>0</v>
      </c>
      <c r="K19" s="19">
        <v>0</v>
      </c>
      <c r="L19" s="19">
        <v>0</v>
      </c>
      <c r="M19" s="19"/>
      <c r="N19" s="19">
        <v>6.5666923186126699E-3</v>
      </c>
      <c r="O19" s="19">
        <v>0</v>
      </c>
      <c r="P19" s="19">
        <v>6.7399377345697797E-3</v>
      </c>
      <c r="Q19" s="19">
        <v>0</v>
      </c>
      <c r="R19" s="19"/>
      <c r="S19" s="19">
        <v>0</v>
      </c>
      <c r="T19" s="19">
        <v>7.7628118128066602E-3</v>
      </c>
      <c r="U19" s="19">
        <v>0</v>
      </c>
      <c r="V19" s="19">
        <v>0</v>
      </c>
      <c r="W19" s="19">
        <v>0</v>
      </c>
      <c r="X19" s="19"/>
      <c r="Y19" s="19">
        <v>0</v>
      </c>
      <c r="Z19" s="19">
        <v>6.5372489958273302E-3</v>
      </c>
      <c r="AA19" s="19">
        <v>0</v>
      </c>
      <c r="AB19" s="19"/>
      <c r="AC19" s="19">
        <v>0</v>
      </c>
      <c r="AD19" s="19">
        <v>0</v>
      </c>
      <c r="AE19" s="19">
        <v>1.08769147449581E-2</v>
      </c>
      <c r="AF19" s="19">
        <v>0</v>
      </c>
      <c r="AG19" s="19">
        <v>0</v>
      </c>
      <c r="AH19" s="19"/>
      <c r="AI19" s="19">
        <v>0</v>
      </c>
      <c r="AJ19" s="19">
        <v>3.0741774745406299E-3</v>
      </c>
      <c r="AK19" s="19">
        <v>0</v>
      </c>
      <c r="AL19" s="19">
        <v>0</v>
      </c>
      <c r="AM19" s="19"/>
      <c r="AN19" s="19">
        <v>0</v>
      </c>
      <c r="AO19" s="19">
        <v>3.2977249361126901E-3</v>
      </c>
      <c r="AP19" s="19"/>
      <c r="AQ19" s="19">
        <v>2.2722104282533601E-3</v>
      </c>
      <c r="AR19" s="19">
        <v>2.8664949377831999E-3</v>
      </c>
      <c r="AS19" s="19"/>
      <c r="AT19" s="19">
        <v>2.5950513074885799E-3</v>
      </c>
      <c r="AU19" s="19">
        <v>4.0973842978028301E-3</v>
      </c>
      <c r="AV19" s="19">
        <v>0</v>
      </c>
      <c r="AW19" s="19"/>
      <c r="AX19" s="19">
        <v>9.8081936998890302E-3</v>
      </c>
      <c r="AY19" s="19">
        <v>0</v>
      </c>
      <c r="AZ19" s="19">
        <v>0</v>
      </c>
    </row>
    <row r="20" spans="2:52" x14ac:dyDescent="0.35">
      <c r="B20" s="16"/>
    </row>
    <row r="21" spans="2:52" x14ac:dyDescent="0.35">
      <c r="B21" t="s">
        <v>85</v>
      </c>
    </row>
    <row r="22" spans="2:52" x14ac:dyDescent="0.35">
      <c r="B22" t="s">
        <v>86</v>
      </c>
    </row>
    <row r="24" spans="2:52" x14ac:dyDescent="0.35">
      <c r="B24"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Z22"/>
  <sheetViews>
    <sheetView showGridLines="0" topLeftCell="A5" workbookViewId="0">
      <pane xSplit="2" topLeftCell="O1" activePane="topRight" state="frozen"/>
      <selection pane="topRight" activeCell="A13" sqref="A13:X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43.5" x14ac:dyDescent="0.35">
      <c r="B9" s="18" t="s">
        <v>169</v>
      </c>
      <c r="C9" s="17">
        <v>0.44923341879985901</v>
      </c>
      <c r="D9" s="17">
        <v>0.44895421474273101</v>
      </c>
      <c r="E9" s="17">
        <v>0.45311698521525701</v>
      </c>
      <c r="F9" s="17"/>
      <c r="G9" s="17">
        <v>0.384840332728352</v>
      </c>
      <c r="H9" s="17">
        <v>0.47302298163963602</v>
      </c>
      <c r="I9" s="17">
        <v>0.50969885077400201</v>
      </c>
      <c r="J9" s="17">
        <v>0.35530277571965002</v>
      </c>
      <c r="K9" s="17">
        <v>0.499458158505174</v>
      </c>
      <c r="L9" s="17">
        <v>0.45527772078429901</v>
      </c>
      <c r="M9" s="17"/>
      <c r="N9" s="17">
        <v>0.40116718351661501</v>
      </c>
      <c r="O9" s="17">
        <v>0.470865711662104</v>
      </c>
      <c r="P9" s="17">
        <v>0.478637616688321</v>
      </c>
      <c r="Q9" s="17">
        <v>0.43288777194855899</v>
      </c>
      <c r="R9" s="17"/>
      <c r="S9" s="17">
        <v>0.482143086912663</v>
      </c>
      <c r="T9" s="17">
        <v>0.42044322817340202</v>
      </c>
      <c r="U9" s="17">
        <v>0.35875601711463301</v>
      </c>
      <c r="V9" s="17">
        <v>0.14954592398241101</v>
      </c>
      <c r="W9" s="17">
        <v>0.52265375777685597</v>
      </c>
      <c r="X9" s="17"/>
      <c r="Y9" s="17">
        <v>0.49914901393609401</v>
      </c>
      <c r="Z9" s="17">
        <v>0.41619545091476301</v>
      </c>
      <c r="AA9" s="17">
        <v>0.47723707236818702</v>
      </c>
      <c r="AB9" s="17"/>
      <c r="AC9" s="17">
        <v>0.43736654031532401</v>
      </c>
      <c r="AD9" s="17">
        <v>0.43297466627354098</v>
      </c>
      <c r="AE9" s="17">
        <v>0.48414129030907899</v>
      </c>
      <c r="AF9" s="17">
        <v>0.40194182327105099</v>
      </c>
      <c r="AG9" s="17">
        <v>0.454220019307227</v>
      </c>
      <c r="AH9" s="17"/>
      <c r="AI9" s="17">
        <v>0.41058520389022202</v>
      </c>
      <c r="AJ9" s="17">
        <v>0.44395854431270598</v>
      </c>
      <c r="AK9" s="17">
        <v>0.54688226665745499</v>
      </c>
      <c r="AL9" s="17">
        <v>0.42420226929018501</v>
      </c>
      <c r="AM9" s="17"/>
      <c r="AN9" s="17">
        <v>0.44227916417234597</v>
      </c>
      <c r="AO9" s="17">
        <v>0.45131508256418401</v>
      </c>
      <c r="AP9" s="17"/>
      <c r="AQ9" s="17">
        <v>0.457504142492699</v>
      </c>
      <c r="AR9" s="17">
        <v>0.44005472433318199</v>
      </c>
      <c r="AS9" s="17"/>
      <c r="AT9" s="17">
        <v>0.51337567323637201</v>
      </c>
      <c r="AU9" s="17">
        <v>0.39290674082173199</v>
      </c>
      <c r="AV9" s="17">
        <v>0.380736409460458</v>
      </c>
      <c r="AW9" s="17"/>
      <c r="AX9" s="17">
        <v>0.42637335432532802</v>
      </c>
      <c r="AY9" s="17">
        <v>0.505332340563453</v>
      </c>
      <c r="AZ9" s="17">
        <v>0.60231091798952197</v>
      </c>
    </row>
    <row r="10" spans="2:52" ht="43.5" x14ac:dyDescent="0.35">
      <c r="B10" s="18" t="s">
        <v>170</v>
      </c>
      <c r="C10" s="17">
        <v>0.436076112023776</v>
      </c>
      <c r="D10" s="17">
        <v>0.423095266744275</v>
      </c>
      <c r="E10" s="17">
        <v>0.45249425417947903</v>
      </c>
      <c r="F10" s="17"/>
      <c r="G10" s="17">
        <v>0.50148731091522203</v>
      </c>
      <c r="H10" s="17">
        <v>0.46337338670112899</v>
      </c>
      <c r="I10" s="17">
        <v>0.39779665279612197</v>
      </c>
      <c r="J10" s="17">
        <v>0.38721363601374598</v>
      </c>
      <c r="K10" s="17">
        <v>0.43128023423260198</v>
      </c>
      <c r="L10" s="17">
        <v>0.445035890769644</v>
      </c>
      <c r="M10" s="17"/>
      <c r="N10" s="17">
        <v>0.39734928919893803</v>
      </c>
      <c r="O10" s="17">
        <v>0.46729789270858302</v>
      </c>
      <c r="P10" s="17">
        <v>0.31659675730637499</v>
      </c>
      <c r="Q10" s="17">
        <v>0.50817751343933604</v>
      </c>
      <c r="R10" s="17"/>
      <c r="S10" s="17">
        <v>0.36563477205304201</v>
      </c>
      <c r="T10" s="17">
        <v>0.51742766608572799</v>
      </c>
      <c r="U10" s="17">
        <v>0.36471132396032602</v>
      </c>
      <c r="V10" s="17">
        <v>0.18247646841634799</v>
      </c>
      <c r="W10" s="17">
        <v>0.41716344124912802</v>
      </c>
      <c r="X10" s="17"/>
      <c r="Y10" s="17">
        <v>0.34176769242145699</v>
      </c>
      <c r="Z10" s="17">
        <v>0.51820433308674696</v>
      </c>
      <c r="AA10" s="17">
        <v>0.46615188055262902</v>
      </c>
      <c r="AB10" s="17"/>
      <c r="AC10" s="17">
        <v>0.40244569563968402</v>
      </c>
      <c r="AD10" s="17">
        <v>0.48353058025683598</v>
      </c>
      <c r="AE10" s="17">
        <v>0.34666566071590699</v>
      </c>
      <c r="AF10" s="17">
        <v>0.558855694369495</v>
      </c>
      <c r="AG10" s="17">
        <v>0.36485440378696998</v>
      </c>
      <c r="AH10" s="17"/>
      <c r="AI10" s="17">
        <v>0.50271304498606895</v>
      </c>
      <c r="AJ10" s="17">
        <v>0.41261012136381597</v>
      </c>
      <c r="AK10" s="17">
        <v>0.41673872143107399</v>
      </c>
      <c r="AL10" s="17">
        <v>0.41208219118506101</v>
      </c>
      <c r="AM10" s="17"/>
      <c r="AN10" s="17">
        <v>0.53414842959005804</v>
      </c>
      <c r="AO10" s="17">
        <v>0.41539448820185099</v>
      </c>
      <c r="AP10" s="17"/>
      <c r="AQ10" s="17">
        <v>0.39236775808039898</v>
      </c>
      <c r="AR10" s="17">
        <v>0.479929985714386</v>
      </c>
      <c r="AS10" s="17"/>
      <c r="AT10" s="17">
        <v>0.402810890556142</v>
      </c>
      <c r="AU10" s="17">
        <v>0.47890914854141498</v>
      </c>
      <c r="AV10" s="17">
        <v>0.37072745993748402</v>
      </c>
      <c r="AW10" s="17"/>
      <c r="AX10" s="17">
        <v>0.49123047946317899</v>
      </c>
      <c r="AY10" s="17">
        <v>0.40780784906652401</v>
      </c>
      <c r="AZ10" s="17">
        <v>0.48640090192996499</v>
      </c>
    </row>
    <row r="11" spans="2:52" ht="29" x14ac:dyDescent="0.35">
      <c r="B11" s="18" t="s">
        <v>171</v>
      </c>
      <c r="C11" s="17">
        <v>0.41449412538604302</v>
      </c>
      <c r="D11" s="17">
        <v>0.33893166864471203</v>
      </c>
      <c r="E11" s="17">
        <v>0.48499146779831998</v>
      </c>
      <c r="F11" s="17"/>
      <c r="G11" s="17">
        <v>0.50385971520031503</v>
      </c>
      <c r="H11" s="17">
        <v>0.48424903965682098</v>
      </c>
      <c r="I11" s="17">
        <v>0.49132777210015099</v>
      </c>
      <c r="J11" s="17">
        <v>0.45236502806228601</v>
      </c>
      <c r="K11" s="17">
        <v>0.34917948078847899</v>
      </c>
      <c r="L11" s="17">
        <v>0.24505889737564501</v>
      </c>
      <c r="M11" s="17"/>
      <c r="N11" s="17">
        <v>0.445895100015131</v>
      </c>
      <c r="O11" s="17">
        <v>0.43709910613679798</v>
      </c>
      <c r="P11" s="17">
        <v>0.36046433803218803</v>
      </c>
      <c r="Q11" s="17">
        <v>0.41581201334551798</v>
      </c>
      <c r="R11" s="17"/>
      <c r="S11" s="17">
        <v>0.35986705591645402</v>
      </c>
      <c r="T11" s="17">
        <v>0.41285089591200202</v>
      </c>
      <c r="U11" s="17">
        <v>0.34867631370487001</v>
      </c>
      <c r="V11" s="17">
        <v>0.28028566292572199</v>
      </c>
      <c r="W11" s="17">
        <v>0.4957448489429</v>
      </c>
      <c r="X11" s="17"/>
      <c r="Y11" s="17">
        <v>0.44164129074981201</v>
      </c>
      <c r="Z11" s="17">
        <v>0.40703608919669199</v>
      </c>
      <c r="AA11" s="17">
        <v>0.51607190880561604</v>
      </c>
      <c r="AB11" s="17"/>
      <c r="AC11" s="17">
        <v>0.377135472179565</v>
      </c>
      <c r="AD11" s="17">
        <v>0.42948320643545701</v>
      </c>
      <c r="AE11" s="17">
        <v>0.47177230855123697</v>
      </c>
      <c r="AF11" s="17">
        <v>0.452279355616797</v>
      </c>
      <c r="AG11" s="17">
        <v>0.408955821915861</v>
      </c>
      <c r="AH11" s="17"/>
      <c r="AI11" s="17">
        <v>0.39895182587273997</v>
      </c>
      <c r="AJ11" s="17">
        <v>0.38797435815731901</v>
      </c>
      <c r="AK11" s="17">
        <v>0.444038287055882</v>
      </c>
      <c r="AL11" s="17">
        <v>0.40589078026159803</v>
      </c>
      <c r="AM11" s="17"/>
      <c r="AN11" s="17">
        <v>0.46228036103975201</v>
      </c>
      <c r="AO11" s="17">
        <v>0.40415971420803098</v>
      </c>
      <c r="AP11" s="17"/>
      <c r="AQ11" s="17">
        <v>0.48637775800451699</v>
      </c>
      <c r="AR11" s="17">
        <v>0.34388959721520701</v>
      </c>
      <c r="AS11" s="17"/>
      <c r="AT11" s="17">
        <v>0.38577161022749301</v>
      </c>
      <c r="AU11" s="17">
        <v>0.46080740710151002</v>
      </c>
      <c r="AV11" s="17">
        <v>0.33160661375427403</v>
      </c>
      <c r="AW11" s="17"/>
      <c r="AX11" s="17">
        <v>0.41282392507636301</v>
      </c>
      <c r="AY11" s="17">
        <v>0.39208343574862797</v>
      </c>
      <c r="AZ11" s="17">
        <v>0.451265700099446</v>
      </c>
    </row>
    <row r="12" spans="2:52" ht="29" x14ac:dyDescent="0.35">
      <c r="B12" s="18" t="s">
        <v>172</v>
      </c>
      <c r="C12" s="17">
        <v>0.395440133385208</v>
      </c>
      <c r="D12" s="17">
        <v>0.38370637343780301</v>
      </c>
      <c r="E12" s="17">
        <v>0.40226469578935498</v>
      </c>
      <c r="F12" s="17"/>
      <c r="G12" s="17">
        <v>0.338614376387738</v>
      </c>
      <c r="H12" s="17">
        <v>0.24861070708399199</v>
      </c>
      <c r="I12" s="17">
        <v>0.410722600487616</v>
      </c>
      <c r="J12" s="17">
        <v>0.42682671576953002</v>
      </c>
      <c r="K12" s="17">
        <v>0.42882118383669998</v>
      </c>
      <c r="L12" s="17">
        <v>0.50206593265703303</v>
      </c>
      <c r="M12" s="17"/>
      <c r="N12" s="17">
        <v>0.49898801152973998</v>
      </c>
      <c r="O12" s="17">
        <v>0.396154617471208</v>
      </c>
      <c r="P12" s="17">
        <v>0.46299550342864798</v>
      </c>
      <c r="Q12" s="17">
        <v>0.30047113676769999</v>
      </c>
      <c r="R12" s="17"/>
      <c r="S12" s="17">
        <v>0.47475614253633303</v>
      </c>
      <c r="T12" s="17">
        <v>0.34942361187875698</v>
      </c>
      <c r="U12" s="17">
        <v>0.48586348237422999</v>
      </c>
      <c r="V12" s="17">
        <v>0.44143705832420499</v>
      </c>
      <c r="W12" s="17">
        <v>0.34455461119853997</v>
      </c>
      <c r="X12" s="17"/>
      <c r="Y12" s="17">
        <v>0.36349548020804801</v>
      </c>
      <c r="Z12" s="17">
        <v>0.37054041828897599</v>
      </c>
      <c r="AA12" s="17">
        <v>0.37026239910966402</v>
      </c>
      <c r="AB12" s="17"/>
      <c r="AC12" s="17">
        <v>0.426120577216138</v>
      </c>
      <c r="AD12" s="17">
        <v>0.396104695075854</v>
      </c>
      <c r="AE12" s="17">
        <v>0.31444352535884201</v>
      </c>
      <c r="AF12" s="17">
        <v>0.47875721877182897</v>
      </c>
      <c r="AG12" s="17">
        <v>0.81460620063746203</v>
      </c>
      <c r="AH12" s="17"/>
      <c r="AI12" s="17">
        <v>0.328557364114901</v>
      </c>
      <c r="AJ12" s="17">
        <v>0.41414494743436098</v>
      </c>
      <c r="AK12" s="17">
        <v>0.42752059138395898</v>
      </c>
      <c r="AL12" s="17">
        <v>0.44355855909157699</v>
      </c>
      <c r="AM12" s="17"/>
      <c r="AN12" s="17">
        <v>0.33183697190685602</v>
      </c>
      <c r="AO12" s="17">
        <v>0.41184167847179698</v>
      </c>
      <c r="AP12" s="17"/>
      <c r="AQ12" s="17">
        <v>0.40752006308931399</v>
      </c>
      <c r="AR12" s="17">
        <v>0.378320947394022</v>
      </c>
      <c r="AS12" s="17"/>
      <c r="AT12" s="17">
        <v>0.397986423307715</v>
      </c>
      <c r="AU12" s="17">
        <v>0.378550517488631</v>
      </c>
      <c r="AV12" s="17">
        <v>0.47311138312029799</v>
      </c>
      <c r="AW12" s="17"/>
      <c r="AX12" s="17">
        <v>0.34039910426970699</v>
      </c>
      <c r="AY12" s="17">
        <v>0.419639322746171</v>
      </c>
      <c r="AZ12" s="17">
        <v>0.42699003695802201</v>
      </c>
    </row>
    <row r="13" spans="2:52" ht="43.5" x14ac:dyDescent="0.35">
      <c r="B13" s="18" t="s">
        <v>173</v>
      </c>
      <c r="C13" s="17">
        <v>0.33263137563812001</v>
      </c>
      <c r="D13" s="17">
        <v>0.32554091451135098</v>
      </c>
      <c r="E13" s="17">
        <v>0.33433098069797801</v>
      </c>
      <c r="F13" s="17"/>
      <c r="G13" s="17">
        <v>0.33719633049088998</v>
      </c>
      <c r="H13" s="17">
        <v>0.38201685824103898</v>
      </c>
      <c r="I13" s="17">
        <v>0.42788380881780502</v>
      </c>
      <c r="J13" s="17">
        <v>0.22034142694238401</v>
      </c>
      <c r="K13" s="17">
        <v>0.35318957875998802</v>
      </c>
      <c r="L13" s="17">
        <v>0.27746664884716499</v>
      </c>
      <c r="M13" s="17"/>
      <c r="N13" s="17">
        <v>0.27465780028305298</v>
      </c>
      <c r="O13" s="17">
        <v>0.369507443450872</v>
      </c>
      <c r="P13" s="17">
        <v>0.29100000159676498</v>
      </c>
      <c r="Q13" s="17">
        <v>0.35907475239064401</v>
      </c>
      <c r="R13" s="17"/>
      <c r="S13" s="17">
        <v>0.25450029227286503</v>
      </c>
      <c r="T13" s="17">
        <v>0.421170068405612</v>
      </c>
      <c r="U13" s="17">
        <v>0.38673181777017401</v>
      </c>
      <c r="V13" s="17">
        <v>0.53594218441402097</v>
      </c>
      <c r="W13" s="17">
        <v>0.37865372706032402</v>
      </c>
      <c r="X13" s="17"/>
      <c r="Y13" s="17">
        <v>0.43191926799376101</v>
      </c>
      <c r="Z13" s="17">
        <v>0.412020867340194</v>
      </c>
      <c r="AA13" s="17">
        <v>0.199654895239259</v>
      </c>
      <c r="AB13" s="17"/>
      <c r="AC13" s="17">
        <v>0.39369491699586201</v>
      </c>
      <c r="AD13" s="17">
        <v>0.26866180310148902</v>
      </c>
      <c r="AE13" s="17">
        <v>0.35825886188739797</v>
      </c>
      <c r="AF13" s="17">
        <v>0.28156492955521401</v>
      </c>
      <c r="AG13" s="17">
        <v>0.26460110708194801</v>
      </c>
      <c r="AH13" s="17"/>
      <c r="AI13" s="17">
        <v>0.35593360817673497</v>
      </c>
      <c r="AJ13" s="17">
        <v>0.36274953375392799</v>
      </c>
      <c r="AK13" s="17">
        <v>0.27305365445115498</v>
      </c>
      <c r="AL13" s="17">
        <v>0.32678800576878703</v>
      </c>
      <c r="AM13" s="17"/>
      <c r="AN13" s="17">
        <v>0.32054604794717001</v>
      </c>
      <c r="AO13" s="17">
        <v>0.34002557560353502</v>
      </c>
      <c r="AP13" s="17"/>
      <c r="AQ13" s="17">
        <v>0.33811329015390901</v>
      </c>
      <c r="AR13" s="17">
        <v>0.33226583739425702</v>
      </c>
      <c r="AS13" s="17"/>
      <c r="AT13" s="17">
        <v>0.33282166229708199</v>
      </c>
      <c r="AU13" s="17">
        <v>0.34854656593390498</v>
      </c>
      <c r="AV13" s="17">
        <v>0.26888813296648201</v>
      </c>
      <c r="AW13" s="17"/>
      <c r="AX13" s="17">
        <v>0.399112769161661</v>
      </c>
      <c r="AY13" s="17">
        <v>0.288223419656635</v>
      </c>
      <c r="AZ13" s="17">
        <v>0.24781625652884501</v>
      </c>
    </row>
    <row r="14" spans="2:52" ht="29" x14ac:dyDescent="0.35">
      <c r="B14" s="18" t="s">
        <v>174</v>
      </c>
      <c r="C14" s="17">
        <v>0.295625945452341</v>
      </c>
      <c r="D14" s="17">
        <v>0.31913447314399102</v>
      </c>
      <c r="E14" s="17">
        <v>0.274603972706635</v>
      </c>
      <c r="F14" s="17"/>
      <c r="G14" s="17">
        <v>0.117736670621459</v>
      </c>
      <c r="H14" s="17">
        <v>0.316074990755637</v>
      </c>
      <c r="I14" s="17">
        <v>0.27577989571787698</v>
      </c>
      <c r="J14" s="17">
        <v>0.322746113428447</v>
      </c>
      <c r="K14" s="17">
        <v>0.317150011952191</v>
      </c>
      <c r="L14" s="17">
        <v>0.37068580202290902</v>
      </c>
      <c r="M14" s="17"/>
      <c r="N14" s="17">
        <v>0.32470374851980699</v>
      </c>
      <c r="O14" s="17">
        <v>0.220811945565866</v>
      </c>
      <c r="P14" s="17">
        <v>0.342281167000133</v>
      </c>
      <c r="Q14" s="17">
        <v>0.31775791626630601</v>
      </c>
      <c r="R14" s="17"/>
      <c r="S14" s="17">
        <v>0.363081388297611</v>
      </c>
      <c r="T14" s="17">
        <v>0.269510236855806</v>
      </c>
      <c r="U14" s="17">
        <v>0.31992208322181498</v>
      </c>
      <c r="V14" s="17">
        <v>0.14954592398241101</v>
      </c>
      <c r="W14" s="17">
        <v>0.25196751485685298</v>
      </c>
      <c r="X14" s="17"/>
      <c r="Y14" s="17">
        <v>0.381103971149021</v>
      </c>
      <c r="Z14" s="17">
        <v>0.29533391459165897</v>
      </c>
      <c r="AA14" s="17">
        <v>0.13229787094081999</v>
      </c>
      <c r="AB14" s="17"/>
      <c r="AC14" s="17">
        <v>0.33951366349829698</v>
      </c>
      <c r="AD14" s="17">
        <v>0.22347585334834399</v>
      </c>
      <c r="AE14" s="17">
        <v>0.32642604278471499</v>
      </c>
      <c r="AF14" s="17">
        <v>0.29012095065459198</v>
      </c>
      <c r="AG14" s="17">
        <v>0.45286449462105999</v>
      </c>
      <c r="AH14" s="17"/>
      <c r="AI14" s="17">
        <v>0.29647494165787502</v>
      </c>
      <c r="AJ14" s="17">
        <v>0.33166078611039701</v>
      </c>
      <c r="AK14" s="17">
        <v>0.25736488102042798</v>
      </c>
      <c r="AL14" s="17">
        <v>0.23960005640083701</v>
      </c>
      <c r="AM14" s="17"/>
      <c r="AN14" s="17">
        <v>0.23896417673648601</v>
      </c>
      <c r="AO14" s="17">
        <v>0.31862251877484798</v>
      </c>
      <c r="AP14" s="17"/>
      <c r="AQ14" s="17">
        <v>0.29688186708037301</v>
      </c>
      <c r="AR14" s="17">
        <v>0.29877354331282702</v>
      </c>
      <c r="AS14" s="17"/>
      <c r="AT14" s="17">
        <v>0.31586237231629</v>
      </c>
      <c r="AU14" s="17">
        <v>0.27724205858310103</v>
      </c>
      <c r="AV14" s="17">
        <v>0.32372496796689199</v>
      </c>
      <c r="AW14" s="17"/>
      <c r="AX14" s="17">
        <v>0.27841295875877298</v>
      </c>
      <c r="AY14" s="17">
        <v>0.32755447310563301</v>
      </c>
      <c r="AZ14" s="17">
        <v>0.29411747257429999</v>
      </c>
    </row>
    <row r="15" spans="2:52" ht="29" x14ac:dyDescent="0.35">
      <c r="B15" s="18" t="s">
        <v>175</v>
      </c>
      <c r="C15" s="17">
        <v>0.14366238562556199</v>
      </c>
      <c r="D15" s="17">
        <v>0.14750440021153</v>
      </c>
      <c r="E15" s="17">
        <v>0.14099204896416201</v>
      </c>
      <c r="F15" s="17"/>
      <c r="G15" s="17">
        <v>0.20711306638996901</v>
      </c>
      <c r="H15" s="17">
        <v>0.14539910798198799</v>
      </c>
      <c r="I15" s="17">
        <v>0.170540862473614</v>
      </c>
      <c r="J15" s="17">
        <v>0.14829905757522699</v>
      </c>
      <c r="K15" s="17">
        <v>0.12173127108197</v>
      </c>
      <c r="L15" s="17">
        <v>9.0506152187164499E-2</v>
      </c>
      <c r="M15" s="17"/>
      <c r="N15" s="17">
        <v>0.160293230029765</v>
      </c>
      <c r="O15" s="17">
        <v>0.143773900938129</v>
      </c>
      <c r="P15" s="17">
        <v>0.121018108392103</v>
      </c>
      <c r="Q15" s="17">
        <v>0.15041557224983701</v>
      </c>
      <c r="R15" s="17"/>
      <c r="S15" s="17">
        <v>0.15333835661763201</v>
      </c>
      <c r="T15" s="17">
        <v>0.16273425791423199</v>
      </c>
      <c r="U15" s="17">
        <v>0.117313930107338</v>
      </c>
      <c r="V15" s="17">
        <v>0.128220850964546</v>
      </c>
      <c r="W15" s="17">
        <v>8.9049412298548097E-2</v>
      </c>
      <c r="X15" s="17"/>
      <c r="Y15" s="17">
        <v>0.225718285140102</v>
      </c>
      <c r="Z15" s="17">
        <v>0.12590341542977501</v>
      </c>
      <c r="AA15" s="17">
        <v>0.157607190231879</v>
      </c>
      <c r="AB15" s="17"/>
      <c r="AC15" s="17">
        <v>0.13257813921974801</v>
      </c>
      <c r="AD15" s="17">
        <v>0.13480727027852701</v>
      </c>
      <c r="AE15" s="17">
        <v>0.17192354058046699</v>
      </c>
      <c r="AF15" s="17">
        <v>0.14778771476759001</v>
      </c>
      <c r="AG15" s="17">
        <v>8.73205488698829E-2</v>
      </c>
      <c r="AH15" s="17"/>
      <c r="AI15" s="17">
        <v>0.13768915747280799</v>
      </c>
      <c r="AJ15" s="17">
        <v>0.11259390684705101</v>
      </c>
      <c r="AK15" s="17">
        <v>0.15805338317752299</v>
      </c>
      <c r="AL15" s="17">
        <v>0.23006550625272801</v>
      </c>
      <c r="AM15" s="17"/>
      <c r="AN15" s="17">
        <v>0.27545841503173901</v>
      </c>
      <c r="AO15" s="17">
        <v>0.109654434989144</v>
      </c>
      <c r="AP15" s="17"/>
      <c r="AQ15" s="17">
        <v>0.17723808195430901</v>
      </c>
      <c r="AR15" s="17">
        <v>0.106286780306092</v>
      </c>
      <c r="AS15" s="17"/>
      <c r="AT15" s="17">
        <v>0.17585652740806401</v>
      </c>
      <c r="AU15" s="17">
        <v>0.11662188665343801</v>
      </c>
      <c r="AV15" s="17">
        <v>0.15610306096555299</v>
      </c>
      <c r="AW15" s="17"/>
      <c r="AX15" s="17">
        <v>0.16664192208109199</v>
      </c>
      <c r="AY15" s="17">
        <v>0.151489043691655</v>
      </c>
      <c r="AZ15" s="17">
        <v>0.18549188190531099</v>
      </c>
    </row>
    <row r="16" spans="2:52" x14ac:dyDescent="0.35">
      <c r="B16" s="18" t="s">
        <v>81</v>
      </c>
      <c r="C16" s="17">
        <v>2.7171378547525198E-2</v>
      </c>
      <c r="D16" s="17">
        <v>2.4941566069609299E-2</v>
      </c>
      <c r="E16" s="17">
        <v>2.9608489039104801E-2</v>
      </c>
      <c r="F16" s="17"/>
      <c r="G16" s="17">
        <v>3.9214653026927698E-2</v>
      </c>
      <c r="H16" s="17">
        <v>6.0669759481661199E-3</v>
      </c>
      <c r="I16" s="17">
        <v>1.2991186711025801E-2</v>
      </c>
      <c r="J16" s="17">
        <v>8.4077077634272093E-2</v>
      </c>
      <c r="K16" s="17">
        <v>3.4969853411709301E-2</v>
      </c>
      <c r="L16" s="17">
        <v>0</v>
      </c>
      <c r="M16" s="17"/>
      <c r="N16" s="17">
        <v>2.7801791401932702E-2</v>
      </c>
      <c r="O16" s="17">
        <v>1.27357860126794E-2</v>
      </c>
      <c r="P16" s="17">
        <v>4.4621217533802597E-2</v>
      </c>
      <c r="Q16" s="17">
        <v>2.8399431143860301E-2</v>
      </c>
      <c r="R16" s="17"/>
      <c r="S16" s="17">
        <v>3.5692920600655299E-2</v>
      </c>
      <c r="T16" s="17">
        <v>1.8773122901350001E-2</v>
      </c>
      <c r="U16" s="17">
        <v>0</v>
      </c>
      <c r="V16" s="17">
        <v>0</v>
      </c>
      <c r="W16" s="17">
        <v>0</v>
      </c>
      <c r="X16" s="17"/>
      <c r="Y16" s="17">
        <v>0</v>
      </c>
      <c r="Z16" s="17">
        <v>2.4358285810164498E-2</v>
      </c>
      <c r="AA16" s="17">
        <v>0</v>
      </c>
      <c r="AB16" s="17"/>
      <c r="AC16" s="17">
        <v>3.7309302912819101E-2</v>
      </c>
      <c r="AD16" s="17">
        <v>4.9311583490314399E-2</v>
      </c>
      <c r="AE16" s="17">
        <v>7.7135848397086098E-3</v>
      </c>
      <c r="AF16" s="17">
        <v>2.5280045919062501E-2</v>
      </c>
      <c r="AG16" s="17">
        <v>0</v>
      </c>
      <c r="AH16" s="17"/>
      <c r="AI16" s="17">
        <v>4.42669247456388E-2</v>
      </c>
      <c r="AJ16" s="17">
        <v>0</v>
      </c>
      <c r="AK16" s="17">
        <v>1.8712911816017801E-2</v>
      </c>
      <c r="AL16" s="17">
        <v>3.6921162269746399E-2</v>
      </c>
      <c r="AM16" s="17"/>
      <c r="AN16" s="17">
        <v>0</v>
      </c>
      <c r="AO16" s="17">
        <v>2.7780357999515198E-2</v>
      </c>
      <c r="AP16" s="17"/>
      <c r="AQ16" s="17">
        <v>2.8793013886143599E-2</v>
      </c>
      <c r="AR16" s="17">
        <v>2.6239609571071701E-2</v>
      </c>
      <c r="AS16" s="17"/>
      <c r="AT16" s="17">
        <v>2.0667049925144201E-2</v>
      </c>
      <c r="AU16" s="17">
        <v>1.93017905991908E-2</v>
      </c>
      <c r="AV16" s="17">
        <v>3.8911413247077697E-2</v>
      </c>
      <c r="AW16" s="17"/>
      <c r="AX16" s="17">
        <v>1.12575957792276E-2</v>
      </c>
      <c r="AY16" s="17">
        <v>3.0241856851816799E-2</v>
      </c>
      <c r="AZ16" s="17">
        <v>0</v>
      </c>
    </row>
    <row r="17" spans="2:52" ht="29" x14ac:dyDescent="0.35">
      <c r="B17" s="18" t="s">
        <v>176</v>
      </c>
      <c r="C17" s="19">
        <v>2.06759296779617E-2</v>
      </c>
      <c r="D17" s="19">
        <v>3.1596302336826997E-2</v>
      </c>
      <c r="E17" s="19">
        <v>9.9743506309481096E-3</v>
      </c>
      <c r="F17" s="19"/>
      <c r="G17" s="19">
        <v>5.9617739954443598E-3</v>
      </c>
      <c r="H17" s="19">
        <v>2.1167266991678799E-2</v>
      </c>
      <c r="I17" s="19">
        <v>0</v>
      </c>
      <c r="J17" s="19">
        <v>3.5413878923592101E-2</v>
      </c>
      <c r="K17" s="19">
        <v>1.54027769738504E-2</v>
      </c>
      <c r="L17" s="19">
        <v>3.95127962503228E-2</v>
      </c>
      <c r="M17" s="19"/>
      <c r="N17" s="19">
        <v>4.55799155618292E-3</v>
      </c>
      <c r="O17" s="19">
        <v>2.2418566704665299E-2</v>
      </c>
      <c r="P17" s="19">
        <v>1.06091608681009E-2</v>
      </c>
      <c r="Q17" s="19">
        <v>3.4050708053895401E-2</v>
      </c>
      <c r="R17" s="19"/>
      <c r="S17" s="19">
        <v>1.3257270736646599E-2</v>
      </c>
      <c r="T17" s="19">
        <v>7.8131862112682596E-3</v>
      </c>
      <c r="U17" s="19">
        <v>0</v>
      </c>
      <c r="V17" s="19">
        <v>0.31451189160356802</v>
      </c>
      <c r="W17" s="19">
        <v>5.8484754677685498E-2</v>
      </c>
      <c r="X17" s="19"/>
      <c r="Y17" s="19">
        <v>0</v>
      </c>
      <c r="Z17" s="19">
        <v>1.0824350357547301E-2</v>
      </c>
      <c r="AA17" s="19">
        <v>0</v>
      </c>
      <c r="AB17" s="19"/>
      <c r="AC17" s="19">
        <v>2.93106654609263E-2</v>
      </c>
      <c r="AD17" s="19">
        <v>0</v>
      </c>
      <c r="AE17" s="19">
        <v>4.11608627614048E-2</v>
      </c>
      <c r="AF17" s="19">
        <v>0</v>
      </c>
      <c r="AG17" s="19">
        <v>5.0859134593196402E-2</v>
      </c>
      <c r="AH17" s="19"/>
      <c r="AI17" s="19">
        <v>2.9049227561236301E-2</v>
      </c>
      <c r="AJ17" s="19">
        <v>2.13202463954946E-2</v>
      </c>
      <c r="AK17" s="19">
        <v>2.2619371028661201E-2</v>
      </c>
      <c r="AL17" s="19">
        <v>5.5375559939154703E-3</v>
      </c>
      <c r="AM17" s="19"/>
      <c r="AN17" s="19">
        <v>1.1392067391162899E-2</v>
      </c>
      <c r="AO17" s="19">
        <v>2.39374521960149E-2</v>
      </c>
      <c r="AP17" s="19"/>
      <c r="AQ17" s="19">
        <v>0</v>
      </c>
      <c r="AR17" s="19">
        <v>4.1561594588538302E-2</v>
      </c>
      <c r="AS17" s="19"/>
      <c r="AT17" s="19">
        <v>1.04406434204792E-2</v>
      </c>
      <c r="AU17" s="19">
        <v>2.5339259330008301E-2</v>
      </c>
      <c r="AV17" s="19">
        <v>1.5101553256526099E-2</v>
      </c>
      <c r="AW17" s="19"/>
      <c r="AX17" s="19">
        <v>1.62403673242449E-2</v>
      </c>
      <c r="AY17" s="19">
        <v>3.1959462717739799E-2</v>
      </c>
      <c r="AZ17" s="19">
        <v>0</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Z22"/>
  <sheetViews>
    <sheetView showGridLines="0" topLeftCell="A6" workbookViewId="0">
      <pane xSplit="2" topLeftCell="AC1" activePane="topRight" state="frozen"/>
      <selection pane="topRight" activeCell="B9" sqref="B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43.5" x14ac:dyDescent="0.35">
      <c r="B9" s="18" t="s">
        <v>178</v>
      </c>
      <c r="C9" s="17">
        <v>0.46040323097117603</v>
      </c>
      <c r="D9" s="17">
        <v>0.45229895676776199</v>
      </c>
      <c r="E9" s="17">
        <v>0.46695946372708902</v>
      </c>
      <c r="F9" s="17"/>
      <c r="G9" s="17">
        <v>0.38183686509241799</v>
      </c>
      <c r="H9" s="17">
        <v>0.371390405548226</v>
      </c>
      <c r="I9" s="17">
        <v>0.33952384189345303</v>
      </c>
      <c r="J9" s="17">
        <v>0.42852500933952598</v>
      </c>
      <c r="K9" s="17">
        <v>0.539152746287624</v>
      </c>
      <c r="L9" s="17">
        <v>0.66394570867674796</v>
      </c>
      <c r="M9" s="17"/>
      <c r="N9" s="17">
        <v>0.40485405881397002</v>
      </c>
      <c r="O9" s="17">
        <v>0.46571457212642797</v>
      </c>
      <c r="P9" s="17">
        <v>0.53333454098281796</v>
      </c>
      <c r="Q9" s="17">
        <v>0.44032159992113501</v>
      </c>
      <c r="R9" s="17"/>
      <c r="S9" s="17">
        <v>0.57917023080924901</v>
      </c>
      <c r="T9" s="17">
        <v>0.38177633311873399</v>
      </c>
      <c r="U9" s="17">
        <v>0.32846851240247599</v>
      </c>
      <c r="V9" s="17">
        <v>0.44143705832420499</v>
      </c>
      <c r="W9" s="17">
        <v>0.45241967854182202</v>
      </c>
      <c r="X9" s="17"/>
      <c r="Y9" s="17">
        <v>0.50188736246344101</v>
      </c>
      <c r="Z9" s="17">
        <v>0.42988921498432597</v>
      </c>
      <c r="AA9" s="17">
        <v>0.35483054892437099</v>
      </c>
      <c r="AB9" s="17"/>
      <c r="AC9" s="17">
        <v>0.49980506235345501</v>
      </c>
      <c r="AD9" s="17">
        <v>0.42593631177397501</v>
      </c>
      <c r="AE9" s="17">
        <v>0.38667110869295501</v>
      </c>
      <c r="AF9" s="17">
        <v>0.425930616504547</v>
      </c>
      <c r="AG9" s="17">
        <v>0.44308968113333802</v>
      </c>
      <c r="AH9" s="17"/>
      <c r="AI9" s="17">
        <v>0.47459252575892702</v>
      </c>
      <c r="AJ9" s="17">
        <v>0.46625208711157401</v>
      </c>
      <c r="AK9" s="17">
        <v>0.51274175441641101</v>
      </c>
      <c r="AL9" s="17">
        <v>0.35797431699559501</v>
      </c>
      <c r="AM9" s="17"/>
      <c r="AN9" s="17">
        <v>0.30111052541113098</v>
      </c>
      <c r="AO9" s="17">
        <v>0.50595747340973796</v>
      </c>
      <c r="AP9" s="17"/>
      <c r="AQ9" s="17">
        <v>0.43832154427419601</v>
      </c>
      <c r="AR9" s="17">
        <v>0.48747259253765401</v>
      </c>
      <c r="AS9" s="17"/>
      <c r="AT9" s="17">
        <v>0.49721868319316198</v>
      </c>
      <c r="AU9" s="17">
        <v>0.39500135212455101</v>
      </c>
      <c r="AV9" s="17">
        <v>0.482377249503254</v>
      </c>
      <c r="AW9" s="17"/>
      <c r="AX9" s="17">
        <v>0.37677722101094302</v>
      </c>
      <c r="AY9" s="17">
        <v>0.54080106392771699</v>
      </c>
      <c r="AZ9" s="17">
        <v>0.355429436262992</v>
      </c>
    </row>
    <row r="10" spans="2:52" ht="43.5" x14ac:dyDescent="0.35">
      <c r="B10" s="18" t="s">
        <v>179</v>
      </c>
      <c r="C10" s="17">
        <v>0.40731819906565198</v>
      </c>
      <c r="D10" s="17">
        <v>0.41527093118776498</v>
      </c>
      <c r="E10" s="17">
        <v>0.39985105845306701</v>
      </c>
      <c r="F10" s="17"/>
      <c r="G10" s="17">
        <v>0.332415360208132</v>
      </c>
      <c r="H10" s="17">
        <v>0.32011465071773798</v>
      </c>
      <c r="I10" s="17">
        <v>0.27248546458022499</v>
      </c>
      <c r="J10" s="17">
        <v>0.47911684841248797</v>
      </c>
      <c r="K10" s="17">
        <v>0.55642273599194503</v>
      </c>
      <c r="L10" s="17">
        <v>0.48625906180900402</v>
      </c>
      <c r="M10" s="17"/>
      <c r="N10" s="17">
        <v>0.39831395295323502</v>
      </c>
      <c r="O10" s="17">
        <v>0.409134916970887</v>
      </c>
      <c r="P10" s="17">
        <v>0.497933376607405</v>
      </c>
      <c r="Q10" s="17">
        <v>0.35462645919196301</v>
      </c>
      <c r="R10" s="17"/>
      <c r="S10" s="17">
        <v>0.50669632735466597</v>
      </c>
      <c r="T10" s="17">
        <v>0.33989685267700198</v>
      </c>
      <c r="U10" s="17">
        <v>0.39774689692265403</v>
      </c>
      <c r="V10" s="17">
        <v>0.33202239239875803</v>
      </c>
      <c r="W10" s="17">
        <v>0.38494456061672599</v>
      </c>
      <c r="X10" s="17"/>
      <c r="Y10" s="17">
        <v>0.37591420792978397</v>
      </c>
      <c r="Z10" s="17">
        <v>0.35504272567811401</v>
      </c>
      <c r="AA10" s="17">
        <v>0.52798056589789999</v>
      </c>
      <c r="AB10" s="17"/>
      <c r="AC10" s="17">
        <v>0.44960356754075997</v>
      </c>
      <c r="AD10" s="17">
        <v>0.48768221358417302</v>
      </c>
      <c r="AE10" s="17">
        <v>0.37407629861515801</v>
      </c>
      <c r="AF10" s="17">
        <v>0.40683043254083601</v>
      </c>
      <c r="AG10" s="17">
        <v>0.34294764150551099</v>
      </c>
      <c r="AH10" s="17"/>
      <c r="AI10" s="17">
        <v>0.43334983748947198</v>
      </c>
      <c r="AJ10" s="17">
        <v>0.38995658444551301</v>
      </c>
      <c r="AK10" s="17">
        <v>0.36667441783589999</v>
      </c>
      <c r="AL10" s="17">
        <v>0.44239243034352699</v>
      </c>
      <c r="AM10" s="17"/>
      <c r="AN10" s="17">
        <v>0.39848702290347199</v>
      </c>
      <c r="AO10" s="17">
        <v>0.41383658963946102</v>
      </c>
      <c r="AP10" s="17"/>
      <c r="AQ10" s="17">
        <v>0.38934142010019102</v>
      </c>
      <c r="AR10" s="17">
        <v>0.42978191860223602</v>
      </c>
      <c r="AS10" s="17"/>
      <c r="AT10" s="17">
        <v>0.46399466440478399</v>
      </c>
      <c r="AU10" s="17">
        <v>0.34156528793659102</v>
      </c>
      <c r="AV10" s="17">
        <v>0.47432612092683601</v>
      </c>
      <c r="AW10" s="17"/>
      <c r="AX10" s="17">
        <v>0.359386308163129</v>
      </c>
      <c r="AY10" s="17">
        <v>0.46558774257882901</v>
      </c>
      <c r="AZ10" s="17">
        <v>0.44100244785420201</v>
      </c>
    </row>
    <row r="11" spans="2:52" ht="29" x14ac:dyDescent="0.35">
      <c r="B11" s="18" t="s">
        <v>171</v>
      </c>
      <c r="C11" s="17">
        <v>0.39640886635371297</v>
      </c>
      <c r="D11" s="17">
        <v>0.32858346126483701</v>
      </c>
      <c r="E11" s="17">
        <v>0.46188361191088501</v>
      </c>
      <c r="F11" s="17"/>
      <c r="G11" s="17">
        <v>0.49897786235005798</v>
      </c>
      <c r="H11" s="17">
        <v>0.450113913608993</v>
      </c>
      <c r="I11" s="17">
        <v>0.46723134288753598</v>
      </c>
      <c r="J11" s="17">
        <v>0.43660547626927099</v>
      </c>
      <c r="K11" s="17">
        <v>0.36176695531870501</v>
      </c>
      <c r="L11" s="17">
        <v>0.21442317927273299</v>
      </c>
      <c r="M11" s="17"/>
      <c r="N11" s="17">
        <v>0.429868499411872</v>
      </c>
      <c r="O11" s="17">
        <v>0.41085740746458799</v>
      </c>
      <c r="P11" s="17">
        <v>0.36224490303685702</v>
      </c>
      <c r="Q11" s="17">
        <v>0.39091268603874901</v>
      </c>
      <c r="R11" s="17"/>
      <c r="S11" s="17">
        <v>0.34751971860316</v>
      </c>
      <c r="T11" s="17">
        <v>0.42160112640589897</v>
      </c>
      <c r="U11" s="17">
        <v>0.55015554350043305</v>
      </c>
      <c r="V11" s="17">
        <v>0.14954592398241101</v>
      </c>
      <c r="W11" s="17">
        <v>0.453435570830232</v>
      </c>
      <c r="X11" s="17"/>
      <c r="Y11" s="17">
        <v>0.40085459934421303</v>
      </c>
      <c r="Z11" s="17">
        <v>0.44925687435452299</v>
      </c>
      <c r="AA11" s="17">
        <v>0.42399732793211697</v>
      </c>
      <c r="AB11" s="17"/>
      <c r="AC11" s="17">
        <v>0.37905320252850599</v>
      </c>
      <c r="AD11" s="17">
        <v>0.42981784760294101</v>
      </c>
      <c r="AE11" s="17">
        <v>0.39443151805085302</v>
      </c>
      <c r="AF11" s="17">
        <v>0.37914861398669503</v>
      </c>
      <c r="AG11" s="17">
        <v>0.47434990276484101</v>
      </c>
      <c r="AH11" s="17"/>
      <c r="AI11" s="17">
        <v>0.38453052821431699</v>
      </c>
      <c r="AJ11" s="17">
        <v>0.393173367799454</v>
      </c>
      <c r="AK11" s="17">
        <v>0.34881006849035801</v>
      </c>
      <c r="AL11" s="17">
        <v>0.41896930397967702</v>
      </c>
      <c r="AM11" s="17"/>
      <c r="AN11" s="17">
        <v>0.53469519432888901</v>
      </c>
      <c r="AO11" s="17">
        <v>0.35757768402569401</v>
      </c>
      <c r="AP11" s="17"/>
      <c r="AQ11" s="17">
        <v>0.41510063185194301</v>
      </c>
      <c r="AR11" s="17">
        <v>0.369674521674632</v>
      </c>
      <c r="AS11" s="17"/>
      <c r="AT11" s="17">
        <v>0.35191112385992501</v>
      </c>
      <c r="AU11" s="17">
        <v>0.43822352685714699</v>
      </c>
      <c r="AV11" s="17">
        <v>0.32844677194616601</v>
      </c>
      <c r="AW11" s="17"/>
      <c r="AX11" s="17">
        <v>0.45842929050662101</v>
      </c>
      <c r="AY11" s="17">
        <v>0.35561241381445702</v>
      </c>
      <c r="AZ11" s="17">
        <v>0.42135374501630701</v>
      </c>
    </row>
    <row r="12" spans="2:52" ht="58" x14ac:dyDescent="0.35">
      <c r="B12" s="18" t="s">
        <v>180</v>
      </c>
      <c r="C12" s="17">
        <v>0.38549228685428899</v>
      </c>
      <c r="D12" s="17">
        <v>0.39625554334190699</v>
      </c>
      <c r="E12" s="17">
        <v>0.369848845191038</v>
      </c>
      <c r="F12" s="17"/>
      <c r="G12" s="17">
        <v>0.33126242155637597</v>
      </c>
      <c r="H12" s="17">
        <v>0.37396555568373502</v>
      </c>
      <c r="I12" s="17">
        <v>0.50641544938736005</v>
      </c>
      <c r="J12" s="17">
        <v>0.27918847628585097</v>
      </c>
      <c r="K12" s="17">
        <v>0.28831410482328501</v>
      </c>
      <c r="L12" s="17">
        <v>0.48008497393161997</v>
      </c>
      <c r="M12" s="17"/>
      <c r="N12" s="17">
        <v>0.44772781603265399</v>
      </c>
      <c r="O12" s="17">
        <v>0.35897771357796199</v>
      </c>
      <c r="P12" s="17">
        <v>0.34731064805147699</v>
      </c>
      <c r="Q12" s="17">
        <v>0.40343667819721202</v>
      </c>
      <c r="R12" s="17"/>
      <c r="S12" s="17">
        <v>0.34179395534104501</v>
      </c>
      <c r="T12" s="17">
        <v>0.40728931105445199</v>
      </c>
      <c r="U12" s="17">
        <v>0.26362532522282101</v>
      </c>
      <c r="V12" s="17">
        <v>0.44143705832420499</v>
      </c>
      <c r="W12" s="17">
        <v>0.41762407130214302</v>
      </c>
      <c r="X12" s="17"/>
      <c r="Y12" s="17">
        <v>0.429968222801214</v>
      </c>
      <c r="Z12" s="17">
        <v>0.38236418112143</v>
      </c>
      <c r="AA12" s="17">
        <v>0.36046373412245097</v>
      </c>
      <c r="AB12" s="17"/>
      <c r="AC12" s="17">
        <v>0.40072234856109401</v>
      </c>
      <c r="AD12" s="17">
        <v>0.30866113053921601</v>
      </c>
      <c r="AE12" s="17">
        <v>0.39684768935410503</v>
      </c>
      <c r="AF12" s="17">
        <v>0.49559030108171498</v>
      </c>
      <c r="AG12" s="17">
        <v>0.28144525308474699</v>
      </c>
      <c r="AH12" s="17"/>
      <c r="AI12" s="17">
        <v>0.37005027921293998</v>
      </c>
      <c r="AJ12" s="17">
        <v>0.33233452695178201</v>
      </c>
      <c r="AK12" s="17">
        <v>0.47265099462591498</v>
      </c>
      <c r="AL12" s="17">
        <v>0.45831684113149002</v>
      </c>
      <c r="AM12" s="17"/>
      <c r="AN12" s="17">
        <v>0.327981396638509</v>
      </c>
      <c r="AO12" s="17">
        <v>0.40536355746269398</v>
      </c>
      <c r="AP12" s="17"/>
      <c r="AQ12" s="17">
        <v>0.39777286079507701</v>
      </c>
      <c r="AR12" s="17">
        <v>0.38129036409449302</v>
      </c>
      <c r="AS12" s="17"/>
      <c r="AT12" s="17">
        <v>0.38513447351931901</v>
      </c>
      <c r="AU12" s="17">
        <v>0.38626629017354103</v>
      </c>
      <c r="AV12" s="17">
        <v>0.398845705300159</v>
      </c>
      <c r="AW12" s="17"/>
      <c r="AX12" s="17">
        <v>0.34078074160640998</v>
      </c>
      <c r="AY12" s="17">
        <v>0.36937318379237999</v>
      </c>
      <c r="AZ12" s="17">
        <v>0.460920662813599</v>
      </c>
    </row>
    <row r="13" spans="2:52" ht="43.5" x14ac:dyDescent="0.35">
      <c r="B13" s="18" t="s">
        <v>181</v>
      </c>
      <c r="C13" s="17">
        <v>0.37879598019619198</v>
      </c>
      <c r="D13" s="17">
        <v>0.383515667394074</v>
      </c>
      <c r="E13" s="17">
        <v>0.37431731074463198</v>
      </c>
      <c r="F13" s="17"/>
      <c r="G13" s="17">
        <v>0.41743974162577602</v>
      </c>
      <c r="H13" s="17">
        <v>0.424746878417467</v>
      </c>
      <c r="I13" s="17">
        <v>0.37916721112002</v>
      </c>
      <c r="J13" s="17">
        <v>0.33830359390093201</v>
      </c>
      <c r="K13" s="17">
        <v>0.390207484052225</v>
      </c>
      <c r="L13" s="17">
        <v>0.336400389644678</v>
      </c>
      <c r="M13" s="17"/>
      <c r="N13" s="17">
        <v>0.34671500748113998</v>
      </c>
      <c r="O13" s="17">
        <v>0.36280943044991998</v>
      </c>
      <c r="P13" s="17">
        <v>0.37833280092400601</v>
      </c>
      <c r="Q13" s="17">
        <v>0.41186773066462001</v>
      </c>
      <c r="R13" s="17"/>
      <c r="S13" s="17">
        <v>0.431056064290883</v>
      </c>
      <c r="T13" s="17">
        <v>0.37810055873354798</v>
      </c>
      <c r="U13" s="17">
        <v>0.27728403559322401</v>
      </c>
      <c r="V13" s="17">
        <v>0</v>
      </c>
      <c r="W13" s="17">
        <v>0.33738674826470899</v>
      </c>
      <c r="X13" s="17"/>
      <c r="Y13" s="17">
        <v>0.45567116098466898</v>
      </c>
      <c r="Z13" s="17">
        <v>0.35917947769851399</v>
      </c>
      <c r="AA13" s="17">
        <v>0.291353133994391</v>
      </c>
      <c r="AB13" s="17"/>
      <c r="AC13" s="17">
        <v>0.40763539795301001</v>
      </c>
      <c r="AD13" s="17">
        <v>0.36307948208123197</v>
      </c>
      <c r="AE13" s="17">
        <v>0.392771188211121</v>
      </c>
      <c r="AF13" s="17">
        <v>0.40335127919802799</v>
      </c>
      <c r="AG13" s="17">
        <v>0.229366063956781</v>
      </c>
      <c r="AH13" s="17"/>
      <c r="AI13" s="17">
        <v>0.36683111851214301</v>
      </c>
      <c r="AJ13" s="17">
        <v>0.37764707543468601</v>
      </c>
      <c r="AK13" s="17">
        <v>0.33166586785704499</v>
      </c>
      <c r="AL13" s="17">
        <v>0.43051192504765501</v>
      </c>
      <c r="AM13" s="17"/>
      <c r="AN13" s="17">
        <v>0.39018491308104503</v>
      </c>
      <c r="AO13" s="17">
        <v>0.38194456013967998</v>
      </c>
      <c r="AP13" s="17"/>
      <c r="AQ13" s="17">
        <v>0.37261615317169</v>
      </c>
      <c r="AR13" s="17">
        <v>0.37614334486969497</v>
      </c>
      <c r="AS13" s="17"/>
      <c r="AT13" s="17">
        <v>0.38859780119815301</v>
      </c>
      <c r="AU13" s="17">
        <v>0.32900868835540698</v>
      </c>
      <c r="AV13" s="17">
        <v>0.41543745469118398</v>
      </c>
      <c r="AW13" s="17"/>
      <c r="AX13" s="17">
        <v>0.34997484291076503</v>
      </c>
      <c r="AY13" s="17">
        <v>0.39485916571560398</v>
      </c>
      <c r="AZ13" s="17">
        <v>0.39896212020663002</v>
      </c>
    </row>
    <row r="14" spans="2:52" ht="43.5" x14ac:dyDescent="0.35">
      <c r="B14" s="18" t="s">
        <v>173</v>
      </c>
      <c r="C14" s="17">
        <v>0.288697691859642</v>
      </c>
      <c r="D14" s="17">
        <v>0.29627795753402197</v>
      </c>
      <c r="E14" s="17">
        <v>0.28347129951661498</v>
      </c>
      <c r="F14" s="17"/>
      <c r="G14" s="17">
        <v>0.26100561851255499</v>
      </c>
      <c r="H14" s="17">
        <v>0.33354265816782902</v>
      </c>
      <c r="I14" s="17">
        <v>0.400697097226827</v>
      </c>
      <c r="J14" s="17">
        <v>0.243652227445952</v>
      </c>
      <c r="K14" s="17">
        <v>0.295771701096398</v>
      </c>
      <c r="L14" s="17">
        <v>0.19999060643535399</v>
      </c>
      <c r="M14" s="17"/>
      <c r="N14" s="17">
        <v>0.28834813558817202</v>
      </c>
      <c r="O14" s="17">
        <v>0.330196972185961</v>
      </c>
      <c r="P14" s="17">
        <v>0.21269718146168101</v>
      </c>
      <c r="Q14" s="17">
        <v>0.30323446586042102</v>
      </c>
      <c r="R14" s="17"/>
      <c r="S14" s="17">
        <v>0.169651167108511</v>
      </c>
      <c r="T14" s="17">
        <v>0.40577189045638601</v>
      </c>
      <c r="U14" s="17">
        <v>0.32451507919765898</v>
      </c>
      <c r="V14" s="17">
        <v>0.14954592398241101</v>
      </c>
      <c r="W14" s="17">
        <v>0.36789600524117799</v>
      </c>
      <c r="X14" s="17"/>
      <c r="Y14" s="17">
        <v>0.22743163545973899</v>
      </c>
      <c r="Z14" s="17">
        <v>0.39004550743648198</v>
      </c>
      <c r="AA14" s="17">
        <v>0.240691799096727</v>
      </c>
      <c r="AB14" s="17"/>
      <c r="AC14" s="17">
        <v>0.24279879374789501</v>
      </c>
      <c r="AD14" s="17">
        <v>0.25081779010976102</v>
      </c>
      <c r="AE14" s="17">
        <v>0.272989591293893</v>
      </c>
      <c r="AF14" s="17">
        <v>0.35858159341671902</v>
      </c>
      <c r="AG14" s="17">
        <v>0.124131821553617</v>
      </c>
      <c r="AH14" s="17"/>
      <c r="AI14" s="17">
        <v>0.31848834025488099</v>
      </c>
      <c r="AJ14" s="17">
        <v>0.246224303012858</v>
      </c>
      <c r="AK14" s="17">
        <v>0.31494799622886999</v>
      </c>
      <c r="AL14" s="17">
        <v>0.31992214457375201</v>
      </c>
      <c r="AM14" s="17"/>
      <c r="AN14" s="17">
        <v>0.38554561288494799</v>
      </c>
      <c r="AO14" s="17">
        <v>0.25475330142236202</v>
      </c>
      <c r="AP14" s="17"/>
      <c r="AQ14" s="17">
        <v>0.29734054469522903</v>
      </c>
      <c r="AR14" s="17">
        <v>0.28046042701220097</v>
      </c>
      <c r="AS14" s="17"/>
      <c r="AT14" s="17">
        <v>0.26760246128098603</v>
      </c>
      <c r="AU14" s="17">
        <v>0.37375318654336498</v>
      </c>
      <c r="AV14" s="17">
        <v>0.19192855466648401</v>
      </c>
      <c r="AW14" s="17"/>
      <c r="AX14" s="17">
        <v>0.36781451602077397</v>
      </c>
      <c r="AY14" s="17">
        <v>0.183753275730589</v>
      </c>
      <c r="AZ14" s="17">
        <v>0.24432655948954701</v>
      </c>
    </row>
    <row r="15" spans="2:52" ht="43.5" x14ac:dyDescent="0.35">
      <c r="B15" s="18" t="s">
        <v>182</v>
      </c>
      <c r="C15" s="17">
        <v>0.19916542958011099</v>
      </c>
      <c r="D15" s="17">
        <v>0.23340930492992201</v>
      </c>
      <c r="E15" s="17">
        <v>0.166685827118356</v>
      </c>
      <c r="F15" s="17"/>
      <c r="G15" s="17">
        <v>0.201632578984276</v>
      </c>
      <c r="H15" s="17">
        <v>0.31056860835411199</v>
      </c>
      <c r="I15" s="17">
        <v>0.216307433695026</v>
      </c>
      <c r="J15" s="17">
        <v>9.0990210406122707E-2</v>
      </c>
      <c r="K15" s="17">
        <v>0.199552250655846</v>
      </c>
      <c r="L15" s="17">
        <v>0.16795080713468699</v>
      </c>
      <c r="M15" s="17"/>
      <c r="N15" s="17">
        <v>0.25783184293424399</v>
      </c>
      <c r="O15" s="17">
        <v>0.221059529302255</v>
      </c>
      <c r="P15" s="17">
        <v>0.20457416187970601</v>
      </c>
      <c r="Q15" s="17">
        <v>0.14150751631182701</v>
      </c>
      <c r="R15" s="17"/>
      <c r="S15" s="17">
        <v>0.23647568681074599</v>
      </c>
      <c r="T15" s="17">
        <v>0.22091048819557199</v>
      </c>
      <c r="U15" s="17">
        <v>0.19336734377179501</v>
      </c>
      <c r="V15" s="17">
        <v>0.22272597705436201</v>
      </c>
      <c r="W15" s="17">
        <v>0.13179770663871901</v>
      </c>
      <c r="X15" s="17"/>
      <c r="Y15" s="17">
        <v>0.28020628272731601</v>
      </c>
      <c r="Z15" s="17">
        <v>0.18548553516584501</v>
      </c>
      <c r="AA15" s="17">
        <v>0.22921748195532199</v>
      </c>
      <c r="AB15" s="17"/>
      <c r="AC15" s="17">
        <v>0.21324312684694599</v>
      </c>
      <c r="AD15" s="17">
        <v>0.13566633430758199</v>
      </c>
      <c r="AE15" s="17">
        <v>0.26327376617187898</v>
      </c>
      <c r="AF15" s="17">
        <v>0.234052283206134</v>
      </c>
      <c r="AG15" s="17">
        <v>0.27206807124990501</v>
      </c>
      <c r="AH15" s="17"/>
      <c r="AI15" s="17">
        <v>0.14113603088930199</v>
      </c>
      <c r="AJ15" s="17">
        <v>0.23976450547568201</v>
      </c>
      <c r="AK15" s="17">
        <v>0.233197317100414</v>
      </c>
      <c r="AL15" s="17">
        <v>0.21650491243524</v>
      </c>
      <c r="AM15" s="17"/>
      <c r="AN15" s="17">
        <v>0.216220277143264</v>
      </c>
      <c r="AO15" s="17">
        <v>0.19977047308430099</v>
      </c>
      <c r="AP15" s="17"/>
      <c r="AQ15" s="17">
        <v>0.25717939271761298</v>
      </c>
      <c r="AR15" s="17">
        <v>0.14193117783669101</v>
      </c>
      <c r="AS15" s="17"/>
      <c r="AT15" s="17">
        <v>0.26810065657141102</v>
      </c>
      <c r="AU15" s="17">
        <v>0.16388810955039601</v>
      </c>
      <c r="AV15" s="17">
        <v>0.197430817429607</v>
      </c>
      <c r="AW15" s="17"/>
      <c r="AX15" s="17">
        <v>0.23642086092416301</v>
      </c>
      <c r="AY15" s="17">
        <v>0.25364871607359701</v>
      </c>
      <c r="AZ15" s="17">
        <v>0.30634107381836601</v>
      </c>
    </row>
    <row r="16" spans="2:52" x14ac:dyDescent="0.35">
      <c r="B16" s="18" t="s">
        <v>81</v>
      </c>
      <c r="C16" s="17">
        <v>3.2957668876651802E-2</v>
      </c>
      <c r="D16" s="17">
        <v>2.42899803006765E-2</v>
      </c>
      <c r="E16" s="17">
        <v>4.1847947091079203E-2</v>
      </c>
      <c r="F16" s="17"/>
      <c r="G16" s="17">
        <v>4.7169437376116702E-2</v>
      </c>
      <c r="H16" s="17">
        <v>8.2459043336445704E-3</v>
      </c>
      <c r="I16" s="17">
        <v>1.2991186711025801E-2</v>
      </c>
      <c r="J16" s="17">
        <v>6.8882991903214105E-2</v>
      </c>
      <c r="K16" s="17">
        <v>5.7903082086938298E-2</v>
      </c>
      <c r="L16" s="17">
        <v>1.7035340563533799E-2</v>
      </c>
      <c r="M16" s="17"/>
      <c r="N16" s="17">
        <v>1.5905597408094E-2</v>
      </c>
      <c r="O16" s="17">
        <v>4.2588257005939899E-2</v>
      </c>
      <c r="P16" s="17">
        <v>2.93379394679616E-2</v>
      </c>
      <c r="Q16" s="17">
        <v>3.5862337788213898E-2</v>
      </c>
      <c r="R16" s="17"/>
      <c r="S16" s="17">
        <v>3.3000289750920501E-2</v>
      </c>
      <c r="T16" s="17">
        <v>1.30165111931284E-2</v>
      </c>
      <c r="U16" s="17">
        <v>0.115133529682705</v>
      </c>
      <c r="V16" s="17">
        <v>0</v>
      </c>
      <c r="W16" s="17">
        <v>0</v>
      </c>
      <c r="X16" s="17"/>
      <c r="Y16" s="17">
        <v>2.3108349780740799E-2</v>
      </c>
      <c r="Z16" s="17">
        <v>1.32371508996865E-2</v>
      </c>
      <c r="AA16" s="17">
        <v>6.9828191856216998E-2</v>
      </c>
      <c r="AB16" s="17"/>
      <c r="AC16" s="17">
        <v>4.1600750251318701E-2</v>
      </c>
      <c r="AD16" s="17">
        <v>6.4249587903527194E-2</v>
      </c>
      <c r="AE16" s="17">
        <v>7.7135848397086098E-3</v>
      </c>
      <c r="AF16" s="17">
        <v>0</v>
      </c>
      <c r="AG16" s="17">
        <v>0.27753385491708699</v>
      </c>
      <c r="AH16" s="17"/>
      <c r="AI16" s="17">
        <v>3.3084732055882901E-2</v>
      </c>
      <c r="AJ16" s="17">
        <v>2.8573663864919101E-2</v>
      </c>
      <c r="AK16" s="17">
        <v>4.0450641301267701E-2</v>
      </c>
      <c r="AL16" s="17">
        <v>2.4021780079062399E-2</v>
      </c>
      <c r="AM16" s="17"/>
      <c r="AN16" s="17">
        <v>0</v>
      </c>
      <c r="AO16" s="17">
        <v>4.0770923039964199E-2</v>
      </c>
      <c r="AP16" s="17"/>
      <c r="AQ16" s="17">
        <v>3.0102858406098301E-2</v>
      </c>
      <c r="AR16" s="17">
        <v>3.6579886027686297E-2</v>
      </c>
      <c r="AS16" s="17"/>
      <c r="AT16" s="17">
        <v>2.04464040258234E-2</v>
      </c>
      <c r="AU16" s="17">
        <v>3.0694367628982699E-2</v>
      </c>
      <c r="AV16" s="17">
        <v>6.12974342123635E-2</v>
      </c>
      <c r="AW16" s="17"/>
      <c r="AX16" s="17">
        <v>2.5886645807634601E-2</v>
      </c>
      <c r="AY16" s="17">
        <v>1.6921567204629701E-2</v>
      </c>
      <c r="AZ16" s="17">
        <v>5.3772548375607999E-2</v>
      </c>
    </row>
    <row r="17" spans="2:52" ht="29" x14ac:dyDescent="0.35">
      <c r="B17" s="18" t="s">
        <v>176</v>
      </c>
      <c r="C17" s="19">
        <v>1.5878270564381399E-2</v>
      </c>
      <c r="D17" s="19">
        <v>2.68155440323865E-2</v>
      </c>
      <c r="E17" s="19">
        <v>5.1213647028284202E-3</v>
      </c>
      <c r="F17" s="19"/>
      <c r="G17" s="19">
        <v>1.6246473029634102E-2</v>
      </c>
      <c r="H17" s="19">
        <v>0</v>
      </c>
      <c r="I17" s="19">
        <v>0</v>
      </c>
      <c r="J17" s="19">
        <v>3.5413878923592101E-2</v>
      </c>
      <c r="K17" s="19">
        <v>0</v>
      </c>
      <c r="L17" s="19">
        <v>3.95127962503228E-2</v>
      </c>
      <c r="M17" s="19"/>
      <c r="N17" s="19">
        <v>0</v>
      </c>
      <c r="O17" s="19">
        <v>1.6226713360155302E-2</v>
      </c>
      <c r="P17" s="19">
        <v>0</v>
      </c>
      <c r="Q17" s="19">
        <v>3.4050708053895401E-2</v>
      </c>
      <c r="R17" s="19"/>
      <c r="S17" s="19">
        <v>6.2328007645175596E-3</v>
      </c>
      <c r="T17" s="19">
        <v>7.8131862112682596E-3</v>
      </c>
      <c r="U17" s="19">
        <v>0</v>
      </c>
      <c r="V17" s="19">
        <v>0.31451189160356802</v>
      </c>
      <c r="W17" s="19">
        <v>4.1095621024165203E-2</v>
      </c>
      <c r="X17" s="19"/>
      <c r="Y17" s="19">
        <v>1.1539992225459299E-2</v>
      </c>
      <c r="Z17" s="19">
        <v>6.5796704783647802E-3</v>
      </c>
      <c r="AA17" s="19">
        <v>0</v>
      </c>
      <c r="AB17" s="19"/>
      <c r="AC17" s="19">
        <v>2.08033036678167E-2</v>
      </c>
      <c r="AD17" s="19">
        <v>0</v>
      </c>
      <c r="AE17" s="19">
        <v>3.3540139476616597E-2</v>
      </c>
      <c r="AF17" s="19">
        <v>0</v>
      </c>
      <c r="AG17" s="19">
        <v>0</v>
      </c>
      <c r="AH17" s="19"/>
      <c r="AI17" s="19">
        <v>2.9049227561236301E-2</v>
      </c>
      <c r="AJ17" s="19">
        <v>2.09605020824962E-2</v>
      </c>
      <c r="AK17" s="19">
        <v>0</v>
      </c>
      <c r="AL17" s="19">
        <v>0</v>
      </c>
      <c r="AM17" s="19"/>
      <c r="AN17" s="19">
        <v>1.07283438067351E-2</v>
      </c>
      <c r="AO17" s="19">
        <v>1.78781341641942E-2</v>
      </c>
      <c r="AP17" s="19"/>
      <c r="AQ17" s="19">
        <v>4.2979264838355303E-3</v>
      </c>
      <c r="AR17" s="19">
        <v>2.76815165153649E-2</v>
      </c>
      <c r="AS17" s="19"/>
      <c r="AT17" s="19">
        <v>0</v>
      </c>
      <c r="AU17" s="19">
        <v>2.3117293422470701E-2</v>
      </c>
      <c r="AV17" s="19">
        <v>1.92954559250453E-2</v>
      </c>
      <c r="AW17" s="19"/>
      <c r="AX17" s="19">
        <v>9.8718409799649996E-3</v>
      </c>
      <c r="AY17" s="19">
        <v>3.1408917197490803E-2</v>
      </c>
      <c r="AZ17" s="19">
        <v>0</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Z17"/>
  <sheetViews>
    <sheetView showGridLines="0" workbookViewId="0">
      <pane xSplit="2" topLeftCell="C1" activePane="topRight" state="frozen"/>
      <selection pane="topRight" activeCell="D2" sqref="D2:AQ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58" x14ac:dyDescent="0.35">
      <c r="B9" s="18" t="s">
        <v>184</v>
      </c>
      <c r="C9" s="17">
        <v>0.45544320689593099</v>
      </c>
      <c r="D9" s="17">
        <v>0.46492794665408699</v>
      </c>
      <c r="E9" s="17">
        <v>0.444455723561968</v>
      </c>
      <c r="F9" s="17"/>
      <c r="G9" s="17">
        <v>0.49606482007393998</v>
      </c>
      <c r="H9" s="17">
        <v>0.49065619891645901</v>
      </c>
      <c r="I9" s="17">
        <v>0.58354378550805797</v>
      </c>
      <c r="J9" s="17">
        <v>0.40428839072640399</v>
      </c>
      <c r="K9" s="17">
        <v>0.40134916269941701</v>
      </c>
      <c r="L9" s="17">
        <v>0.36664536009239501</v>
      </c>
      <c r="M9" s="17"/>
      <c r="N9" s="17">
        <v>0.40450772353369602</v>
      </c>
      <c r="O9" s="17">
        <v>0.46746952349544801</v>
      </c>
      <c r="P9" s="17">
        <v>0.43161891741773201</v>
      </c>
      <c r="Q9" s="17">
        <v>0.48319196075680698</v>
      </c>
      <c r="R9" s="17"/>
      <c r="S9" s="17">
        <v>0.339486647411464</v>
      </c>
      <c r="T9" s="17">
        <v>0.51130891137803802</v>
      </c>
      <c r="U9" s="17">
        <v>0.57154647803879499</v>
      </c>
      <c r="V9" s="17">
        <v>0.33202239239875803</v>
      </c>
      <c r="W9" s="17">
        <v>0.56588063222679796</v>
      </c>
      <c r="X9" s="17"/>
      <c r="Y9" s="17">
        <v>0.44005451767553899</v>
      </c>
      <c r="Z9" s="17">
        <v>0.54594808841658504</v>
      </c>
      <c r="AA9" s="17">
        <v>0.43433280428242399</v>
      </c>
      <c r="AB9" s="17"/>
      <c r="AC9" s="17">
        <v>0.41927722156820302</v>
      </c>
      <c r="AD9" s="17">
        <v>0.436158398894952</v>
      </c>
      <c r="AE9" s="17">
        <v>0.54015471857491804</v>
      </c>
      <c r="AF9" s="17">
        <v>0.47323844285771099</v>
      </c>
      <c r="AG9" s="17">
        <v>0.271865613632019</v>
      </c>
      <c r="AH9" s="17"/>
      <c r="AI9" s="17">
        <v>0.50687069159934095</v>
      </c>
      <c r="AJ9" s="17">
        <v>0.39496089911250298</v>
      </c>
      <c r="AK9" s="17">
        <v>0.44419988927627602</v>
      </c>
      <c r="AL9" s="17">
        <v>0.51753167941523504</v>
      </c>
      <c r="AM9" s="17"/>
      <c r="AN9" s="17">
        <v>0.56679737799160401</v>
      </c>
      <c r="AO9" s="17">
        <v>0.42765705619925598</v>
      </c>
      <c r="AP9" s="17"/>
      <c r="AQ9" s="17">
        <v>0.496247864282853</v>
      </c>
      <c r="AR9" s="17">
        <v>0.41278322970664999</v>
      </c>
      <c r="AS9" s="17"/>
      <c r="AT9" s="17">
        <v>0.41100285710916301</v>
      </c>
      <c r="AU9" s="17">
        <v>0.52549552015938905</v>
      </c>
      <c r="AV9" s="17">
        <v>0.38706482962898697</v>
      </c>
      <c r="AW9" s="17"/>
      <c r="AX9" s="17">
        <v>0.59434268570404003</v>
      </c>
      <c r="AY9" s="17">
        <v>0.37236232282929899</v>
      </c>
      <c r="AZ9" s="17">
        <v>0.48591521277317501</v>
      </c>
    </row>
    <row r="10" spans="2:52" ht="58" x14ac:dyDescent="0.35">
      <c r="B10" s="18" t="s">
        <v>185</v>
      </c>
      <c r="C10" s="17">
        <v>0.33871648929300302</v>
      </c>
      <c r="D10" s="17">
        <v>0.33016236499402901</v>
      </c>
      <c r="E10" s="17">
        <v>0.34712570987248098</v>
      </c>
      <c r="F10" s="17"/>
      <c r="G10" s="17">
        <v>0.39981784657849101</v>
      </c>
      <c r="H10" s="17">
        <v>0.36030855623528302</v>
      </c>
      <c r="I10" s="17">
        <v>0.30516563161340998</v>
      </c>
      <c r="J10" s="17">
        <v>0.382839308508994</v>
      </c>
      <c r="K10" s="17">
        <v>0.33636351590879399</v>
      </c>
      <c r="L10" s="17">
        <v>0.275910576408047</v>
      </c>
      <c r="M10" s="17"/>
      <c r="N10" s="17">
        <v>0.43364159275375502</v>
      </c>
      <c r="O10" s="17">
        <v>0.35166163032615899</v>
      </c>
      <c r="P10" s="17">
        <v>0.32538052978473597</v>
      </c>
      <c r="Q10" s="17">
        <v>0.28913827168228201</v>
      </c>
      <c r="R10" s="17"/>
      <c r="S10" s="17">
        <v>0.36615996835067999</v>
      </c>
      <c r="T10" s="17">
        <v>0.32787583983735002</v>
      </c>
      <c r="U10" s="17">
        <v>0.24312664735754799</v>
      </c>
      <c r="V10" s="17">
        <v>0.35346571599767301</v>
      </c>
      <c r="W10" s="17">
        <v>0.31754486301815599</v>
      </c>
      <c r="X10" s="17"/>
      <c r="Y10" s="17">
        <v>0.326315342860445</v>
      </c>
      <c r="Z10" s="17">
        <v>0.31956716617608599</v>
      </c>
      <c r="AA10" s="17">
        <v>0.47593406006623501</v>
      </c>
      <c r="AB10" s="17"/>
      <c r="AC10" s="17">
        <v>0.35294675629561001</v>
      </c>
      <c r="AD10" s="17">
        <v>0.27017875803858299</v>
      </c>
      <c r="AE10" s="17">
        <v>0.31739273110591298</v>
      </c>
      <c r="AF10" s="17">
        <v>0.408911236336155</v>
      </c>
      <c r="AG10" s="17">
        <v>0.67727525177478398</v>
      </c>
      <c r="AH10" s="17"/>
      <c r="AI10" s="17">
        <v>0.327487845715629</v>
      </c>
      <c r="AJ10" s="17">
        <v>0.37749928816953099</v>
      </c>
      <c r="AK10" s="17">
        <v>0.31008108098253001</v>
      </c>
      <c r="AL10" s="17">
        <v>0.31935175158513202</v>
      </c>
      <c r="AM10" s="17"/>
      <c r="AN10" s="17">
        <v>0.29680210063528001</v>
      </c>
      <c r="AO10" s="17">
        <v>0.34875130061153098</v>
      </c>
      <c r="AP10" s="17"/>
      <c r="AQ10" s="17">
        <v>0.33003663485684798</v>
      </c>
      <c r="AR10" s="17">
        <v>0.34960502795034798</v>
      </c>
      <c r="AS10" s="17"/>
      <c r="AT10" s="17">
        <v>0.36832751509478401</v>
      </c>
      <c r="AU10" s="17">
        <v>0.29301353716724199</v>
      </c>
      <c r="AV10" s="17">
        <v>0.31556016365095502</v>
      </c>
      <c r="AW10" s="17"/>
      <c r="AX10" s="17">
        <v>0.24673884041792499</v>
      </c>
      <c r="AY10" s="17">
        <v>0.38555485753239999</v>
      </c>
      <c r="AZ10" s="17">
        <v>0.39522603436877202</v>
      </c>
    </row>
    <row r="11" spans="2:52" ht="43.5" x14ac:dyDescent="0.35">
      <c r="B11" s="18" t="s">
        <v>186</v>
      </c>
      <c r="C11" s="17">
        <v>0.147266492840983</v>
      </c>
      <c r="D11" s="17">
        <v>0.148894738046322</v>
      </c>
      <c r="E11" s="17">
        <v>0.14682814157743601</v>
      </c>
      <c r="F11" s="17"/>
      <c r="G11" s="17">
        <v>4.92454563144143E-2</v>
      </c>
      <c r="H11" s="17">
        <v>0.13558207428156299</v>
      </c>
      <c r="I11" s="17">
        <v>6.9742716194409499E-2</v>
      </c>
      <c r="J11" s="17">
        <v>0.15513158678688099</v>
      </c>
      <c r="K11" s="17">
        <v>0.192207257194842</v>
      </c>
      <c r="L11" s="17">
        <v>0.24870712374790799</v>
      </c>
      <c r="M11" s="17"/>
      <c r="N11" s="17">
        <v>0.130866596715001</v>
      </c>
      <c r="O11" s="17">
        <v>0.12404966445151699</v>
      </c>
      <c r="P11" s="17">
        <v>0.184555319184038</v>
      </c>
      <c r="Q11" s="17">
        <v>0.15291416168503599</v>
      </c>
      <c r="R11" s="17"/>
      <c r="S11" s="17">
        <v>0.19748034333162101</v>
      </c>
      <c r="T11" s="17">
        <v>0.120575827664061</v>
      </c>
      <c r="U11" s="17">
        <v>0.13772653427721901</v>
      </c>
      <c r="V11" s="17">
        <v>0.31451189160356802</v>
      </c>
      <c r="W11" s="17">
        <v>0.111421647015918</v>
      </c>
      <c r="X11" s="17"/>
      <c r="Y11" s="17">
        <v>0.21013866776356499</v>
      </c>
      <c r="Z11" s="17">
        <v>0.104824719550022</v>
      </c>
      <c r="AA11" s="17">
        <v>8.9733135651341306E-2</v>
      </c>
      <c r="AB11" s="17"/>
      <c r="AC11" s="17">
        <v>0.19325384603013901</v>
      </c>
      <c r="AD11" s="17">
        <v>0.16483887807904499</v>
      </c>
      <c r="AE11" s="17">
        <v>0.120686812569696</v>
      </c>
      <c r="AF11" s="17">
        <v>0.10354916436230201</v>
      </c>
      <c r="AG11" s="17">
        <v>5.0859134593196402E-2</v>
      </c>
      <c r="AH11" s="17"/>
      <c r="AI11" s="17">
        <v>0.10350065432177601</v>
      </c>
      <c r="AJ11" s="17">
        <v>0.18668756412013501</v>
      </c>
      <c r="AK11" s="17">
        <v>0.136015778482343</v>
      </c>
      <c r="AL11" s="17">
        <v>0.128606736446579</v>
      </c>
      <c r="AM11" s="17"/>
      <c r="AN11" s="17">
        <v>0.13640052137311501</v>
      </c>
      <c r="AO11" s="17">
        <v>0.15504297055236901</v>
      </c>
      <c r="AP11" s="17"/>
      <c r="AQ11" s="17">
        <v>0.14417825796640499</v>
      </c>
      <c r="AR11" s="17">
        <v>0.14898224564739301</v>
      </c>
      <c r="AS11" s="17"/>
      <c r="AT11" s="17">
        <v>0.15482723325905501</v>
      </c>
      <c r="AU11" s="17">
        <v>0.13860807396549299</v>
      </c>
      <c r="AV11" s="17">
        <v>0.205532077025468</v>
      </c>
      <c r="AW11" s="17"/>
      <c r="AX11" s="17">
        <v>0.125650382950064</v>
      </c>
      <c r="AY11" s="17">
        <v>0.158918010033996</v>
      </c>
      <c r="AZ11" s="17">
        <v>7.0868430712782204E-2</v>
      </c>
    </row>
    <row r="12" spans="2:52" x14ac:dyDescent="0.35">
      <c r="B12" s="18" t="s">
        <v>81</v>
      </c>
      <c r="C12" s="19">
        <v>5.85738109700829E-2</v>
      </c>
      <c r="D12" s="19">
        <v>5.6014950305561702E-2</v>
      </c>
      <c r="E12" s="19">
        <v>6.1590424988115802E-2</v>
      </c>
      <c r="F12" s="19"/>
      <c r="G12" s="19">
        <v>5.4871877033154798E-2</v>
      </c>
      <c r="H12" s="19">
        <v>1.3453170566694801E-2</v>
      </c>
      <c r="I12" s="19">
        <v>4.1547866684121998E-2</v>
      </c>
      <c r="J12" s="19">
        <v>5.7740713977721E-2</v>
      </c>
      <c r="K12" s="19">
        <v>7.0080064196946998E-2</v>
      </c>
      <c r="L12" s="19">
        <v>0.108736939751649</v>
      </c>
      <c r="M12" s="19"/>
      <c r="N12" s="19">
        <v>3.0984086997547899E-2</v>
      </c>
      <c r="O12" s="19">
        <v>5.6819181726876299E-2</v>
      </c>
      <c r="P12" s="19">
        <v>5.8445233613494303E-2</v>
      </c>
      <c r="Q12" s="19">
        <v>7.4755605875874903E-2</v>
      </c>
      <c r="R12" s="19"/>
      <c r="S12" s="19">
        <v>9.6873040906235094E-2</v>
      </c>
      <c r="T12" s="19">
        <v>4.0239421120551101E-2</v>
      </c>
      <c r="U12" s="19">
        <v>4.7600340326437701E-2</v>
      </c>
      <c r="V12" s="19">
        <v>0</v>
      </c>
      <c r="W12" s="19">
        <v>5.1528577391280099E-3</v>
      </c>
      <c r="X12" s="19"/>
      <c r="Y12" s="19">
        <v>2.3491471700450899E-2</v>
      </c>
      <c r="Z12" s="19">
        <v>2.9660025857306399E-2</v>
      </c>
      <c r="AA12" s="19">
        <v>0</v>
      </c>
      <c r="AB12" s="19"/>
      <c r="AC12" s="19">
        <v>3.4522176106048297E-2</v>
      </c>
      <c r="AD12" s="19">
        <v>0.12882396498741899</v>
      </c>
      <c r="AE12" s="19">
        <v>2.1765737749472901E-2</v>
      </c>
      <c r="AF12" s="19">
        <v>1.4301156443832E-2</v>
      </c>
      <c r="AG12" s="19">
        <v>0</v>
      </c>
      <c r="AH12" s="19"/>
      <c r="AI12" s="19">
        <v>6.2140808363254002E-2</v>
      </c>
      <c r="AJ12" s="19">
        <v>4.08522485978315E-2</v>
      </c>
      <c r="AK12" s="19">
        <v>0.109703251258851</v>
      </c>
      <c r="AL12" s="19">
        <v>3.4509832553053101E-2</v>
      </c>
      <c r="AM12" s="19"/>
      <c r="AN12" s="19">
        <v>0</v>
      </c>
      <c r="AO12" s="19">
        <v>6.8548672636843999E-2</v>
      </c>
      <c r="AP12" s="19"/>
      <c r="AQ12" s="19">
        <v>2.9537242893893801E-2</v>
      </c>
      <c r="AR12" s="19">
        <v>8.8629496695608795E-2</v>
      </c>
      <c r="AS12" s="19"/>
      <c r="AT12" s="19">
        <v>6.5842394536997806E-2</v>
      </c>
      <c r="AU12" s="19">
        <v>4.2882868707875998E-2</v>
      </c>
      <c r="AV12" s="19">
        <v>9.1842929694590306E-2</v>
      </c>
      <c r="AW12" s="19"/>
      <c r="AX12" s="19">
        <v>3.3268090927970902E-2</v>
      </c>
      <c r="AY12" s="19">
        <v>8.3164809604305195E-2</v>
      </c>
      <c r="AZ12" s="19">
        <v>4.7990322145271401E-2</v>
      </c>
    </row>
    <row r="13" spans="2:52" x14ac:dyDescent="0.35">
      <c r="B13" s="16"/>
    </row>
    <row r="14" spans="2:52" x14ac:dyDescent="0.35">
      <c r="B14" t="s">
        <v>85</v>
      </c>
    </row>
    <row r="15" spans="2:52" x14ac:dyDescent="0.35">
      <c r="B15" t="s">
        <v>86</v>
      </c>
    </row>
    <row r="17" spans="2:2" x14ac:dyDescent="0.35">
      <c r="B17"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72.5" x14ac:dyDescent="0.35">
      <c r="B9" s="18" t="s">
        <v>187</v>
      </c>
      <c r="C9" s="17">
        <v>0.38863323229476698</v>
      </c>
      <c r="D9" s="17">
        <v>0.36803841518385699</v>
      </c>
      <c r="E9" s="17">
        <v>0.407043516812717</v>
      </c>
      <c r="F9" s="17"/>
      <c r="G9" s="17">
        <v>0.47146877041388302</v>
      </c>
      <c r="H9" s="17">
        <v>0.41475421085015501</v>
      </c>
      <c r="I9" s="17">
        <v>0.50736244882696102</v>
      </c>
      <c r="J9" s="17">
        <v>0.31426212691175598</v>
      </c>
      <c r="K9" s="17">
        <v>0.38631538839266699</v>
      </c>
      <c r="L9" s="17">
        <v>0.27060385769037498</v>
      </c>
      <c r="M9" s="17"/>
      <c r="N9" s="17">
        <v>0.32359526017443202</v>
      </c>
      <c r="O9" s="17">
        <v>0.34995722746499902</v>
      </c>
      <c r="P9" s="17">
        <v>0.369319139825596</v>
      </c>
      <c r="Q9" s="17">
        <v>0.46459383447502001</v>
      </c>
      <c r="R9" s="17"/>
      <c r="S9" s="17">
        <v>0.31886969215274702</v>
      </c>
      <c r="T9" s="17">
        <v>0.43796081446764001</v>
      </c>
      <c r="U9" s="17">
        <v>0.28668272917140503</v>
      </c>
      <c r="V9" s="17">
        <v>0.42652751848857401</v>
      </c>
      <c r="W9" s="17">
        <v>0.44797137761883898</v>
      </c>
      <c r="X9" s="17"/>
      <c r="Y9" s="17">
        <v>0.42658871347763899</v>
      </c>
      <c r="Z9" s="17">
        <v>0.42280795073841398</v>
      </c>
      <c r="AA9" s="17">
        <v>0.26416637508791602</v>
      </c>
      <c r="AB9" s="17"/>
      <c r="AC9" s="17">
        <v>0.32712407818738198</v>
      </c>
      <c r="AD9" s="17">
        <v>0.387794925385471</v>
      </c>
      <c r="AE9" s="17">
        <v>0.443321977458285</v>
      </c>
      <c r="AF9" s="17">
        <v>0.37183525076213603</v>
      </c>
      <c r="AG9" s="17">
        <v>0.37623276612258699</v>
      </c>
      <c r="AH9" s="17"/>
      <c r="AI9" s="17">
        <v>0.44665072341890699</v>
      </c>
      <c r="AJ9" s="17">
        <v>0.319474616972863</v>
      </c>
      <c r="AK9" s="17">
        <v>0.37338308337454201</v>
      </c>
      <c r="AL9" s="17">
        <v>0.46904458554247902</v>
      </c>
      <c r="AM9" s="17"/>
      <c r="AN9" s="17">
        <v>0.48021183931972999</v>
      </c>
      <c r="AO9" s="17">
        <v>0.37165713304599501</v>
      </c>
      <c r="AP9" s="17"/>
      <c r="AQ9" s="17">
        <v>0.42924792826466501</v>
      </c>
      <c r="AR9" s="17">
        <v>0.34196074357672601</v>
      </c>
      <c r="AS9" s="17"/>
      <c r="AT9" s="17">
        <v>0.36087263894113503</v>
      </c>
      <c r="AU9" s="17">
        <v>0.47494925331312698</v>
      </c>
      <c r="AV9" s="17">
        <v>0.29337864034613798</v>
      </c>
      <c r="AW9" s="17"/>
      <c r="AX9" s="17">
        <v>0.49343059597133299</v>
      </c>
      <c r="AY9" s="17">
        <v>0.33824049556298003</v>
      </c>
      <c r="AZ9" s="17">
        <v>0.362689995187428</v>
      </c>
    </row>
    <row r="10" spans="2:52" ht="72.5" x14ac:dyDescent="0.35">
      <c r="B10" s="18" t="s">
        <v>188</v>
      </c>
      <c r="C10" s="17">
        <v>0.33656114637658002</v>
      </c>
      <c r="D10" s="17">
        <v>0.32191718944277098</v>
      </c>
      <c r="E10" s="17">
        <v>0.35101343282938902</v>
      </c>
      <c r="F10" s="17"/>
      <c r="G10" s="17">
        <v>0.41566552763048598</v>
      </c>
      <c r="H10" s="17">
        <v>0.411317017737102</v>
      </c>
      <c r="I10" s="17">
        <v>0.31707596239619201</v>
      </c>
      <c r="J10" s="17">
        <v>0.43566496289245898</v>
      </c>
      <c r="K10" s="17">
        <v>0.22309706361284701</v>
      </c>
      <c r="L10" s="17">
        <v>0.23807617703197001</v>
      </c>
      <c r="M10" s="17"/>
      <c r="N10" s="17">
        <v>0.43066450632730502</v>
      </c>
      <c r="O10" s="17">
        <v>0.40264791322937299</v>
      </c>
      <c r="P10" s="17">
        <v>0.33594517024846599</v>
      </c>
      <c r="Q10" s="17">
        <v>0.232843416639263</v>
      </c>
      <c r="R10" s="17"/>
      <c r="S10" s="17">
        <v>0.29785015952131499</v>
      </c>
      <c r="T10" s="17">
        <v>0.38502361315276901</v>
      </c>
      <c r="U10" s="17">
        <v>0.26819465656429697</v>
      </c>
      <c r="V10" s="17">
        <v>0.25896058990785797</v>
      </c>
      <c r="W10" s="17">
        <v>0.32254588043350302</v>
      </c>
      <c r="X10" s="17"/>
      <c r="Y10" s="17">
        <v>0.32031118618509702</v>
      </c>
      <c r="Z10" s="17">
        <v>0.34619567860649703</v>
      </c>
      <c r="AA10" s="17">
        <v>0.413283194099064</v>
      </c>
      <c r="AB10" s="17"/>
      <c r="AC10" s="17">
        <v>0.32870318843547303</v>
      </c>
      <c r="AD10" s="17">
        <v>0.31096087931923999</v>
      </c>
      <c r="AE10" s="17">
        <v>0.337154667862964</v>
      </c>
      <c r="AF10" s="17">
        <v>0.42228109811402598</v>
      </c>
      <c r="AG10" s="17">
        <v>0.49963541232379599</v>
      </c>
      <c r="AH10" s="17"/>
      <c r="AI10" s="17">
        <v>0.29297529931768901</v>
      </c>
      <c r="AJ10" s="17">
        <v>0.40622893613656502</v>
      </c>
      <c r="AK10" s="17">
        <v>0.34567218078232698</v>
      </c>
      <c r="AL10" s="17">
        <v>0.25594468898169598</v>
      </c>
      <c r="AM10" s="17"/>
      <c r="AN10" s="17">
        <v>0.38355025585166702</v>
      </c>
      <c r="AO10" s="17">
        <v>0.315175296270094</v>
      </c>
      <c r="AP10" s="17"/>
      <c r="AQ10" s="17">
        <v>0.36100013322114899</v>
      </c>
      <c r="AR10" s="17">
        <v>0.317620943280846</v>
      </c>
      <c r="AS10" s="17"/>
      <c r="AT10" s="17">
        <v>0.32398560257792702</v>
      </c>
      <c r="AU10" s="17">
        <v>0.322064232570901</v>
      </c>
      <c r="AV10" s="17">
        <v>0.30333193561503902</v>
      </c>
      <c r="AW10" s="17"/>
      <c r="AX10" s="17">
        <v>0.36770403590857498</v>
      </c>
      <c r="AY10" s="17">
        <v>0.31460653179681097</v>
      </c>
      <c r="AZ10" s="17">
        <v>0.34459417151589999</v>
      </c>
    </row>
    <row r="11" spans="2:52" ht="43.5" x14ac:dyDescent="0.35">
      <c r="B11" s="18" t="s">
        <v>189</v>
      </c>
      <c r="C11" s="17">
        <v>0.23030028759806501</v>
      </c>
      <c r="D11" s="17">
        <v>0.274939794260607</v>
      </c>
      <c r="E11" s="17">
        <v>0.18772525556494901</v>
      </c>
      <c r="F11" s="17"/>
      <c r="G11" s="17">
        <v>6.5948609271665307E-2</v>
      </c>
      <c r="H11" s="17">
        <v>0.159615891130932</v>
      </c>
      <c r="I11" s="17">
        <v>0.15576197849159701</v>
      </c>
      <c r="J11" s="17">
        <v>0.17713811048700601</v>
      </c>
      <c r="K11" s="17">
        <v>0.36383216051230699</v>
      </c>
      <c r="L11" s="17">
        <v>0.40968035037678602</v>
      </c>
      <c r="M11" s="17"/>
      <c r="N11" s="17">
        <v>0.20835957496376001</v>
      </c>
      <c r="O11" s="17">
        <v>0.21911484666008299</v>
      </c>
      <c r="P11" s="17">
        <v>0.21778726986425601</v>
      </c>
      <c r="Q11" s="17">
        <v>0.260799343576049</v>
      </c>
      <c r="R11" s="17"/>
      <c r="S11" s="17">
        <v>0.30814438368438601</v>
      </c>
      <c r="T11" s="17">
        <v>0.164569712095295</v>
      </c>
      <c r="U11" s="17">
        <v>0.331890815745356</v>
      </c>
      <c r="V11" s="17">
        <v>0.31451189160356802</v>
      </c>
      <c r="W11" s="17">
        <v>0.20231227939075699</v>
      </c>
      <c r="X11" s="17"/>
      <c r="Y11" s="17">
        <v>0.242198610804403</v>
      </c>
      <c r="Z11" s="17">
        <v>0.19079907871902499</v>
      </c>
      <c r="AA11" s="17">
        <v>0.25272223895680301</v>
      </c>
      <c r="AB11" s="17"/>
      <c r="AC11" s="17">
        <v>0.26007223335303398</v>
      </c>
      <c r="AD11" s="17">
        <v>0.244146048970905</v>
      </c>
      <c r="AE11" s="17">
        <v>0.20024028415117701</v>
      </c>
      <c r="AF11" s="17">
        <v>0.19026398386452101</v>
      </c>
      <c r="AG11" s="17">
        <v>0.124131821553617</v>
      </c>
      <c r="AH11" s="17"/>
      <c r="AI11" s="17">
        <v>0.21027858049246001</v>
      </c>
      <c r="AJ11" s="17">
        <v>0.222626627002637</v>
      </c>
      <c r="AK11" s="17">
        <v>0.272604559378399</v>
      </c>
      <c r="AL11" s="17">
        <v>0.22674791262202301</v>
      </c>
      <c r="AM11" s="17"/>
      <c r="AN11" s="17">
        <v>0.12852907839487401</v>
      </c>
      <c r="AO11" s="17">
        <v>0.26484920992590899</v>
      </c>
      <c r="AP11" s="17"/>
      <c r="AQ11" s="17">
        <v>0.181812268858489</v>
      </c>
      <c r="AR11" s="17">
        <v>0.27849389146947301</v>
      </c>
      <c r="AS11" s="17"/>
      <c r="AT11" s="17">
        <v>0.26451959116743701</v>
      </c>
      <c r="AU11" s="17">
        <v>0.17427988342300099</v>
      </c>
      <c r="AV11" s="17">
        <v>0.36217756058801798</v>
      </c>
      <c r="AW11" s="17"/>
      <c r="AX11" s="17">
        <v>0.13609337794857301</v>
      </c>
      <c r="AY11" s="17">
        <v>0.29270561117857402</v>
      </c>
      <c r="AZ11" s="17">
        <v>0.23894328492106401</v>
      </c>
    </row>
    <row r="12" spans="2:52" x14ac:dyDescent="0.35">
      <c r="B12" s="18" t="s">
        <v>81</v>
      </c>
      <c r="C12" s="19">
        <v>4.4505333730588098E-2</v>
      </c>
      <c r="D12" s="19">
        <v>3.5104601112764602E-2</v>
      </c>
      <c r="E12" s="19">
        <v>5.4217794792944599E-2</v>
      </c>
      <c r="F12" s="19"/>
      <c r="G12" s="19">
        <v>4.6917092683965898E-2</v>
      </c>
      <c r="H12" s="19">
        <v>1.43128802818107E-2</v>
      </c>
      <c r="I12" s="19">
        <v>1.97996102852506E-2</v>
      </c>
      <c r="J12" s="19">
        <v>7.2934799708779099E-2</v>
      </c>
      <c r="K12" s="19">
        <v>2.6755387482179701E-2</v>
      </c>
      <c r="L12" s="19">
        <v>8.1639614900869198E-2</v>
      </c>
      <c r="M12" s="19"/>
      <c r="N12" s="19">
        <v>3.7380658534503002E-2</v>
      </c>
      <c r="O12" s="19">
        <v>2.8280012645545201E-2</v>
      </c>
      <c r="P12" s="19">
        <v>7.6948420061680706E-2</v>
      </c>
      <c r="Q12" s="19">
        <v>4.1763405309668003E-2</v>
      </c>
      <c r="R12" s="19"/>
      <c r="S12" s="19">
        <v>7.5135764641552694E-2</v>
      </c>
      <c r="T12" s="19">
        <v>1.2445860284297099E-2</v>
      </c>
      <c r="U12" s="19">
        <v>0.113231798518942</v>
      </c>
      <c r="V12" s="19">
        <v>0</v>
      </c>
      <c r="W12" s="19">
        <v>2.7170462556900501E-2</v>
      </c>
      <c r="X12" s="19"/>
      <c r="Y12" s="19">
        <v>1.09014895328621E-2</v>
      </c>
      <c r="Z12" s="19">
        <v>4.01972919360628E-2</v>
      </c>
      <c r="AA12" s="19">
        <v>6.9828191856216998E-2</v>
      </c>
      <c r="AB12" s="19"/>
      <c r="AC12" s="19">
        <v>8.4100500024111E-2</v>
      </c>
      <c r="AD12" s="19">
        <v>5.70981463243838E-2</v>
      </c>
      <c r="AE12" s="19">
        <v>1.9283070527574098E-2</v>
      </c>
      <c r="AF12" s="19">
        <v>1.5619667259317E-2</v>
      </c>
      <c r="AG12" s="19">
        <v>0</v>
      </c>
      <c r="AH12" s="19"/>
      <c r="AI12" s="19">
        <v>5.0095396770944198E-2</v>
      </c>
      <c r="AJ12" s="19">
        <v>5.1669819887936001E-2</v>
      </c>
      <c r="AK12" s="19">
        <v>8.3401764647326303E-3</v>
      </c>
      <c r="AL12" s="19">
        <v>4.8262812853801899E-2</v>
      </c>
      <c r="AM12" s="19"/>
      <c r="AN12" s="19">
        <v>7.70882643372881E-3</v>
      </c>
      <c r="AO12" s="19">
        <v>4.8318360758002103E-2</v>
      </c>
      <c r="AP12" s="19"/>
      <c r="AQ12" s="19">
        <v>2.7939669655697899E-2</v>
      </c>
      <c r="AR12" s="19">
        <v>6.19244216729554E-2</v>
      </c>
      <c r="AS12" s="19"/>
      <c r="AT12" s="19">
        <v>5.0622167313500901E-2</v>
      </c>
      <c r="AU12" s="19">
        <v>2.8706630692971101E-2</v>
      </c>
      <c r="AV12" s="19">
        <v>4.1111863450804198E-2</v>
      </c>
      <c r="AW12" s="19"/>
      <c r="AX12" s="19">
        <v>2.7719901715184399E-3</v>
      </c>
      <c r="AY12" s="19">
        <v>5.4447361461635001E-2</v>
      </c>
      <c r="AZ12" s="19">
        <v>5.3772548375607999E-2</v>
      </c>
    </row>
    <row r="13" spans="2:52" x14ac:dyDescent="0.35">
      <c r="B13" s="16"/>
    </row>
    <row r="14" spans="2:52" x14ac:dyDescent="0.35">
      <c r="B14" t="s">
        <v>85</v>
      </c>
    </row>
    <row r="15" spans="2:52" x14ac:dyDescent="0.35">
      <c r="B15" t="s">
        <v>86</v>
      </c>
    </row>
    <row r="17" spans="2:2" x14ac:dyDescent="0.35">
      <c r="B17"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ht="43.5" x14ac:dyDescent="0.35">
      <c r="B9" s="18" t="s">
        <v>190</v>
      </c>
      <c r="C9" s="17">
        <v>0.43059740763875998</v>
      </c>
      <c r="D9" s="17">
        <v>0.43653100867913702</v>
      </c>
      <c r="E9" s="17">
        <v>0.428148651663532</v>
      </c>
      <c r="F9" s="17"/>
      <c r="G9" s="17">
        <v>0.40723169054554098</v>
      </c>
      <c r="H9" s="17">
        <v>0.42242819305104601</v>
      </c>
      <c r="I9" s="17">
        <v>0.50908359831248995</v>
      </c>
      <c r="J9" s="17">
        <v>0.49252331232208602</v>
      </c>
      <c r="K9" s="17">
        <v>0.39998743958001798</v>
      </c>
      <c r="L9" s="17">
        <v>0.35788936668614801</v>
      </c>
      <c r="M9" s="17"/>
      <c r="N9" s="17">
        <v>0.45017177359101201</v>
      </c>
      <c r="O9" s="17">
        <v>0.47080243603469801</v>
      </c>
      <c r="P9" s="17">
        <v>0.43055437842794803</v>
      </c>
      <c r="Q9" s="17">
        <v>0.38806294284499299</v>
      </c>
      <c r="R9" s="17"/>
      <c r="S9" s="17">
        <v>0.36932479993269601</v>
      </c>
      <c r="T9" s="17">
        <v>0.43405389096055802</v>
      </c>
      <c r="U9" s="17">
        <v>0.48559196533328602</v>
      </c>
      <c r="V9" s="17">
        <v>0.18247646841634799</v>
      </c>
      <c r="W9" s="17">
        <v>0.54275247264703097</v>
      </c>
      <c r="X9" s="17"/>
      <c r="Y9" s="17">
        <v>0.38181775117702499</v>
      </c>
      <c r="Z9" s="17">
        <v>0.47401588641748899</v>
      </c>
      <c r="AA9" s="17">
        <v>0.244229584147302</v>
      </c>
      <c r="AB9" s="17"/>
      <c r="AC9" s="17">
        <v>0.31500630895516002</v>
      </c>
      <c r="AD9" s="17">
        <v>0.51504569522117005</v>
      </c>
      <c r="AE9" s="17">
        <v>0.43437133134445599</v>
      </c>
      <c r="AF9" s="17">
        <v>0.47557144237415</v>
      </c>
      <c r="AG9" s="17">
        <v>0.33548067733755399</v>
      </c>
      <c r="AH9" s="17"/>
      <c r="AI9" s="17">
        <v>0.340293290219363</v>
      </c>
      <c r="AJ9" s="17">
        <v>0.43995713740910503</v>
      </c>
      <c r="AK9" s="17">
        <v>0.50165554851698302</v>
      </c>
      <c r="AL9" s="17">
        <v>0.54381930774385701</v>
      </c>
      <c r="AM9" s="17"/>
      <c r="AN9" s="17">
        <v>0.42206561492994998</v>
      </c>
      <c r="AO9" s="17">
        <v>0.43070020160879202</v>
      </c>
      <c r="AP9" s="17"/>
      <c r="AQ9" s="17">
        <v>0.45744179479536701</v>
      </c>
      <c r="AR9" s="17">
        <v>0.40477917720544399</v>
      </c>
      <c r="AS9" s="17"/>
      <c r="AT9" s="17">
        <v>0.37386401307255401</v>
      </c>
      <c r="AU9" s="17">
        <v>0.46800234409062103</v>
      </c>
      <c r="AV9" s="17">
        <v>0.50255150097194401</v>
      </c>
      <c r="AW9" s="17"/>
      <c r="AX9" s="17">
        <v>0.462286308597331</v>
      </c>
      <c r="AY9" s="17">
        <v>0.387774383185923</v>
      </c>
      <c r="AZ9" s="17">
        <v>0.26092297768720202</v>
      </c>
    </row>
    <row r="10" spans="2:52" x14ac:dyDescent="0.35">
      <c r="B10" s="18" t="s">
        <v>191</v>
      </c>
      <c r="C10" s="17">
        <v>0.31984273730199603</v>
      </c>
      <c r="D10" s="17">
        <v>0.36562114167508097</v>
      </c>
      <c r="E10" s="17">
        <v>0.27164882589818501</v>
      </c>
      <c r="F10" s="17"/>
      <c r="G10" s="17">
        <v>0.34482560650278199</v>
      </c>
      <c r="H10" s="17">
        <v>0.34022942841578102</v>
      </c>
      <c r="I10" s="17">
        <v>0.27809387007111802</v>
      </c>
      <c r="J10" s="17">
        <v>0.2960243807074</v>
      </c>
      <c r="K10" s="17">
        <v>0.33734097098301702</v>
      </c>
      <c r="L10" s="17">
        <v>0.32794093902695798</v>
      </c>
      <c r="M10" s="17"/>
      <c r="N10" s="17">
        <v>0.318667565971121</v>
      </c>
      <c r="O10" s="17">
        <v>0.26233259207626097</v>
      </c>
      <c r="P10" s="17">
        <v>0.37571519826941302</v>
      </c>
      <c r="Q10" s="17">
        <v>0.33062281215282102</v>
      </c>
      <c r="R10" s="17"/>
      <c r="S10" s="17">
        <v>0.38787629373469201</v>
      </c>
      <c r="T10" s="17">
        <v>0.32748790334682498</v>
      </c>
      <c r="U10" s="17">
        <v>0.29437009846940698</v>
      </c>
      <c r="V10" s="17">
        <v>0.40850651389026799</v>
      </c>
      <c r="W10" s="17">
        <v>0.22977014616085101</v>
      </c>
      <c r="X10" s="17"/>
      <c r="Y10" s="17">
        <v>0.45814595071401598</v>
      </c>
      <c r="Z10" s="17">
        <v>0.320301031058911</v>
      </c>
      <c r="AA10" s="17">
        <v>0.43574174143199301</v>
      </c>
      <c r="AB10" s="17"/>
      <c r="AC10" s="17">
        <v>0.35904646316768701</v>
      </c>
      <c r="AD10" s="17">
        <v>0.28102482300662901</v>
      </c>
      <c r="AE10" s="17">
        <v>0.325973826052461</v>
      </c>
      <c r="AF10" s="17">
        <v>0.35974655408431599</v>
      </c>
      <c r="AG10" s="17">
        <v>0.485543664264734</v>
      </c>
      <c r="AH10" s="17"/>
      <c r="AI10" s="17">
        <v>0.38923627852697301</v>
      </c>
      <c r="AJ10" s="17">
        <v>0.37553350389385098</v>
      </c>
      <c r="AK10" s="17">
        <v>0.18107249240533399</v>
      </c>
      <c r="AL10" s="17">
        <v>0.248997313848135</v>
      </c>
      <c r="AM10" s="17"/>
      <c r="AN10" s="17">
        <v>0.30814020210703702</v>
      </c>
      <c r="AO10" s="17">
        <v>0.32510094397619099</v>
      </c>
      <c r="AP10" s="17"/>
      <c r="AQ10" s="17">
        <v>0.30414041923899998</v>
      </c>
      <c r="AR10" s="17">
        <v>0.33874418799123501</v>
      </c>
      <c r="AS10" s="17"/>
      <c r="AT10" s="17">
        <v>0.41003878016282203</v>
      </c>
      <c r="AU10" s="17">
        <v>0.24920864360299999</v>
      </c>
      <c r="AV10" s="17">
        <v>0.267587175317619</v>
      </c>
      <c r="AW10" s="17"/>
      <c r="AX10" s="17">
        <v>0.31943204643161399</v>
      </c>
      <c r="AY10" s="17">
        <v>0.40198025345296601</v>
      </c>
      <c r="AZ10" s="17">
        <v>0.47226474219682801</v>
      </c>
    </row>
    <row r="11" spans="2:52" ht="43.5" x14ac:dyDescent="0.35">
      <c r="B11" s="18" t="s">
        <v>192</v>
      </c>
      <c r="C11" s="17">
        <v>0.12642581401876499</v>
      </c>
      <c r="D11" s="17">
        <v>0.110391274853975</v>
      </c>
      <c r="E11" s="17">
        <v>0.14057533022423699</v>
      </c>
      <c r="F11" s="17"/>
      <c r="G11" s="17">
        <v>0.168901914569803</v>
      </c>
      <c r="H11" s="17">
        <v>0.117058463915046</v>
      </c>
      <c r="I11" s="17">
        <v>0.104499178324192</v>
      </c>
      <c r="J11" s="17">
        <v>8.9152891582868807E-2</v>
      </c>
      <c r="K11" s="17">
        <v>0.156549429410415</v>
      </c>
      <c r="L11" s="17">
        <v>0.134762995762331</v>
      </c>
      <c r="M11" s="17"/>
      <c r="N11" s="17">
        <v>0.133587189842995</v>
      </c>
      <c r="O11" s="17">
        <v>0.14464642944422701</v>
      </c>
      <c r="P11" s="17">
        <v>6.5320609415959796E-2</v>
      </c>
      <c r="Q11" s="17">
        <v>0.146856674234463</v>
      </c>
      <c r="R11" s="17"/>
      <c r="S11" s="17">
        <v>0.120328987515594</v>
      </c>
      <c r="T11" s="17">
        <v>0.15463682762512401</v>
      </c>
      <c r="U11" s="17">
        <v>9.1292408009917905E-2</v>
      </c>
      <c r="V11" s="17">
        <v>0.409017017693384</v>
      </c>
      <c r="W11" s="17">
        <v>6.1988414707237399E-2</v>
      </c>
      <c r="X11" s="17"/>
      <c r="Y11" s="17">
        <v>0.10810377753690199</v>
      </c>
      <c r="Z11" s="17">
        <v>0.12223441435860399</v>
      </c>
      <c r="AA11" s="17">
        <v>0.10521588401472599</v>
      </c>
      <c r="AB11" s="17"/>
      <c r="AC11" s="17">
        <v>0.137561772304852</v>
      </c>
      <c r="AD11" s="17">
        <v>8.6191353576648699E-2</v>
      </c>
      <c r="AE11" s="17">
        <v>0.16877217021820701</v>
      </c>
      <c r="AF11" s="17">
        <v>7.8152151219341201E-2</v>
      </c>
      <c r="AG11" s="17">
        <v>0.17897565839771101</v>
      </c>
      <c r="AH11" s="17"/>
      <c r="AI11" s="17">
        <v>0.129432292802239</v>
      </c>
      <c r="AJ11" s="17">
        <v>0.109241742688888</v>
      </c>
      <c r="AK11" s="17">
        <v>0.139187108224026</v>
      </c>
      <c r="AL11" s="17">
        <v>0.122588346936083</v>
      </c>
      <c r="AM11" s="17"/>
      <c r="AN11" s="17">
        <v>0.14814140914430399</v>
      </c>
      <c r="AO11" s="17">
        <v>0.120115270718649</v>
      </c>
      <c r="AP11" s="17"/>
      <c r="AQ11" s="17">
        <v>0.117891696661528</v>
      </c>
      <c r="AR11" s="17">
        <v>0.127751583838629</v>
      </c>
      <c r="AS11" s="17"/>
      <c r="AT11" s="17">
        <v>0.10278733897883</v>
      </c>
      <c r="AU11" s="17">
        <v>0.17400283796945901</v>
      </c>
      <c r="AV11" s="17">
        <v>0.18482353957880901</v>
      </c>
      <c r="AW11" s="17"/>
      <c r="AX11" s="17">
        <v>0.16130562882553001</v>
      </c>
      <c r="AY11" s="17">
        <v>7.6477255194947094E-2</v>
      </c>
      <c r="AZ11" s="17">
        <v>0.139237269300304</v>
      </c>
    </row>
    <row r="12" spans="2:52" x14ac:dyDescent="0.35">
      <c r="B12" s="18" t="s">
        <v>94</v>
      </c>
      <c r="C12" s="19">
        <v>0.123134041040478</v>
      </c>
      <c r="D12" s="19">
        <v>8.7456574791806505E-2</v>
      </c>
      <c r="E12" s="19">
        <v>0.159627192214046</v>
      </c>
      <c r="F12" s="19"/>
      <c r="G12" s="19">
        <v>7.9040788381873006E-2</v>
      </c>
      <c r="H12" s="19">
        <v>0.120283914618127</v>
      </c>
      <c r="I12" s="19">
        <v>0.108323353292201</v>
      </c>
      <c r="J12" s="19">
        <v>0.12229941538764499</v>
      </c>
      <c r="K12" s="19">
        <v>0.106122160026551</v>
      </c>
      <c r="L12" s="19">
        <v>0.17940669852456401</v>
      </c>
      <c r="M12" s="19"/>
      <c r="N12" s="19">
        <v>9.7573470594872494E-2</v>
      </c>
      <c r="O12" s="19">
        <v>0.122218542444814</v>
      </c>
      <c r="P12" s="19">
        <v>0.12840981388667899</v>
      </c>
      <c r="Q12" s="19">
        <v>0.13445757076772299</v>
      </c>
      <c r="R12" s="19"/>
      <c r="S12" s="19">
        <v>0.12246991881701801</v>
      </c>
      <c r="T12" s="19">
        <v>8.3821378067493693E-2</v>
      </c>
      <c r="U12" s="19">
        <v>0.12874552818738999</v>
      </c>
      <c r="V12" s="19">
        <v>0</v>
      </c>
      <c r="W12" s="19">
        <v>0.16548896648488101</v>
      </c>
      <c r="X12" s="19"/>
      <c r="Y12" s="19">
        <v>5.1932520572056003E-2</v>
      </c>
      <c r="Z12" s="19">
        <v>8.3448668164996007E-2</v>
      </c>
      <c r="AA12" s="19">
        <v>0.214812790405979</v>
      </c>
      <c r="AB12" s="19"/>
      <c r="AC12" s="19">
        <v>0.18838545557230099</v>
      </c>
      <c r="AD12" s="19">
        <v>0.117738128195552</v>
      </c>
      <c r="AE12" s="19">
        <v>7.0882672384876694E-2</v>
      </c>
      <c r="AF12" s="19">
        <v>8.6529852322193193E-2</v>
      </c>
      <c r="AG12" s="19">
        <v>0</v>
      </c>
      <c r="AH12" s="19"/>
      <c r="AI12" s="19">
        <v>0.14103813845142499</v>
      </c>
      <c r="AJ12" s="19">
        <v>7.5267616008155305E-2</v>
      </c>
      <c r="AK12" s="19">
        <v>0.178084850853657</v>
      </c>
      <c r="AL12" s="19">
        <v>8.4595031471924501E-2</v>
      </c>
      <c r="AM12" s="19"/>
      <c r="AN12" s="19">
        <v>0.121652773818709</v>
      </c>
      <c r="AO12" s="19">
        <v>0.124083583696368</v>
      </c>
      <c r="AP12" s="19"/>
      <c r="AQ12" s="19">
        <v>0.12052608930410499</v>
      </c>
      <c r="AR12" s="19">
        <v>0.128725050964692</v>
      </c>
      <c r="AS12" s="19"/>
      <c r="AT12" s="19">
        <v>0.11330986778579399</v>
      </c>
      <c r="AU12" s="19">
        <v>0.10878617433691901</v>
      </c>
      <c r="AV12" s="19">
        <v>4.5037784131627998E-2</v>
      </c>
      <c r="AW12" s="19"/>
      <c r="AX12" s="19">
        <v>5.6976016145524298E-2</v>
      </c>
      <c r="AY12" s="19">
        <v>0.133768108166164</v>
      </c>
      <c r="AZ12" s="19">
        <v>0.127575010815666</v>
      </c>
    </row>
    <row r="13" spans="2:52" x14ac:dyDescent="0.35">
      <c r="B13" s="16"/>
    </row>
    <row r="14" spans="2:52" x14ac:dyDescent="0.35">
      <c r="B14" t="s">
        <v>85</v>
      </c>
    </row>
    <row r="15" spans="2:52" x14ac:dyDescent="0.35">
      <c r="B15" t="s">
        <v>86</v>
      </c>
    </row>
    <row r="17" spans="2:2" x14ac:dyDescent="0.35">
      <c r="B17"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204</v>
      </c>
      <c r="D7" s="10">
        <v>90</v>
      </c>
      <c r="E7" s="10">
        <v>114</v>
      </c>
      <c r="F7" s="10"/>
      <c r="G7" s="10">
        <v>30</v>
      </c>
      <c r="H7" s="10">
        <v>44</v>
      </c>
      <c r="I7" s="10">
        <v>49</v>
      </c>
      <c r="J7" s="10">
        <v>21</v>
      </c>
      <c r="K7" s="10">
        <v>29</v>
      </c>
      <c r="L7" s="10">
        <v>31</v>
      </c>
      <c r="M7" s="10"/>
      <c r="N7" s="10">
        <v>71</v>
      </c>
      <c r="O7" s="10">
        <v>47</v>
      </c>
      <c r="P7" s="10">
        <v>48</v>
      </c>
      <c r="Q7" s="10">
        <v>38</v>
      </c>
      <c r="R7" s="10"/>
      <c r="S7" s="10">
        <v>70</v>
      </c>
      <c r="T7" s="10">
        <v>66</v>
      </c>
      <c r="U7" s="10">
        <v>13</v>
      </c>
      <c r="V7" s="10">
        <v>3</v>
      </c>
      <c r="W7" s="10">
        <v>26</v>
      </c>
      <c r="X7" s="10"/>
      <c r="Y7" s="10">
        <v>33</v>
      </c>
      <c r="Z7" s="10">
        <v>83</v>
      </c>
      <c r="AA7" s="10">
        <v>11</v>
      </c>
      <c r="AB7" s="10"/>
      <c r="AC7" s="10">
        <v>44</v>
      </c>
      <c r="AD7" s="10">
        <v>42</v>
      </c>
      <c r="AE7" s="10">
        <v>60</v>
      </c>
      <c r="AF7" s="10">
        <v>24</v>
      </c>
      <c r="AG7" s="10">
        <v>6</v>
      </c>
      <c r="AH7" s="10"/>
      <c r="AI7" s="10">
        <v>45</v>
      </c>
      <c r="AJ7" s="10">
        <v>74</v>
      </c>
      <c r="AK7" s="10">
        <v>44</v>
      </c>
      <c r="AL7" s="10">
        <v>36</v>
      </c>
      <c r="AM7" s="10"/>
      <c r="AN7" s="10">
        <v>36</v>
      </c>
      <c r="AO7" s="10">
        <v>162</v>
      </c>
      <c r="AP7" s="10"/>
      <c r="AQ7" s="10">
        <v>112</v>
      </c>
      <c r="AR7" s="10">
        <v>88</v>
      </c>
      <c r="AS7" s="10"/>
      <c r="AT7" s="10">
        <v>93</v>
      </c>
      <c r="AU7" s="10">
        <v>64</v>
      </c>
      <c r="AV7" s="10">
        <v>27</v>
      </c>
      <c r="AW7" s="10"/>
      <c r="AX7" s="10">
        <v>49</v>
      </c>
      <c r="AY7" s="10">
        <v>54</v>
      </c>
      <c r="AZ7" s="10">
        <v>15</v>
      </c>
    </row>
    <row r="8" spans="2:52" ht="30" customHeight="1" x14ac:dyDescent="0.35">
      <c r="B8" s="11" t="s">
        <v>20</v>
      </c>
      <c r="C8" s="11">
        <v>201</v>
      </c>
      <c r="D8" s="11">
        <v>103</v>
      </c>
      <c r="E8" s="11">
        <v>98</v>
      </c>
      <c r="F8" s="11"/>
      <c r="G8" s="11">
        <v>25</v>
      </c>
      <c r="H8" s="11">
        <v>38</v>
      </c>
      <c r="I8" s="11">
        <v>34</v>
      </c>
      <c r="J8" s="11">
        <v>31</v>
      </c>
      <c r="K8" s="11">
        <v>31</v>
      </c>
      <c r="L8" s="11">
        <v>43</v>
      </c>
      <c r="M8" s="11"/>
      <c r="N8" s="11">
        <v>37</v>
      </c>
      <c r="O8" s="11">
        <v>50</v>
      </c>
      <c r="P8" s="11">
        <v>50</v>
      </c>
      <c r="Q8" s="11">
        <v>64</v>
      </c>
      <c r="R8" s="11"/>
      <c r="S8" s="11">
        <v>74</v>
      </c>
      <c r="T8" s="11">
        <v>62</v>
      </c>
      <c r="U8" s="11">
        <v>11</v>
      </c>
      <c r="V8" s="11">
        <v>4</v>
      </c>
      <c r="W8" s="11">
        <v>27</v>
      </c>
      <c r="X8" s="11"/>
      <c r="Y8" s="11">
        <v>35</v>
      </c>
      <c r="Z8" s="11">
        <v>74</v>
      </c>
      <c r="AA8" s="11">
        <v>9</v>
      </c>
      <c r="AB8" s="11"/>
      <c r="AC8" s="11">
        <v>57</v>
      </c>
      <c r="AD8" s="11">
        <v>44</v>
      </c>
      <c r="AE8" s="11">
        <v>47</v>
      </c>
      <c r="AF8" s="11">
        <v>20</v>
      </c>
      <c r="AG8" s="11">
        <v>4</v>
      </c>
      <c r="AH8" s="11"/>
      <c r="AI8" s="11">
        <v>56</v>
      </c>
      <c r="AJ8" s="11">
        <v>76</v>
      </c>
      <c r="AK8" s="11">
        <v>38</v>
      </c>
      <c r="AL8" s="11">
        <v>26</v>
      </c>
      <c r="AM8" s="11"/>
      <c r="AN8" s="11">
        <v>35</v>
      </c>
      <c r="AO8" s="11">
        <v>161</v>
      </c>
      <c r="AP8" s="11"/>
      <c r="AQ8" s="11">
        <v>100</v>
      </c>
      <c r="AR8" s="11">
        <v>97</v>
      </c>
      <c r="AS8" s="11"/>
      <c r="AT8" s="11">
        <v>92</v>
      </c>
      <c r="AU8" s="11">
        <v>60</v>
      </c>
      <c r="AV8" s="11">
        <v>24</v>
      </c>
      <c r="AW8" s="11"/>
      <c r="AX8" s="11">
        <v>45</v>
      </c>
      <c r="AY8" s="11">
        <v>55</v>
      </c>
      <c r="AZ8" s="11">
        <v>12</v>
      </c>
    </row>
    <row r="9" spans="2:52" ht="72.5" x14ac:dyDescent="0.35">
      <c r="B9" s="18" t="s">
        <v>194</v>
      </c>
      <c r="C9" s="17">
        <v>0.64193897843730496</v>
      </c>
      <c r="D9" s="17">
        <v>0.64501679700057801</v>
      </c>
      <c r="E9" s="17">
        <v>0.63873122788109404</v>
      </c>
      <c r="F9" s="17"/>
      <c r="G9" s="17">
        <v>0.72774392579389502</v>
      </c>
      <c r="H9" s="17">
        <v>0.69217961983811305</v>
      </c>
      <c r="I9" s="17">
        <v>0.858173784824942</v>
      </c>
      <c r="J9" s="17">
        <v>0.66026694480489401</v>
      </c>
      <c r="K9" s="17">
        <v>0.54021017769224</v>
      </c>
      <c r="L9" s="17">
        <v>0.43597286593856999</v>
      </c>
      <c r="M9" s="17"/>
      <c r="N9" s="17">
        <v>0.65085864803202698</v>
      </c>
      <c r="O9" s="17">
        <v>0.74574490221353196</v>
      </c>
      <c r="P9" s="17">
        <v>0.53001743420579395</v>
      </c>
      <c r="Q9" s="17">
        <v>0.64399265792469296</v>
      </c>
      <c r="R9" s="17"/>
      <c r="S9" s="17">
        <v>0.56371423423788303</v>
      </c>
      <c r="T9" s="17">
        <v>0.74785609913706896</v>
      </c>
      <c r="U9" s="17">
        <v>0.51715657031896201</v>
      </c>
      <c r="V9" s="17">
        <v>0.72140633716303804</v>
      </c>
      <c r="W9" s="17">
        <v>0.67404489966060499</v>
      </c>
      <c r="X9" s="17"/>
      <c r="Y9" s="17">
        <v>0.64858876516082298</v>
      </c>
      <c r="Z9" s="17">
        <v>0.79832109030460996</v>
      </c>
      <c r="AA9" s="17">
        <v>0.44404840135497498</v>
      </c>
      <c r="AB9" s="17"/>
      <c r="AC9" s="17">
        <v>0.58620277252694597</v>
      </c>
      <c r="AD9" s="17">
        <v>0.69950692523883795</v>
      </c>
      <c r="AE9" s="17">
        <v>0.58075546840214598</v>
      </c>
      <c r="AF9" s="17">
        <v>0.80180137219384695</v>
      </c>
      <c r="AG9" s="17">
        <v>1</v>
      </c>
      <c r="AH9" s="17"/>
      <c r="AI9" s="17">
        <v>0.57457608083867995</v>
      </c>
      <c r="AJ9" s="17">
        <v>0.67911295154200302</v>
      </c>
      <c r="AK9" s="17">
        <v>0.648689821275371</v>
      </c>
      <c r="AL9" s="17">
        <v>0.74536364188956705</v>
      </c>
      <c r="AM9" s="17"/>
      <c r="AN9" s="17">
        <v>0.70557271070207295</v>
      </c>
      <c r="AO9" s="17">
        <v>0.62497473273649295</v>
      </c>
      <c r="AP9" s="17"/>
      <c r="AQ9" s="17">
        <v>0.73642440744429805</v>
      </c>
      <c r="AR9" s="17">
        <v>0.54490568276702001</v>
      </c>
      <c r="AS9" s="17"/>
      <c r="AT9" s="17">
        <v>0.655009467418595</v>
      </c>
      <c r="AU9" s="17">
        <v>0.73915392485600795</v>
      </c>
      <c r="AV9" s="17">
        <v>0.34888775140225298</v>
      </c>
      <c r="AW9" s="17"/>
      <c r="AX9" s="17">
        <v>0.86149883258538396</v>
      </c>
      <c r="AY9" s="17">
        <v>0.58543479017703404</v>
      </c>
      <c r="AZ9" s="17">
        <v>0.61112948336748096</v>
      </c>
    </row>
    <row r="10" spans="2:52" ht="58" x14ac:dyDescent="0.35">
      <c r="B10" s="18" t="s">
        <v>195</v>
      </c>
      <c r="C10" s="17">
        <v>0.30571094157591899</v>
      </c>
      <c r="D10" s="17">
        <v>0.33957748465340698</v>
      </c>
      <c r="E10" s="17">
        <v>0.27041470167078901</v>
      </c>
      <c r="F10" s="17"/>
      <c r="G10" s="17">
        <v>0.171813681221265</v>
      </c>
      <c r="H10" s="17">
        <v>0.28613883949171698</v>
      </c>
      <c r="I10" s="17">
        <v>0.120625103841555</v>
      </c>
      <c r="J10" s="17">
        <v>0.29980215237053498</v>
      </c>
      <c r="K10" s="17">
        <v>0.34822113658339698</v>
      </c>
      <c r="L10" s="17">
        <v>0.52136535734500999</v>
      </c>
      <c r="M10" s="17"/>
      <c r="N10" s="17">
        <v>0.29626377753194</v>
      </c>
      <c r="O10" s="17">
        <v>0.22189676984411899</v>
      </c>
      <c r="P10" s="17">
        <v>0.38846321517133398</v>
      </c>
      <c r="Q10" s="17">
        <v>0.31132754561676201</v>
      </c>
      <c r="R10" s="17"/>
      <c r="S10" s="17">
        <v>0.38877109075509902</v>
      </c>
      <c r="T10" s="17">
        <v>0.20291313557767299</v>
      </c>
      <c r="U10" s="17">
        <v>0.48284342968103799</v>
      </c>
      <c r="V10" s="17">
        <v>0.27859366283696202</v>
      </c>
      <c r="W10" s="17">
        <v>0.27308799046444199</v>
      </c>
      <c r="X10" s="17"/>
      <c r="Y10" s="17">
        <v>0.333422802061139</v>
      </c>
      <c r="Z10" s="17">
        <v>0.16834435030221201</v>
      </c>
      <c r="AA10" s="17">
        <v>0.44734812929727902</v>
      </c>
      <c r="AB10" s="17"/>
      <c r="AC10" s="17">
        <v>0.333409670763194</v>
      </c>
      <c r="AD10" s="17">
        <v>0.253486664305964</v>
      </c>
      <c r="AE10" s="17">
        <v>0.38196730242078403</v>
      </c>
      <c r="AF10" s="17">
        <v>0.19819862780615299</v>
      </c>
      <c r="AG10" s="17">
        <v>0</v>
      </c>
      <c r="AH10" s="17"/>
      <c r="AI10" s="17">
        <v>0.34769351410439298</v>
      </c>
      <c r="AJ10" s="17">
        <v>0.27538265126780898</v>
      </c>
      <c r="AK10" s="17">
        <v>0.33214772322434599</v>
      </c>
      <c r="AL10" s="17">
        <v>0.22229526475984299</v>
      </c>
      <c r="AM10" s="17"/>
      <c r="AN10" s="17">
        <v>0.185193323870156</v>
      </c>
      <c r="AO10" s="17">
        <v>0.33348232450343501</v>
      </c>
      <c r="AP10" s="17"/>
      <c r="AQ10" s="17">
        <v>0.21351904148863399</v>
      </c>
      <c r="AR10" s="17">
        <v>0.39842854267133698</v>
      </c>
      <c r="AS10" s="17"/>
      <c r="AT10" s="17">
        <v>0.299276380431032</v>
      </c>
      <c r="AU10" s="17">
        <v>0.234935242838028</v>
      </c>
      <c r="AV10" s="17">
        <v>0.53932710170846698</v>
      </c>
      <c r="AW10" s="17"/>
      <c r="AX10" s="17">
        <v>0.13850116741461599</v>
      </c>
      <c r="AY10" s="17">
        <v>0.34464331730186398</v>
      </c>
      <c r="AZ10" s="17">
        <v>0.38887051663251798</v>
      </c>
    </row>
    <row r="11" spans="2:52" x14ac:dyDescent="0.35">
      <c r="B11" s="18" t="s">
        <v>81</v>
      </c>
      <c r="C11" s="19">
        <v>5.2350079986775502E-2</v>
      </c>
      <c r="D11" s="19">
        <v>1.5405718346015101E-2</v>
      </c>
      <c r="E11" s="19">
        <v>9.0854070448116706E-2</v>
      </c>
      <c r="F11" s="19"/>
      <c r="G11" s="19">
        <v>0.10044239298484001</v>
      </c>
      <c r="H11" s="19">
        <v>2.16815406701697E-2</v>
      </c>
      <c r="I11" s="19">
        <v>2.1201111333502699E-2</v>
      </c>
      <c r="J11" s="19">
        <v>3.9930902824570298E-2</v>
      </c>
      <c r="K11" s="19">
        <v>0.111568685724363</v>
      </c>
      <c r="L11" s="19">
        <v>4.2661776716419297E-2</v>
      </c>
      <c r="M11" s="19"/>
      <c r="N11" s="19">
        <v>5.2877574436032401E-2</v>
      </c>
      <c r="O11" s="19">
        <v>3.23583279423496E-2</v>
      </c>
      <c r="P11" s="19">
        <v>8.1519350622872203E-2</v>
      </c>
      <c r="Q11" s="19">
        <v>4.4679796458545001E-2</v>
      </c>
      <c r="R11" s="19"/>
      <c r="S11" s="19">
        <v>4.7514675007017199E-2</v>
      </c>
      <c r="T11" s="19">
        <v>4.92307652852585E-2</v>
      </c>
      <c r="U11" s="19">
        <v>0</v>
      </c>
      <c r="V11" s="19">
        <v>0</v>
      </c>
      <c r="W11" s="19">
        <v>5.2867109874953203E-2</v>
      </c>
      <c r="X11" s="19"/>
      <c r="Y11" s="19">
        <v>1.79884327780384E-2</v>
      </c>
      <c r="Z11" s="19">
        <v>3.3334559393178198E-2</v>
      </c>
      <c r="AA11" s="19">
        <v>0.10860346934774601</v>
      </c>
      <c r="AB11" s="19"/>
      <c r="AC11" s="19">
        <v>8.0387556709859906E-2</v>
      </c>
      <c r="AD11" s="19">
        <v>4.7006410455198697E-2</v>
      </c>
      <c r="AE11" s="19">
        <v>3.7277229177069403E-2</v>
      </c>
      <c r="AF11" s="19">
        <v>0</v>
      </c>
      <c r="AG11" s="19">
        <v>0</v>
      </c>
      <c r="AH11" s="19"/>
      <c r="AI11" s="19">
        <v>7.7730405056926494E-2</v>
      </c>
      <c r="AJ11" s="19">
        <v>4.5504397190187902E-2</v>
      </c>
      <c r="AK11" s="19">
        <v>1.9162455500283102E-2</v>
      </c>
      <c r="AL11" s="19">
        <v>3.23410933505906E-2</v>
      </c>
      <c r="AM11" s="19"/>
      <c r="AN11" s="19">
        <v>0.109233965427771</v>
      </c>
      <c r="AO11" s="19">
        <v>4.1542942760072803E-2</v>
      </c>
      <c r="AP11" s="19"/>
      <c r="AQ11" s="19">
        <v>5.0056551067067197E-2</v>
      </c>
      <c r="AR11" s="19">
        <v>5.6665774561643199E-2</v>
      </c>
      <c r="AS11" s="19"/>
      <c r="AT11" s="19">
        <v>4.57141521503725E-2</v>
      </c>
      <c r="AU11" s="19">
        <v>2.5910832305963701E-2</v>
      </c>
      <c r="AV11" s="19">
        <v>0.11178514688928</v>
      </c>
      <c r="AW11" s="19"/>
      <c r="AX11" s="19">
        <v>0</v>
      </c>
      <c r="AY11" s="19">
        <v>6.99218925211013E-2</v>
      </c>
      <c r="AZ11" s="19">
        <v>0</v>
      </c>
    </row>
    <row r="12" spans="2:52" x14ac:dyDescent="0.35">
      <c r="B12" s="16" t="s">
        <v>196</v>
      </c>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209</v>
      </c>
      <c r="D7" s="10">
        <v>86</v>
      </c>
      <c r="E7" s="10">
        <v>121</v>
      </c>
      <c r="F7" s="10"/>
      <c r="G7" s="10">
        <v>36</v>
      </c>
      <c r="H7" s="10">
        <v>39</v>
      </c>
      <c r="I7" s="10">
        <v>54</v>
      </c>
      <c r="J7" s="10">
        <v>28</v>
      </c>
      <c r="K7" s="10">
        <v>30</v>
      </c>
      <c r="L7" s="10">
        <v>22</v>
      </c>
      <c r="M7" s="10"/>
      <c r="N7" s="10">
        <v>68</v>
      </c>
      <c r="O7" s="10">
        <v>67</v>
      </c>
      <c r="P7" s="10">
        <v>41</v>
      </c>
      <c r="Q7" s="10">
        <v>33</v>
      </c>
      <c r="R7" s="10"/>
      <c r="S7" s="10">
        <v>67</v>
      </c>
      <c r="T7" s="10">
        <v>72</v>
      </c>
      <c r="U7" s="10">
        <v>9</v>
      </c>
      <c r="V7" s="10">
        <v>4</v>
      </c>
      <c r="W7" s="10">
        <v>29</v>
      </c>
      <c r="X7" s="10"/>
      <c r="Y7" s="10">
        <v>44</v>
      </c>
      <c r="Z7" s="10">
        <v>85</v>
      </c>
      <c r="AA7" s="10">
        <v>11</v>
      </c>
      <c r="AB7" s="10"/>
      <c r="AC7" s="10">
        <v>36</v>
      </c>
      <c r="AD7" s="10">
        <v>47</v>
      </c>
      <c r="AE7" s="10">
        <v>66</v>
      </c>
      <c r="AF7" s="10">
        <v>30</v>
      </c>
      <c r="AG7" s="10">
        <v>5</v>
      </c>
      <c r="AH7" s="10"/>
      <c r="AI7" s="10">
        <v>49</v>
      </c>
      <c r="AJ7" s="10">
        <v>65</v>
      </c>
      <c r="AK7" s="10">
        <v>44</v>
      </c>
      <c r="AL7" s="10">
        <v>46</v>
      </c>
      <c r="AM7" s="10"/>
      <c r="AN7" s="10">
        <v>45</v>
      </c>
      <c r="AO7" s="10">
        <v>155</v>
      </c>
      <c r="AP7" s="10"/>
      <c r="AQ7" s="10">
        <v>107</v>
      </c>
      <c r="AR7" s="10">
        <v>99</v>
      </c>
      <c r="AS7" s="10"/>
      <c r="AT7" s="10">
        <v>86</v>
      </c>
      <c r="AU7" s="10">
        <v>75</v>
      </c>
      <c r="AV7" s="10">
        <v>23</v>
      </c>
      <c r="AW7" s="10"/>
      <c r="AX7" s="10">
        <v>62</v>
      </c>
      <c r="AY7" s="10">
        <v>49</v>
      </c>
      <c r="AZ7" s="10">
        <v>14</v>
      </c>
    </row>
    <row r="8" spans="2:52" ht="30" customHeight="1" x14ac:dyDescent="0.35">
      <c r="B8" s="11" t="s">
        <v>20</v>
      </c>
      <c r="C8" s="11">
        <v>203</v>
      </c>
      <c r="D8" s="11">
        <v>96</v>
      </c>
      <c r="E8" s="11">
        <v>105</v>
      </c>
      <c r="F8" s="11"/>
      <c r="G8" s="11">
        <v>26</v>
      </c>
      <c r="H8" s="11">
        <v>36</v>
      </c>
      <c r="I8" s="11">
        <v>37</v>
      </c>
      <c r="J8" s="11">
        <v>36</v>
      </c>
      <c r="K8" s="11">
        <v>33</v>
      </c>
      <c r="L8" s="11">
        <v>35</v>
      </c>
      <c r="M8" s="11"/>
      <c r="N8" s="11">
        <v>35</v>
      </c>
      <c r="O8" s="11">
        <v>67</v>
      </c>
      <c r="P8" s="11">
        <v>42</v>
      </c>
      <c r="Q8" s="11">
        <v>59</v>
      </c>
      <c r="R8" s="11"/>
      <c r="S8" s="11">
        <v>70</v>
      </c>
      <c r="T8" s="11">
        <v>65</v>
      </c>
      <c r="U8" s="11">
        <v>8</v>
      </c>
      <c r="V8" s="11">
        <v>6</v>
      </c>
      <c r="W8" s="11">
        <v>26</v>
      </c>
      <c r="X8" s="11"/>
      <c r="Y8" s="11">
        <v>43</v>
      </c>
      <c r="Z8" s="11">
        <v>77</v>
      </c>
      <c r="AA8" s="11">
        <v>9</v>
      </c>
      <c r="AB8" s="11"/>
      <c r="AC8" s="11">
        <v>48</v>
      </c>
      <c r="AD8" s="11">
        <v>45</v>
      </c>
      <c r="AE8" s="11">
        <v>52</v>
      </c>
      <c r="AF8" s="11">
        <v>26</v>
      </c>
      <c r="AG8" s="11">
        <v>5</v>
      </c>
      <c r="AH8" s="11"/>
      <c r="AI8" s="11">
        <v>60</v>
      </c>
      <c r="AJ8" s="11">
        <v>65</v>
      </c>
      <c r="AK8" s="11">
        <v>39</v>
      </c>
      <c r="AL8" s="11">
        <v>34</v>
      </c>
      <c r="AM8" s="11"/>
      <c r="AN8" s="11">
        <v>42</v>
      </c>
      <c r="AO8" s="11">
        <v>154</v>
      </c>
      <c r="AP8" s="11"/>
      <c r="AQ8" s="11">
        <v>94</v>
      </c>
      <c r="AR8" s="11">
        <v>107</v>
      </c>
      <c r="AS8" s="11"/>
      <c r="AT8" s="11">
        <v>87</v>
      </c>
      <c r="AU8" s="11">
        <v>70</v>
      </c>
      <c r="AV8" s="11">
        <v>23</v>
      </c>
      <c r="AW8" s="11"/>
      <c r="AX8" s="11">
        <v>54</v>
      </c>
      <c r="AY8" s="11">
        <v>50</v>
      </c>
      <c r="AZ8" s="11">
        <v>12</v>
      </c>
    </row>
    <row r="9" spans="2:52" ht="72.5" x14ac:dyDescent="0.35">
      <c r="B9" s="18" t="s">
        <v>197</v>
      </c>
      <c r="C9" s="17">
        <v>0.64792203027399498</v>
      </c>
      <c r="D9" s="17">
        <v>0.66773553861381796</v>
      </c>
      <c r="E9" s="17">
        <v>0.62322603649689201</v>
      </c>
      <c r="F9" s="17"/>
      <c r="G9" s="17">
        <v>0.69067424859821502</v>
      </c>
      <c r="H9" s="17">
        <v>0.66943439483779799</v>
      </c>
      <c r="I9" s="17">
        <v>0.85293069283763301</v>
      </c>
      <c r="J9" s="17">
        <v>0.54865477633876403</v>
      </c>
      <c r="K9" s="17">
        <v>0.70554407259248197</v>
      </c>
      <c r="L9" s="17">
        <v>0.42317723230357601</v>
      </c>
      <c r="M9" s="17"/>
      <c r="N9" s="17">
        <v>0.660716751607894</v>
      </c>
      <c r="O9" s="17">
        <v>0.687251427500993</v>
      </c>
      <c r="P9" s="17">
        <v>0.60774757971185001</v>
      </c>
      <c r="Q9" s="17">
        <v>0.62358379890398297</v>
      </c>
      <c r="R9" s="17"/>
      <c r="S9" s="17">
        <v>0.62292586260285898</v>
      </c>
      <c r="T9" s="17">
        <v>0.71664799354868403</v>
      </c>
      <c r="U9" s="17">
        <v>0.48650978978276499</v>
      </c>
      <c r="V9" s="17">
        <v>0.57558007398761502</v>
      </c>
      <c r="W9" s="17">
        <v>0.72564151619117701</v>
      </c>
      <c r="X9" s="17"/>
      <c r="Y9" s="17">
        <v>0.63138835192671505</v>
      </c>
      <c r="Z9" s="17">
        <v>0.74390172379136299</v>
      </c>
      <c r="AA9" s="17">
        <v>0.44059738497316803</v>
      </c>
      <c r="AB9" s="17"/>
      <c r="AC9" s="17">
        <v>0.63830453220836603</v>
      </c>
      <c r="AD9" s="17">
        <v>0.74313071083612903</v>
      </c>
      <c r="AE9" s="17">
        <v>0.63678009553413795</v>
      </c>
      <c r="AF9" s="17">
        <v>0.79155260231620295</v>
      </c>
      <c r="AG9" s="17">
        <v>0.50548893807244</v>
      </c>
      <c r="AH9" s="17"/>
      <c r="AI9" s="17">
        <v>0.59357539903802903</v>
      </c>
      <c r="AJ9" s="17">
        <v>0.66943829842197899</v>
      </c>
      <c r="AK9" s="17">
        <v>0.66700334122123395</v>
      </c>
      <c r="AL9" s="17">
        <v>0.74055953444189304</v>
      </c>
      <c r="AM9" s="17"/>
      <c r="AN9" s="17">
        <v>0.72982008560655798</v>
      </c>
      <c r="AO9" s="17">
        <v>0.63070486480087795</v>
      </c>
      <c r="AP9" s="17"/>
      <c r="AQ9" s="17">
        <v>0.72694505643964402</v>
      </c>
      <c r="AR9" s="17">
        <v>0.57372271841401201</v>
      </c>
      <c r="AS9" s="17"/>
      <c r="AT9" s="17">
        <v>0.68690150241068304</v>
      </c>
      <c r="AU9" s="17">
        <v>0.66943329765228599</v>
      </c>
      <c r="AV9" s="17">
        <v>0.58266290536280696</v>
      </c>
      <c r="AW9" s="17"/>
      <c r="AX9" s="17">
        <v>0.789310274074839</v>
      </c>
      <c r="AY9" s="17">
        <v>0.62352592278233798</v>
      </c>
      <c r="AZ9" s="17">
        <v>0.66921891754507901</v>
      </c>
    </row>
    <row r="10" spans="2:52" ht="58" x14ac:dyDescent="0.35">
      <c r="B10" s="18" t="s">
        <v>195</v>
      </c>
      <c r="C10" s="17">
        <v>0.22338738033470501</v>
      </c>
      <c r="D10" s="17">
        <v>0.226124443123178</v>
      </c>
      <c r="E10" s="17">
        <v>0.22515200649853601</v>
      </c>
      <c r="F10" s="17"/>
      <c r="G10" s="17">
        <v>0.22105498347102601</v>
      </c>
      <c r="H10" s="17">
        <v>0.30966247136973801</v>
      </c>
      <c r="I10" s="17">
        <v>6.9572176766622598E-2</v>
      </c>
      <c r="J10" s="17">
        <v>0.19915451603711501</v>
      </c>
      <c r="K10" s="17">
        <v>0.12692985814312199</v>
      </c>
      <c r="L10" s="17">
        <v>0.41534526305883102</v>
      </c>
      <c r="M10" s="17"/>
      <c r="N10" s="17">
        <v>0.26918672063159199</v>
      </c>
      <c r="O10" s="17">
        <v>0.22125078241413701</v>
      </c>
      <c r="P10" s="17">
        <v>0.24544962254691899</v>
      </c>
      <c r="Q10" s="17">
        <v>0.18249569563211801</v>
      </c>
      <c r="R10" s="17"/>
      <c r="S10" s="17">
        <v>0.27289370240354999</v>
      </c>
      <c r="T10" s="17">
        <v>0.20327108347369599</v>
      </c>
      <c r="U10" s="17">
        <v>0.51349021021723495</v>
      </c>
      <c r="V10" s="17">
        <v>0.42441992601238498</v>
      </c>
      <c r="W10" s="17">
        <v>9.3836555407038794E-2</v>
      </c>
      <c r="X10" s="17"/>
      <c r="Y10" s="17">
        <v>0.29956794135828402</v>
      </c>
      <c r="Z10" s="17">
        <v>0.158402977251444</v>
      </c>
      <c r="AA10" s="17">
        <v>0.416176803283346</v>
      </c>
      <c r="AB10" s="17"/>
      <c r="AC10" s="17">
        <v>0.27196559824189998</v>
      </c>
      <c r="AD10" s="17">
        <v>0.14516901783142899</v>
      </c>
      <c r="AE10" s="17">
        <v>0.28066327348643999</v>
      </c>
      <c r="AF10" s="17">
        <v>0.148729200113173</v>
      </c>
      <c r="AG10" s="17">
        <v>7.6586301960659506E-2</v>
      </c>
      <c r="AH10" s="17"/>
      <c r="AI10" s="17">
        <v>0.27386958037902098</v>
      </c>
      <c r="AJ10" s="17">
        <v>0.249186954538205</v>
      </c>
      <c r="AK10" s="17">
        <v>0.176196458442652</v>
      </c>
      <c r="AL10" s="17">
        <v>0.175027734253794</v>
      </c>
      <c r="AM10" s="17"/>
      <c r="AN10" s="17">
        <v>9.6345198316422506E-2</v>
      </c>
      <c r="AO10" s="17">
        <v>0.25461324208770197</v>
      </c>
      <c r="AP10" s="17"/>
      <c r="AQ10" s="17">
        <v>0.115124537332291</v>
      </c>
      <c r="AR10" s="17">
        <v>0.32401415355372798</v>
      </c>
      <c r="AS10" s="17"/>
      <c r="AT10" s="17">
        <v>0.24450132535496699</v>
      </c>
      <c r="AU10" s="17">
        <v>0.18767113274022401</v>
      </c>
      <c r="AV10" s="17">
        <v>0.31408034249992101</v>
      </c>
      <c r="AW10" s="17"/>
      <c r="AX10" s="17">
        <v>0.18274053968221199</v>
      </c>
      <c r="AY10" s="17">
        <v>0.25829008751141402</v>
      </c>
      <c r="AZ10" s="17">
        <v>0.220629312927548</v>
      </c>
    </row>
    <row r="11" spans="2:52" x14ac:dyDescent="0.35">
      <c r="B11" s="18" t="s">
        <v>81</v>
      </c>
      <c r="C11" s="19">
        <v>0.12869058939129999</v>
      </c>
      <c r="D11" s="19">
        <v>0.106140018263004</v>
      </c>
      <c r="E11" s="19">
        <v>0.15162195700457201</v>
      </c>
      <c r="F11" s="19"/>
      <c r="G11" s="19">
        <v>8.8270767930759095E-2</v>
      </c>
      <c r="H11" s="19">
        <v>2.0903133792463401E-2</v>
      </c>
      <c r="I11" s="19">
        <v>7.7497130395744407E-2</v>
      </c>
      <c r="J11" s="19">
        <v>0.25219070762412199</v>
      </c>
      <c r="K11" s="19">
        <v>0.167526069264396</v>
      </c>
      <c r="L11" s="19">
        <v>0.161477504637593</v>
      </c>
      <c r="M11" s="19"/>
      <c r="N11" s="19">
        <v>7.0096527760514296E-2</v>
      </c>
      <c r="O11" s="19">
        <v>9.1497790084870398E-2</v>
      </c>
      <c r="P11" s="19">
        <v>0.14680279774123101</v>
      </c>
      <c r="Q11" s="19">
        <v>0.193920505463898</v>
      </c>
      <c r="R11" s="19"/>
      <c r="S11" s="19">
        <v>0.104180434993591</v>
      </c>
      <c r="T11" s="19">
        <v>8.0080922977620206E-2</v>
      </c>
      <c r="U11" s="19">
        <v>0</v>
      </c>
      <c r="V11" s="19">
        <v>0</v>
      </c>
      <c r="W11" s="19">
        <v>0.18052192840178499</v>
      </c>
      <c r="X11" s="19"/>
      <c r="Y11" s="19">
        <v>6.9043706715000694E-2</v>
      </c>
      <c r="Z11" s="19">
        <v>9.7695298957192506E-2</v>
      </c>
      <c r="AA11" s="19">
        <v>0.143225811743486</v>
      </c>
      <c r="AB11" s="19"/>
      <c r="AC11" s="19">
        <v>8.9729869549734401E-2</v>
      </c>
      <c r="AD11" s="19">
        <v>0.111700271332441</v>
      </c>
      <c r="AE11" s="19">
        <v>8.2556630979422105E-2</v>
      </c>
      <c r="AF11" s="19">
        <v>5.9718197570624E-2</v>
      </c>
      <c r="AG11" s="19">
        <v>0.41792475996689998</v>
      </c>
      <c r="AH11" s="19"/>
      <c r="AI11" s="19">
        <v>0.13255502058294999</v>
      </c>
      <c r="AJ11" s="19">
        <v>8.1374747039815495E-2</v>
      </c>
      <c r="AK11" s="19">
        <v>0.156800200336114</v>
      </c>
      <c r="AL11" s="19">
        <v>8.4412731304313093E-2</v>
      </c>
      <c r="AM11" s="19"/>
      <c r="AN11" s="19">
        <v>0.17383471607702</v>
      </c>
      <c r="AO11" s="19">
        <v>0.11468189311142001</v>
      </c>
      <c r="AP11" s="19"/>
      <c r="AQ11" s="19">
        <v>0.15793040622806501</v>
      </c>
      <c r="AR11" s="19">
        <v>0.10226312803226</v>
      </c>
      <c r="AS11" s="19"/>
      <c r="AT11" s="19">
        <v>6.8597172234349593E-2</v>
      </c>
      <c r="AU11" s="19">
        <v>0.14289556960749</v>
      </c>
      <c r="AV11" s="19">
        <v>0.10325675213727201</v>
      </c>
      <c r="AW11" s="19"/>
      <c r="AX11" s="19">
        <v>2.79491862429492E-2</v>
      </c>
      <c r="AY11" s="19">
        <v>0.11818398970624799</v>
      </c>
      <c r="AZ11" s="19">
        <v>0.110151769527373</v>
      </c>
    </row>
    <row r="12" spans="2:52" x14ac:dyDescent="0.35">
      <c r="B12" s="16" t="s">
        <v>196</v>
      </c>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196</v>
      </c>
      <c r="D7" s="10">
        <v>84</v>
      </c>
      <c r="E7" s="10">
        <v>112</v>
      </c>
      <c r="F7" s="10"/>
      <c r="G7" s="10">
        <v>24</v>
      </c>
      <c r="H7" s="10">
        <v>38</v>
      </c>
      <c r="I7" s="10">
        <v>43</v>
      </c>
      <c r="J7" s="10">
        <v>31</v>
      </c>
      <c r="K7" s="10">
        <v>31</v>
      </c>
      <c r="L7" s="10">
        <v>29</v>
      </c>
      <c r="M7" s="10"/>
      <c r="N7" s="10">
        <v>61</v>
      </c>
      <c r="O7" s="10">
        <v>55</v>
      </c>
      <c r="P7" s="10">
        <v>41</v>
      </c>
      <c r="Q7" s="10">
        <v>38</v>
      </c>
      <c r="R7" s="10"/>
      <c r="S7" s="10">
        <v>55</v>
      </c>
      <c r="T7" s="10">
        <v>80</v>
      </c>
      <c r="U7" s="10">
        <v>9</v>
      </c>
      <c r="V7" s="10">
        <v>3</v>
      </c>
      <c r="W7" s="10">
        <v>30</v>
      </c>
      <c r="X7" s="10"/>
      <c r="Y7" s="10">
        <v>34</v>
      </c>
      <c r="Z7" s="10">
        <v>95</v>
      </c>
      <c r="AA7" s="10">
        <v>10</v>
      </c>
      <c r="AB7" s="10"/>
      <c r="AC7" s="10">
        <v>41</v>
      </c>
      <c r="AD7" s="10">
        <v>44</v>
      </c>
      <c r="AE7" s="10">
        <v>54</v>
      </c>
      <c r="AF7" s="10">
        <v>28</v>
      </c>
      <c r="AG7" s="10">
        <v>5</v>
      </c>
      <c r="AH7" s="10"/>
      <c r="AI7" s="10">
        <v>38</v>
      </c>
      <c r="AJ7" s="10">
        <v>77</v>
      </c>
      <c r="AK7" s="10">
        <v>35</v>
      </c>
      <c r="AL7" s="10">
        <v>37</v>
      </c>
      <c r="AM7" s="10"/>
      <c r="AN7" s="10">
        <v>35</v>
      </c>
      <c r="AO7" s="10">
        <v>154</v>
      </c>
      <c r="AP7" s="10"/>
      <c r="AQ7" s="10">
        <v>110</v>
      </c>
      <c r="AR7" s="10">
        <v>86</v>
      </c>
      <c r="AS7" s="10"/>
      <c r="AT7" s="10">
        <v>89</v>
      </c>
      <c r="AU7" s="10">
        <v>69</v>
      </c>
      <c r="AV7" s="10">
        <v>24</v>
      </c>
      <c r="AW7" s="10"/>
      <c r="AX7" s="10">
        <v>63</v>
      </c>
      <c r="AY7" s="10">
        <v>43</v>
      </c>
      <c r="AZ7" s="10">
        <v>13</v>
      </c>
    </row>
    <row r="8" spans="2:52" ht="30" customHeight="1" x14ac:dyDescent="0.35">
      <c r="B8" s="11" t="s">
        <v>20</v>
      </c>
      <c r="C8" s="11">
        <v>203</v>
      </c>
      <c r="D8" s="11">
        <v>103</v>
      </c>
      <c r="E8" s="11">
        <v>100</v>
      </c>
      <c r="F8" s="11"/>
      <c r="G8" s="11">
        <v>20</v>
      </c>
      <c r="H8" s="11">
        <v>34</v>
      </c>
      <c r="I8" s="11">
        <v>31</v>
      </c>
      <c r="J8" s="11">
        <v>39</v>
      </c>
      <c r="K8" s="11">
        <v>35</v>
      </c>
      <c r="L8" s="11">
        <v>43</v>
      </c>
      <c r="M8" s="11"/>
      <c r="N8" s="11">
        <v>33</v>
      </c>
      <c r="O8" s="11">
        <v>60</v>
      </c>
      <c r="P8" s="11">
        <v>45</v>
      </c>
      <c r="Q8" s="11">
        <v>64</v>
      </c>
      <c r="R8" s="11"/>
      <c r="S8" s="11">
        <v>65</v>
      </c>
      <c r="T8" s="11">
        <v>78</v>
      </c>
      <c r="U8" s="11">
        <v>10</v>
      </c>
      <c r="V8" s="11">
        <v>4</v>
      </c>
      <c r="W8" s="11">
        <v>30</v>
      </c>
      <c r="X8" s="11"/>
      <c r="Y8" s="11">
        <v>39</v>
      </c>
      <c r="Z8" s="11">
        <v>96</v>
      </c>
      <c r="AA8" s="11">
        <v>9</v>
      </c>
      <c r="AB8" s="11"/>
      <c r="AC8" s="11">
        <v>51</v>
      </c>
      <c r="AD8" s="11">
        <v>47</v>
      </c>
      <c r="AE8" s="11">
        <v>44</v>
      </c>
      <c r="AF8" s="11">
        <v>23</v>
      </c>
      <c r="AG8" s="11">
        <v>4</v>
      </c>
      <c r="AH8" s="11"/>
      <c r="AI8" s="11">
        <v>53</v>
      </c>
      <c r="AJ8" s="11">
        <v>78</v>
      </c>
      <c r="AK8" s="11">
        <v>32</v>
      </c>
      <c r="AL8" s="11">
        <v>28</v>
      </c>
      <c r="AM8" s="11"/>
      <c r="AN8" s="11">
        <v>43</v>
      </c>
      <c r="AO8" s="11">
        <v>153</v>
      </c>
      <c r="AP8" s="11"/>
      <c r="AQ8" s="11">
        <v>105</v>
      </c>
      <c r="AR8" s="11">
        <v>98</v>
      </c>
      <c r="AS8" s="11"/>
      <c r="AT8" s="11">
        <v>94</v>
      </c>
      <c r="AU8" s="11">
        <v>72</v>
      </c>
      <c r="AV8" s="11">
        <v>23</v>
      </c>
      <c r="AW8" s="11"/>
      <c r="AX8" s="11">
        <v>61</v>
      </c>
      <c r="AY8" s="11">
        <v>49</v>
      </c>
      <c r="AZ8" s="11">
        <v>13</v>
      </c>
    </row>
    <row r="9" spans="2:52" ht="87" x14ac:dyDescent="0.35">
      <c r="B9" s="18" t="s">
        <v>198</v>
      </c>
      <c r="C9" s="17">
        <v>0.64500857577215798</v>
      </c>
      <c r="D9" s="17">
        <v>0.634772398097187</v>
      </c>
      <c r="E9" s="17">
        <v>0.65552857737016501</v>
      </c>
      <c r="F9" s="17"/>
      <c r="G9" s="17">
        <v>0.85751755341240998</v>
      </c>
      <c r="H9" s="17">
        <v>0.636494385481714</v>
      </c>
      <c r="I9" s="17">
        <v>0.83339318013223096</v>
      </c>
      <c r="J9" s="17">
        <v>0.59630004173239304</v>
      </c>
      <c r="K9" s="17">
        <v>0.71029460892156804</v>
      </c>
      <c r="L9" s="17">
        <v>0.406223234051729</v>
      </c>
      <c r="M9" s="17"/>
      <c r="N9" s="17">
        <v>0.71569804866653097</v>
      </c>
      <c r="O9" s="17">
        <v>0.64304195525241503</v>
      </c>
      <c r="P9" s="17">
        <v>0.494722977726826</v>
      </c>
      <c r="Q9" s="17">
        <v>0.71077827493003198</v>
      </c>
      <c r="R9" s="17"/>
      <c r="S9" s="17">
        <v>0.46014840202577101</v>
      </c>
      <c r="T9" s="17">
        <v>0.72223481606485396</v>
      </c>
      <c r="U9" s="17">
        <v>0.74288057534362495</v>
      </c>
      <c r="V9" s="17">
        <v>1</v>
      </c>
      <c r="W9" s="17">
        <v>0.85200928190353298</v>
      </c>
      <c r="X9" s="17"/>
      <c r="Y9" s="17">
        <v>0.57321342789150598</v>
      </c>
      <c r="Z9" s="17">
        <v>0.74670142826552899</v>
      </c>
      <c r="AA9" s="17">
        <v>0.79402006227684296</v>
      </c>
      <c r="AB9" s="17"/>
      <c r="AC9" s="17">
        <v>0.60668876506393499</v>
      </c>
      <c r="AD9" s="17">
        <v>0.58197033564004796</v>
      </c>
      <c r="AE9" s="17">
        <v>0.68875459241576897</v>
      </c>
      <c r="AF9" s="17">
        <v>0.65866159590195394</v>
      </c>
      <c r="AG9" s="17">
        <v>1</v>
      </c>
      <c r="AH9" s="17"/>
      <c r="AI9" s="17">
        <v>0.71488947156264104</v>
      </c>
      <c r="AJ9" s="17">
        <v>0.61920844006899001</v>
      </c>
      <c r="AK9" s="17">
        <v>0.64563089834406595</v>
      </c>
      <c r="AL9" s="17">
        <v>0.676347398683106</v>
      </c>
      <c r="AM9" s="17"/>
      <c r="AN9" s="17">
        <v>0.85356834536872594</v>
      </c>
      <c r="AO9" s="17">
        <v>0.59164140165144596</v>
      </c>
      <c r="AP9" s="17"/>
      <c r="AQ9" s="17">
        <v>0.70249357564765003</v>
      </c>
      <c r="AR9" s="17">
        <v>0.58353366996405898</v>
      </c>
      <c r="AS9" s="17"/>
      <c r="AT9" s="17">
        <v>0.60938696873709697</v>
      </c>
      <c r="AU9" s="17">
        <v>0.72872948300156004</v>
      </c>
      <c r="AV9" s="17">
        <v>0.48554821576697799</v>
      </c>
      <c r="AW9" s="17"/>
      <c r="AX9" s="17">
        <v>0.71456035938661799</v>
      </c>
      <c r="AY9" s="17">
        <v>0.582665010050611</v>
      </c>
      <c r="AZ9" s="17">
        <v>0.77848251945345204</v>
      </c>
    </row>
    <row r="10" spans="2:52" ht="58" x14ac:dyDescent="0.35">
      <c r="B10" s="18" t="s">
        <v>195</v>
      </c>
      <c r="C10" s="17">
        <v>0.28374453050877602</v>
      </c>
      <c r="D10" s="17">
        <v>0.30322594491752403</v>
      </c>
      <c r="E10" s="17">
        <v>0.26372294459857998</v>
      </c>
      <c r="F10" s="17"/>
      <c r="G10" s="17">
        <v>9.0425499237186693E-2</v>
      </c>
      <c r="H10" s="17">
        <v>0.30068787840148897</v>
      </c>
      <c r="I10" s="17">
        <v>0.131777709678536</v>
      </c>
      <c r="J10" s="17">
        <v>0.30756244579171399</v>
      </c>
      <c r="K10" s="17">
        <v>0.28970539107843202</v>
      </c>
      <c r="L10" s="17">
        <v>0.44499249689919601</v>
      </c>
      <c r="M10" s="17"/>
      <c r="N10" s="17">
        <v>0.24596590762579801</v>
      </c>
      <c r="O10" s="17">
        <v>0.29252549606895001</v>
      </c>
      <c r="P10" s="17">
        <v>0.38854581036526498</v>
      </c>
      <c r="Q10" s="17">
        <v>0.22547152699290701</v>
      </c>
      <c r="R10" s="17"/>
      <c r="S10" s="17">
        <v>0.50178344840887901</v>
      </c>
      <c r="T10" s="17">
        <v>0.185121486606971</v>
      </c>
      <c r="U10" s="17">
        <v>0.257119424656375</v>
      </c>
      <c r="V10" s="17">
        <v>0</v>
      </c>
      <c r="W10" s="17">
        <v>0.108170389868808</v>
      </c>
      <c r="X10" s="17"/>
      <c r="Y10" s="17">
        <v>0.42678657210849402</v>
      </c>
      <c r="Z10" s="17">
        <v>0.17345205533643901</v>
      </c>
      <c r="AA10" s="17">
        <v>0.20597993772315701</v>
      </c>
      <c r="AB10" s="17"/>
      <c r="AC10" s="17">
        <v>0.29646643750715901</v>
      </c>
      <c r="AD10" s="17">
        <v>0.35146107240630903</v>
      </c>
      <c r="AE10" s="17">
        <v>0.28268927409496702</v>
      </c>
      <c r="AF10" s="17">
        <v>0.341338404098046</v>
      </c>
      <c r="AG10" s="17">
        <v>0</v>
      </c>
      <c r="AH10" s="17"/>
      <c r="AI10" s="17">
        <v>0.23976362513046801</v>
      </c>
      <c r="AJ10" s="17">
        <v>0.35496097332620102</v>
      </c>
      <c r="AK10" s="17">
        <v>0.28043582694434299</v>
      </c>
      <c r="AL10" s="17">
        <v>0.24857157470973301</v>
      </c>
      <c r="AM10" s="17"/>
      <c r="AN10" s="17">
        <v>0.146431654631274</v>
      </c>
      <c r="AO10" s="17">
        <v>0.313824099209214</v>
      </c>
      <c r="AP10" s="17"/>
      <c r="AQ10" s="17">
        <v>0.232345397172112</v>
      </c>
      <c r="AR10" s="17">
        <v>0.338711163323131</v>
      </c>
      <c r="AS10" s="17"/>
      <c r="AT10" s="17">
        <v>0.36170625714712501</v>
      </c>
      <c r="AU10" s="17">
        <v>0.188055451996781</v>
      </c>
      <c r="AV10" s="17">
        <v>0.36523126093613201</v>
      </c>
      <c r="AW10" s="17"/>
      <c r="AX10" s="17">
        <v>0.192549166981101</v>
      </c>
      <c r="AY10" s="17">
        <v>0.34258427502873101</v>
      </c>
      <c r="AZ10" s="17">
        <v>0.22151748054654799</v>
      </c>
    </row>
    <row r="11" spans="2:52" x14ac:dyDescent="0.35">
      <c r="B11" s="18" t="s">
        <v>81</v>
      </c>
      <c r="C11" s="19">
        <v>7.1246893719065604E-2</v>
      </c>
      <c r="D11" s="19">
        <v>6.2001656985288998E-2</v>
      </c>
      <c r="E11" s="19">
        <v>8.07484780312549E-2</v>
      </c>
      <c r="F11" s="19"/>
      <c r="G11" s="19">
        <v>5.2056947350402998E-2</v>
      </c>
      <c r="H11" s="19">
        <v>6.2817736116797293E-2</v>
      </c>
      <c r="I11" s="19">
        <v>3.4829110189233597E-2</v>
      </c>
      <c r="J11" s="19">
        <v>9.6137512475892903E-2</v>
      </c>
      <c r="K11" s="19">
        <v>0</v>
      </c>
      <c r="L11" s="19">
        <v>0.14878426904907399</v>
      </c>
      <c r="M11" s="19"/>
      <c r="N11" s="19">
        <v>3.8336043707670603E-2</v>
      </c>
      <c r="O11" s="19">
        <v>6.4432548678635099E-2</v>
      </c>
      <c r="P11" s="19">
        <v>0.116731211907909</v>
      </c>
      <c r="Q11" s="19">
        <v>6.3750198077061199E-2</v>
      </c>
      <c r="R11" s="19"/>
      <c r="S11" s="19">
        <v>3.8068149565350103E-2</v>
      </c>
      <c r="T11" s="19">
        <v>9.2643697328175303E-2</v>
      </c>
      <c r="U11" s="19">
        <v>0</v>
      </c>
      <c r="V11" s="19">
        <v>0</v>
      </c>
      <c r="W11" s="19">
        <v>3.98203282276594E-2</v>
      </c>
      <c r="X11" s="19"/>
      <c r="Y11" s="19">
        <v>0</v>
      </c>
      <c r="Z11" s="19">
        <v>7.9846516398032197E-2</v>
      </c>
      <c r="AA11" s="19">
        <v>0</v>
      </c>
      <c r="AB11" s="19"/>
      <c r="AC11" s="19">
        <v>9.6844797428906004E-2</v>
      </c>
      <c r="AD11" s="19">
        <v>6.6568591953643397E-2</v>
      </c>
      <c r="AE11" s="19">
        <v>2.8556133489263801E-2</v>
      </c>
      <c r="AF11" s="19">
        <v>0</v>
      </c>
      <c r="AG11" s="19">
        <v>0</v>
      </c>
      <c r="AH11" s="19"/>
      <c r="AI11" s="19">
        <v>4.5346903306891201E-2</v>
      </c>
      <c r="AJ11" s="19">
        <v>2.5830586604809101E-2</v>
      </c>
      <c r="AK11" s="19">
        <v>7.3933274711590696E-2</v>
      </c>
      <c r="AL11" s="19">
        <v>7.5081026607160997E-2</v>
      </c>
      <c r="AM11" s="19"/>
      <c r="AN11" s="19">
        <v>0</v>
      </c>
      <c r="AO11" s="19">
        <v>9.4534499139340394E-2</v>
      </c>
      <c r="AP11" s="19"/>
      <c r="AQ11" s="19">
        <v>6.5161027180238196E-2</v>
      </c>
      <c r="AR11" s="19">
        <v>7.7755166712810103E-2</v>
      </c>
      <c r="AS11" s="19"/>
      <c r="AT11" s="19">
        <v>2.8906774115778001E-2</v>
      </c>
      <c r="AU11" s="19">
        <v>8.3215065001658303E-2</v>
      </c>
      <c r="AV11" s="19">
        <v>0.14922052329689001</v>
      </c>
      <c r="AW11" s="19"/>
      <c r="AX11" s="19">
        <v>9.2890473632281506E-2</v>
      </c>
      <c r="AY11" s="19">
        <v>7.4750714920658101E-2</v>
      </c>
      <c r="AZ11" s="19">
        <v>0</v>
      </c>
    </row>
    <row r="12" spans="2:52" x14ac:dyDescent="0.35">
      <c r="B12" s="16" t="s">
        <v>196</v>
      </c>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Z22"/>
  <sheetViews>
    <sheetView showGridLines="0" workbookViewId="0">
      <pane xSplit="2" topLeftCell="AC1" activePane="topRight" state="frozen"/>
      <selection pane="topRight" activeCell="AY15" sqref="AY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135</v>
      </c>
      <c r="C9" s="17">
        <v>0.364665359145322</v>
      </c>
      <c r="D9" s="17">
        <v>0.35280706729511602</v>
      </c>
      <c r="E9" s="17">
        <v>0.37418901726884402</v>
      </c>
      <c r="F9" s="17"/>
      <c r="G9" s="17">
        <v>0.39363257855579498</v>
      </c>
      <c r="H9" s="17">
        <v>0.43727605164378303</v>
      </c>
      <c r="I9" s="17">
        <v>0.53703529579218101</v>
      </c>
      <c r="J9" s="17">
        <v>0.39930334701263498</v>
      </c>
      <c r="K9" s="17">
        <v>0.27682896751555203</v>
      </c>
      <c r="L9" s="17">
        <v>0.16741000630466801</v>
      </c>
      <c r="M9" s="17"/>
      <c r="N9" s="17">
        <v>0.38572462163394799</v>
      </c>
      <c r="O9" s="17">
        <v>0.39035736582635699</v>
      </c>
      <c r="P9" s="17">
        <v>0.353280286307109</v>
      </c>
      <c r="Q9" s="17">
        <v>0.34091867312346502</v>
      </c>
      <c r="R9" s="17"/>
      <c r="S9" s="17">
        <v>0.284032469416788</v>
      </c>
      <c r="T9" s="17">
        <v>0.45632953676339899</v>
      </c>
      <c r="U9" s="17">
        <v>0.444085782473431</v>
      </c>
      <c r="V9" s="17">
        <v>0.46276213134207</v>
      </c>
      <c r="W9" s="17">
        <v>0.37545004783441699</v>
      </c>
      <c r="X9" s="17"/>
      <c r="Y9" s="17">
        <v>0.42654140738386898</v>
      </c>
      <c r="Z9" s="17">
        <v>0.455035126571673</v>
      </c>
      <c r="AA9" s="17">
        <v>0.20763073937356299</v>
      </c>
      <c r="AB9" s="17"/>
      <c r="AC9" s="17">
        <v>0.30771283951299699</v>
      </c>
      <c r="AD9" s="17">
        <v>0.40511470007177203</v>
      </c>
      <c r="AE9" s="17">
        <v>0.43734097276387501</v>
      </c>
      <c r="AF9" s="17">
        <v>0.424319490919084</v>
      </c>
      <c r="AG9" s="17">
        <v>0.198592926671599</v>
      </c>
      <c r="AH9" s="17"/>
      <c r="AI9" s="17">
        <v>0.32420215579271799</v>
      </c>
      <c r="AJ9" s="17">
        <v>0.33186634126096698</v>
      </c>
      <c r="AK9" s="17">
        <v>0.429411721312073</v>
      </c>
      <c r="AL9" s="17">
        <v>0.48680286791767702</v>
      </c>
      <c r="AM9" s="17"/>
      <c r="AN9" s="17">
        <v>0.471048107841396</v>
      </c>
      <c r="AO9" s="17">
        <v>0.34125366427203702</v>
      </c>
      <c r="AP9" s="17"/>
      <c r="AQ9" s="17">
        <v>0.44108417379548098</v>
      </c>
      <c r="AR9" s="17">
        <v>0.28025578351356001</v>
      </c>
      <c r="AS9" s="17"/>
      <c r="AT9" s="17">
        <v>0.372282887138848</v>
      </c>
      <c r="AU9" s="17">
        <v>0.38439865140781398</v>
      </c>
      <c r="AV9" s="17">
        <v>0.382618983818307</v>
      </c>
      <c r="AW9" s="17"/>
      <c r="AX9" s="17">
        <v>0.49986239371133401</v>
      </c>
      <c r="AY9" s="17">
        <v>0.30306857783461699</v>
      </c>
      <c r="AZ9" s="17">
        <v>0.39305347688734998</v>
      </c>
    </row>
    <row r="10" spans="2:52" x14ac:dyDescent="0.35">
      <c r="B10" s="18" t="s">
        <v>136</v>
      </c>
      <c r="C10" s="17">
        <v>0.30670202681709702</v>
      </c>
      <c r="D10" s="17">
        <v>0.31937551408191001</v>
      </c>
      <c r="E10" s="17">
        <v>0.293729391055911</v>
      </c>
      <c r="F10" s="17"/>
      <c r="G10" s="17">
        <v>0.38280181814716602</v>
      </c>
      <c r="H10" s="17">
        <v>0.292223730437352</v>
      </c>
      <c r="I10" s="17">
        <v>0.29748338296165</v>
      </c>
      <c r="J10" s="17">
        <v>0.23090603492829101</v>
      </c>
      <c r="K10" s="17">
        <v>0.38096815751230401</v>
      </c>
      <c r="L10" s="17">
        <v>0.28626160290730601</v>
      </c>
      <c r="M10" s="17"/>
      <c r="N10" s="17">
        <v>0.31883394261313402</v>
      </c>
      <c r="O10" s="17">
        <v>0.32468692354626999</v>
      </c>
      <c r="P10" s="17">
        <v>0.19419021497852701</v>
      </c>
      <c r="Q10" s="17">
        <v>0.35283485172643803</v>
      </c>
      <c r="R10" s="17"/>
      <c r="S10" s="17">
        <v>0.29362179104599001</v>
      </c>
      <c r="T10" s="17">
        <v>0.339076383189367</v>
      </c>
      <c r="U10" s="17">
        <v>0.16022029109813701</v>
      </c>
      <c r="V10" s="17">
        <v>9.45051260898159E-2</v>
      </c>
      <c r="W10" s="17">
        <v>0.35636321347732702</v>
      </c>
      <c r="X10" s="17"/>
      <c r="Y10" s="17">
        <v>0.29261237413102897</v>
      </c>
      <c r="Z10" s="17">
        <v>0.32852671105680897</v>
      </c>
      <c r="AA10" s="17">
        <v>0.44689974464871002</v>
      </c>
      <c r="AB10" s="17"/>
      <c r="AC10" s="17">
        <v>0.31934331170811198</v>
      </c>
      <c r="AD10" s="17">
        <v>0.28166074827992799</v>
      </c>
      <c r="AE10" s="17">
        <v>0.27880366563859899</v>
      </c>
      <c r="AF10" s="17">
        <v>0.32870206178443601</v>
      </c>
      <c r="AG10" s="17">
        <v>0.75054793873520498</v>
      </c>
      <c r="AH10" s="17"/>
      <c r="AI10" s="17">
        <v>0.38518428483400602</v>
      </c>
      <c r="AJ10" s="17">
        <v>0.31341116657508999</v>
      </c>
      <c r="AK10" s="17">
        <v>0.24967386914901199</v>
      </c>
      <c r="AL10" s="17">
        <v>0.21198227267691599</v>
      </c>
      <c r="AM10" s="17"/>
      <c r="AN10" s="17">
        <v>0.34670390802124701</v>
      </c>
      <c r="AO10" s="17">
        <v>0.29851675722642801</v>
      </c>
      <c r="AP10" s="17"/>
      <c r="AQ10" s="17">
        <v>0.28918562787278301</v>
      </c>
      <c r="AR10" s="17">
        <v>0.33149007031154099</v>
      </c>
      <c r="AS10" s="17"/>
      <c r="AT10" s="17">
        <v>0.35457934902582899</v>
      </c>
      <c r="AU10" s="17">
        <v>0.27687971217993801</v>
      </c>
      <c r="AV10" s="17">
        <v>0.20168017768868801</v>
      </c>
      <c r="AW10" s="17"/>
      <c r="AX10" s="17">
        <v>0.314857551981434</v>
      </c>
      <c r="AY10" s="17">
        <v>0.38521523438720201</v>
      </c>
      <c r="AZ10" s="17">
        <v>0.42944486892769002</v>
      </c>
    </row>
    <row r="11" spans="2:52" x14ac:dyDescent="0.35">
      <c r="B11" s="18" t="s">
        <v>137</v>
      </c>
      <c r="C11" s="17">
        <v>0.189395859755906</v>
      </c>
      <c r="D11" s="17">
        <v>0.18922958699606701</v>
      </c>
      <c r="E11" s="17">
        <v>0.19108148909273401</v>
      </c>
      <c r="F11" s="17"/>
      <c r="G11" s="17">
        <v>0.14945922228192901</v>
      </c>
      <c r="H11" s="17">
        <v>0.20082767986074099</v>
      </c>
      <c r="I11" s="17">
        <v>0.10403909963350901</v>
      </c>
      <c r="J11" s="17">
        <v>0.21866073259063701</v>
      </c>
      <c r="K11" s="17">
        <v>0.147271352379965</v>
      </c>
      <c r="L11" s="17">
        <v>0.28506537620154399</v>
      </c>
      <c r="M11" s="17"/>
      <c r="N11" s="17">
        <v>0.169791727523111</v>
      </c>
      <c r="O11" s="17">
        <v>0.16467644020378999</v>
      </c>
      <c r="P11" s="17">
        <v>0.23167041793590901</v>
      </c>
      <c r="Q11" s="17">
        <v>0.19505792247086401</v>
      </c>
      <c r="R11" s="17"/>
      <c r="S11" s="17">
        <v>0.22507310752583601</v>
      </c>
      <c r="T11" s="17">
        <v>0.12289680047769</v>
      </c>
      <c r="U11" s="17">
        <v>0.259479361635019</v>
      </c>
      <c r="V11" s="17">
        <v>0.128220850964546</v>
      </c>
      <c r="W11" s="17">
        <v>0.14553197329043699</v>
      </c>
      <c r="X11" s="17"/>
      <c r="Y11" s="17">
        <v>0.14228380176455099</v>
      </c>
      <c r="Z11" s="17">
        <v>0.13549439197016899</v>
      </c>
      <c r="AA11" s="17">
        <v>0.25573638032638601</v>
      </c>
      <c r="AB11" s="17"/>
      <c r="AC11" s="17">
        <v>0.19764029635053701</v>
      </c>
      <c r="AD11" s="17">
        <v>0.19248586364192199</v>
      </c>
      <c r="AE11" s="17">
        <v>0.16700545440449099</v>
      </c>
      <c r="AF11" s="17">
        <v>0.156411928562525</v>
      </c>
      <c r="AG11" s="17">
        <v>0</v>
      </c>
      <c r="AH11" s="17"/>
      <c r="AI11" s="17">
        <v>0.19478175915013601</v>
      </c>
      <c r="AJ11" s="17">
        <v>0.191294344729839</v>
      </c>
      <c r="AK11" s="17">
        <v>0.158337834546803</v>
      </c>
      <c r="AL11" s="17">
        <v>0.18683245562890399</v>
      </c>
      <c r="AM11" s="17"/>
      <c r="AN11" s="17">
        <v>0.14688524693423699</v>
      </c>
      <c r="AO11" s="17">
        <v>0.19150344157945101</v>
      </c>
      <c r="AP11" s="17"/>
      <c r="AQ11" s="17">
        <v>0.149987332627807</v>
      </c>
      <c r="AR11" s="17">
        <v>0.227942836745373</v>
      </c>
      <c r="AS11" s="17"/>
      <c r="AT11" s="17">
        <v>0.15428159751907899</v>
      </c>
      <c r="AU11" s="17">
        <v>0.204141041923045</v>
      </c>
      <c r="AV11" s="17">
        <v>0.20077579784399999</v>
      </c>
      <c r="AW11" s="17"/>
      <c r="AX11" s="17">
        <v>0.10717819201494801</v>
      </c>
      <c r="AY11" s="17">
        <v>0.14884995462006601</v>
      </c>
      <c r="AZ11" s="17">
        <v>0.15776938491090201</v>
      </c>
    </row>
    <row r="12" spans="2:52" x14ac:dyDescent="0.35">
      <c r="B12" s="18" t="s">
        <v>138</v>
      </c>
      <c r="C12" s="17">
        <v>7.3457997763150706E-2</v>
      </c>
      <c r="D12" s="17">
        <v>7.3787744228174301E-2</v>
      </c>
      <c r="E12" s="17">
        <v>7.3719447883096006E-2</v>
      </c>
      <c r="F12" s="17"/>
      <c r="G12" s="17">
        <v>2.29681799972936E-2</v>
      </c>
      <c r="H12" s="17">
        <v>4.1257405511624601E-2</v>
      </c>
      <c r="I12" s="17">
        <v>5.3232477705990398E-2</v>
      </c>
      <c r="J12" s="17">
        <v>0.100572027300907</v>
      </c>
      <c r="K12" s="17">
        <v>2.15591713165991E-2</v>
      </c>
      <c r="L12" s="17">
        <v>0.16772392186287799</v>
      </c>
      <c r="M12" s="17"/>
      <c r="N12" s="17">
        <v>7.3599113904812302E-2</v>
      </c>
      <c r="O12" s="17">
        <v>5.7876493250473997E-2</v>
      </c>
      <c r="P12" s="17">
        <v>0.12990947241961201</v>
      </c>
      <c r="Q12" s="17">
        <v>5.1163109653832299E-2</v>
      </c>
      <c r="R12" s="17"/>
      <c r="S12" s="17">
        <v>0.10272905262946599</v>
      </c>
      <c r="T12" s="17">
        <v>5.4913383014346402E-2</v>
      </c>
      <c r="U12" s="17">
        <v>0.111432717594995</v>
      </c>
      <c r="V12" s="17">
        <v>0</v>
      </c>
      <c r="W12" s="17">
        <v>5.5711350315983198E-2</v>
      </c>
      <c r="X12" s="17"/>
      <c r="Y12" s="17">
        <v>0.103123609634366</v>
      </c>
      <c r="Z12" s="17">
        <v>5.3285229502869402E-2</v>
      </c>
      <c r="AA12" s="17">
        <v>6.4109118820245101E-2</v>
      </c>
      <c r="AB12" s="17"/>
      <c r="AC12" s="17">
        <v>7.5415378700883703E-2</v>
      </c>
      <c r="AD12" s="17">
        <v>5.5621787142705603E-2</v>
      </c>
      <c r="AE12" s="17">
        <v>5.20722396398485E-2</v>
      </c>
      <c r="AF12" s="17">
        <v>9.0566518733954701E-2</v>
      </c>
      <c r="AG12" s="17">
        <v>0</v>
      </c>
      <c r="AH12" s="17"/>
      <c r="AI12" s="17">
        <v>4.9011966994272203E-2</v>
      </c>
      <c r="AJ12" s="17">
        <v>8.5259676860152206E-2</v>
      </c>
      <c r="AK12" s="17">
        <v>8.24138355718632E-2</v>
      </c>
      <c r="AL12" s="17">
        <v>7.2883640191837198E-2</v>
      </c>
      <c r="AM12" s="17"/>
      <c r="AN12" s="17">
        <v>2.49037036441229E-2</v>
      </c>
      <c r="AO12" s="17">
        <v>8.9016286658071903E-2</v>
      </c>
      <c r="AP12" s="17"/>
      <c r="AQ12" s="17">
        <v>6.4867986314416606E-2</v>
      </c>
      <c r="AR12" s="17">
        <v>8.3726410333992807E-2</v>
      </c>
      <c r="AS12" s="17"/>
      <c r="AT12" s="17">
        <v>6.9060311799446897E-2</v>
      </c>
      <c r="AU12" s="17">
        <v>7.5722302349743198E-2</v>
      </c>
      <c r="AV12" s="17">
        <v>0.140194660924188</v>
      </c>
      <c r="AW12" s="17"/>
      <c r="AX12" s="17">
        <v>5.3739208696034803E-2</v>
      </c>
      <c r="AY12" s="17">
        <v>0.105867692749814</v>
      </c>
      <c r="AZ12" s="17">
        <v>0</v>
      </c>
    </row>
    <row r="13" spans="2:52" x14ac:dyDescent="0.35">
      <c r="B13" s="18" t="s">
        <v>139</v>
      </c>
      <c r="C13" s="17">
        <v>4.6625642979756403E-2</v>
      </c>
      <c r="D13" s="17">
        <v>5.3972417171961301E-2</v>
      </c>
      <c r="E13" s="17">
        <v>3.9688652630889797E-2</v>
      </c>
      <c r="F13" s="17"/>
      <c r="G13" s="17">
        <v>5.9617739954443598E-3</v>
      </c>
      <c r="H13" s="17">
        <v>1.7227412743582599E-2</v>
      </c>
      <c r="I13" s="17">
        <v>8.2097439066693804E-3</v>
      </c>
      <c r="J13" s="17">
        <v>3.5413878923592101E-2</v>
      </c>
      <c r="K13" s="17">
        <v>0.121787121098598</v>
      </c>
      <c r="L13" s="17">
        <v>8.7287837439458796E-2</v>
      </c>
      <c r="M13" s="17"/>
      <c r="N13" s="17">
        <v>2.2239450101852101E-2</v>
      </c>
      <c r="O13" s="17">
        <v>4.9666991160429802E-2</v>
      </c>
      <c r="P13" s="17">
        <v>5.51081082201915E-2</v>
      </c>
      <c r="Q13" s="17">
        <v>5.1367198034899003E-2</v>
      </c>
      <c r="R13" s="17"/>
      <c r="S13" s="17">
        <v>7.6978503191290695E-2</v>
      </c>
      <c r="T13" s="17">
        <v>2.2425887562806002E-2</v>
      </c>
      <c r="U13" s="17">
        <v>2.4781847198418201E-2</v>
      </c>
      <c r="V13" s="17">
        <v>0.31451189160356802</v>
      </c>
      <c r="W13" s="17">
        <v>4.6646289088181803E-2</v>
      </c>
      <c r="X13" s="17"/>
      <c r="Y13" s="17">
        <v>2.84685147224715E-2</v>
      </c>
      <c r="Z13" s="17">
        <v>1.4247735828307099E-2</v>
      </c>
      <c r="AA13" s="17">
        <v>2.5624016831096198E-2</v>
      </c>
      <c r="AB13" s="17"/>
      <c r="AC13" s="17">
        <v>6.7664984475254403E-2</v>
      </c>
      <c r="AD13" s="17">
        <v>4.1351405465025297E-2</v>
      </c>
      <c r="AE13" s="17">
        <v>5.5723618376427003E-2</v>
      </c>
      <c r="AF13" s="17">
        <v>0</v>
      </c>
      <c r="AG13" s="17">
        <v>5.0859134593196402E-2</v>
      </c>
      <c r="AH13" s="17"/>
      <c r="AI13" s="17">
        <v>3.0083629523215801E-2</v>
      </c>
      <c r="AJ13" s="17">
        <v>5.8929682182021097E-2</v>
      </c>
      <c r="AK13" s="17">
        <v>6.2709967120463506E-2</v>
      </c>
      <c r="AL13" s="17">
        <v>3.0376365696287499E-2</v>
      </c>
      <c r="AM13" s="17"/>
      <c r="AN13" s="17">
        <v>0</v>
      </c>
      <c r="AO13" s="17">
        <v>6.0531899490722602E-2</v>
      </c>
      <c r="AP13" s="17"/>
      <c r="AQ13" s="17">
        <v>3.5532626291750302E-2</v>
      </c>
      <c r="AR13" s="17">
        <v>5.8702830791180799E-2</v>
      </c>
      <c r="AS13" s="17"/>
      <c r="AT13" s="17">
        <v>3.8099330764637299E-2</v>
      </c>
      <c r="AU13" s="17">
        <v>5.4104627279206702E-2</v>
      </c>
      <c r="AV13" s="17">
        <v>5.2312824012423403E-2</v>
      </c>
      <c r="AW13" s="17"/>
      <c r="AX13" s="17">
        <v>2.1376660561358899E-2</v>
      </c>
      <c r="AY13" s="17">
        <v>4.8296778347786201E-2</v>
      </c>
      <c r="AZ13" s="17">
        <v>1.97322692740588E-2</v>
      </c>
    </row>
    <row r="14" spans="2:52" x14ac:dyDescent="0.35">
      <c r="B14" s="18" t="s">
        <v>94</v>
      </c>
      <c r="C14" s="17">
        <v>1.9153113538767998E-2</v>
      </c>
      <c r="D14" s="17">
        <v>1.0827670226771099E-2</v>
      </c>
      <c r="E14" s="17">
        <v>2.75920020685251E-2</v>
      </c>
      <c r="F14" s="17"/>
      <c r="G14" s="17">
        <v>4.5176427022372102E-2</v>
      </c>
      <c r="H14" s="17">
        <v>1.1187719802916401E-2</v>
      </c>
      <c r="I14" s="17">
        <v>0</v>
      </c>
      <c r="J14" s="17">
        <v>1.51439792439374E-2</v>
      </c>
      <c r="K14" s="17">
        <v>5.1585230176982501E-2</v>
      </c>
      <c r="L14" s="17">
        <v>6.2512552841446902E-3</v>
      </c>
      <c r="M14" s="17"/>
      <c r="N14" s="17">
        <v>2.98111442231422E-2</v>
      </c>
      <c r="O14" s="17">
        <v>1.27357860126794E-2</v>
      </c>
      <c r="P14" s="17">
        <v>3.5841500138651297E-2</v>
      </c>
      <c r="Q14" s="17">
        <v>8.6582449905017698E-3</v>
      </c>
      <c r="R14" s="17"/>
      <c r="S14" s="17">
        <v>1.75650761906288E-2</v>
      </c>
      <c r="T14" s="17">
        <v>4.3580089923919698E-3</v>
      </c>
      <c r="U14" s="17">
        <v>0</v>
      </c>
      <c r="V14" s="17">
        <v>0</v>
      </c>
      <c r="W14" s="17">
        <v>2.0297125993654099E-2</v>
      </c>
      <c r="X14" s="17"/>
      <c r="Y14" s="17">
        <v>6.97029236371287E-3</v>
      </c>
      <c r="Z14" s="17">
        <v>1.3410805070172701E-2</v>
      </c>
      <c r="AA14" s="17">
        <v>0</v>
      </c>
      <c r="AB14" s="17"/>
      <c r="AC14" s="17">
        <v>3.2223189252215401E-2</v>
      </c>
      <c r="AD14" s="17">
        <v>2.3765495398646599E-2</v>
      </c>
      <c r="AE14" s="17">
        <v>9.0540491767585694E-3</v>
      </c>
      <c r="AF14" s="17">
        <v>0</v>
      </c>
      <c r="AG14" s="17">
        <v>0</v>
      </c>
      <c r="AH14" s="17"/>
      <c r="AI14" s="17">
        <v>1.6736203705652399E-2</v>
      </c>
      <c r="AJ14" s="17">
        <v>1.9238788391930699E-2</v>
      </c>
      <c r="AK14" s="17">
        <v>1.7452772299786201E-2</v>
      </c>
      <c r="AL14" s="17">
        <v>1.11223978883785E-2</v>
      </c>
      <c r="AM14" s="17"/>
      <c r="AN14" s="17">
        <v>1.04590335589977E-2</v>
      </c>
      <c r="AO14" s="17">
        <v>1.9177950773289799E-2</v>
      </c>
      <c r="AP14" s="17"/>
      <c r="AQ14" s="17">
        <v>1.9342253097763201E-2</v>
      </c>
      <c r="AR14" s="17">
        <v>1.7882068304352201E-2</v>
      </c>
      <c r="AS14" s="17"/>
      <c r="AT14" s="17">
        <v>1.16965237521592E-2</v>
      </c>
      <c r="AU14" s="17">
        <v>4.75366486025293E-3</v>
      </c>
      <c r="AV14" s="17">
        <v>2.2417555712393698E-2</v>
      </c>
      <c r="AW14" s="17"/>
      <c r="AX14" s="17">
        <v>2.9859930348900198E-3</v>
      </c>
      <c r="AY14" s="17">
        <v>8.7017620605145205E-3</v>
      </c>
      <c r="AZ14" s="17">
        <v>0</v>
      </c>
    </row>
    <row r="15" spans="2:52" x14ac:dyDescent="0.35">
      <c r="B15" s="18" t="s">
        <v>140</v>
      </c>
      <c r="C15" s="21">
        <v>0.67136738596241896</v>
      </c>
      <c r="D15" s="21">
        <v>0.67218258137702602</v>
      </c>
      <c r="E15" s="21">
        <v>0.66791840832475502</v>
      </c>
      <c r="F15" s="21"/>
      <c r="G15" s="21">
        <v>0.77643439670296099</v>
      </c>
      <c r="H15" s="21">
        <v>0.72949978208113597</v>
      </c>
      <c r="I15" s="21">
        <v>0.83451867875383101</v>
      </c>
      <c r="J15" s="21">
        <v>0.63020938194092602</v>
      </c>
      <c r="K15" s="21">
        <v>0.65779712502785503</v>
      </c>
      <c r="L15" s="21">
        <v>0.45367160921197502</v>
      </c>
      <c r="M15" s="21"/>
      <c r="N15" s="21">
        <v>0.70455856424708296</v>
      </c>
      <c r="O15" s="21">
        <v>0.71504428937262698</v>
      </c>
      <c r="P15" s="21">
        <v>0.54747050128563601</v>
      </c>
      <c r="Q15" s="21">
        <v>0.69375352484990305</v>
      </c>
      <c r="R15" s="21"/>
      <c r="S15" s="21">
        <v>0.57765426046277801</v>
      </c>
      <c r="T15" s="21">
        <v>0.79540591995276599</v>
      </c>
      <c r="U15" s="21">
        <v>0.60430607357156796</v>
      </c>
      <c r="V15" s="21">
        <v>0.55726725743188599</v>
      </c>
      <c r="W15" s="21">
        <v>0.73181326131174396</v>
      </c>
      <c r="X15" s="21"/>
      <c r="Y15" s="21">
        <v>0.71915378151489795</v>
      </c>
      <c r="Z15" s="21">
        <v>0.78356183762848097</v>
      </c>
      <c r="AA15" s="21">
        <v>0.65453048402227298</v>
      </c>
      <c r="AB15" s="21"/>
      <c r="AC15" s="21">
        <v>0.62705615122110903</v>
      </c>
      <c r="AD15" s="21">
        <v>0.68677544835170101</v>
      </c>
      <c r="AE15" s="21">
        <v>0.716144638402475</v>
      </c>
      <c r="AF15" s="21">
        <v>0.75302155270352</v>
      </c>
      <c r="AG15" s="21">
        <v>0.94914086540680398</v>
      </c>
      <c r="AH15" s="21"/>
      <c r="AI15" s="21">
        <v>0.70938644062672296</v>
      </c>
      <c r="AJ15" s="21">
        <v>0.64527750783605697</v>
      </c>
      <c r="AK15" s="21">
        <v>0.67908559046108397</v>
      </c>
      <c r="AL15" s="21">
        <v>0.69878514059459296</v>
      </c>
      <c r="AM15" s="21"/>
      <c r="AN15" s="21">
        <v>0.81775201586264201</v>
      </c>
      <c r="AO15" s="21">
        <v>0.63977042149846497</v>
      </c>
      <c r="AP15" s="21"/>
      <c r="AQ15" s="21">
        <v>0.73026980166826305</v>
      </c>
      <c r="AR15" s="21">
        <v>0.61174585382510105</v>
      </c>
      <c r="AS15" s="21"/>
      <c r="AT15" s="21">
        <v>0.72686223616467704</v>
      </c>
      <c r="AU15" s="21">
        <v>0.66127836358775205</v>
      </c>
      <c r="AV15" s="21">
        <v>0.58429916150699501</v>
      </c>
      <c r="AW15" s="21"/>
      <c r="AX15" s="21">
        <v>0.81471994569276796</v>
      </c>
      <c r="AY15" s="21">
        <v>0.688283812221819</v>
      </c>
      <c r="AZ15" s="21">
        <v>0.82249834581504</v>
      </c>
    </row>
    <row r="16" spans="2:52" x14ac:dyDescent="0.35">
      <c r="B16" s="18" t="s">
        <v>141</v>
      </c>
      <c r="C16" s="21">
        <v>0.12008364074290701</v>
      </c>
      <c r="D16" s="21">
        <v>0.12776016140013599</v>
      </c>
      <c r="E16" s="21">
        <v>0.113408100513986</v>
      </c>
      <c r="F16" s="21"/>
      <c r="G16" s="21">
        <v>2.8929953992738001E-2</v>
      </c>
      <c r="H16" s="21">
        <v>5.8484818255207197E-2</v>
      </c>
      <c r="I16" s="21">
        <v>6.1442221612659803E-2</v>
      </c>
      <c r="J16" s="21">
        <v>0.13598590622449899</v>
      </c>
      <c r="K16" s="21">
        <v>0.143346292415198</v>
      </c>
      <c r="L16" s="21">
        <v>0.25501175930233599</v>
      </c>
      <c r="M16" s="21"/>
      <c r="N16" s="21">
        <v>9.5838564006664406E-2</v>
      </c>
      <c r="O16" s="21">
        <v>0.107543484410904</v>
      </c>
      <c r="P16" s="21">
        <v>0.185017580639803</v>
      </c>
      <c r="Q16" s="21">
        <v>0.102530307688731</v>
      </c>
      <c r="R16" s="21"/>
      <c r="S16" s="21">
        <v>0.17970755582075701</v>
      </c>
      <c r="T16" s="21">
        <v>7.7339270577152397E-2</v>
      </c>
      <c r="U16" s="21">
        <v>0.13621456479341301</v>
      </c>
      <c r="V16" s="21">
        <v>0.31451189160356802</v>
      </c>
      <c r="W16" s="21">
        <v>0.10235763940416499</v>
      </c>
      <c r="X16" s="21"/>
      <c r="Y16" s="21">
        <v>0.13159212435683801</v>
      </c>
      <c r="Z16" s="21">
        <v>6.7532965331176503E-2</v>
      </c>
      <c r="AA16" s="21">
        <v>8.9733135651341306E-2</v>
      </c>
      <c r="AB16" s="21"/>
      <c r="AC16" s="21">
        <v>0.14308036317613801</v>
      </c>
      <c r="AD16" s="21">
        <v>9.6973192607730893E-2</v>
      </c>
      <c r="AE16" s="21">
        <v>0.107795858016275</v>
      </c>
      <c r="AF16" s="21">
        <v>9.0566518733954701E-2</v>
      </c>
      <c r="AG16" s="21">
        <v>5.0859134593196402E-2</v>
      </c>
      <c r="AH16" s="21"/>
      <c r="AI16" s="21">
        <v>7.9095596517488001E-2</v>
      </c>
      <c r="AJ16" s="21">
        <v>0.144189359042173</v>
      </c>
      <c r="AK16" s="21">
        <v>0.145123802692327</v>
      </c>
      <c r="AL16" s="21">
        <v>0.10326000588812501</v>
      </c>
      <c r="AM16" s="21"/>
      <c r="AN16" s="21">
        <v>2.49037036441229E-2</v>
      </c>
      <c r="AO16" s="21">
        <v>0.149548186148794</v>
      </c>
      <c r="AP16" s="21"/>
      <c r="AQ16" s="21">
        <v>0.10040061260616701</v>
      </c>
      <c r="AR16" s="21">
        <v>0.14242924112517399</v>
      </c>
      <c r="AS16" s="21"/>
      <c r="AT16" s="21">
        <v>0.107159642564084</v>
      </c>
      <c r="AU16" s="21">
        <v>0.12982692962895001</v>
      </c>
      <c r="AV16" s="21">
        <v>0.19250748493661099</v>
      </c>
      <c r="AW16" s="21"/>
      <c r="AX16" s="21">
        <v>7.5115869257393705E-2</v>
      </c>
      <c r="AY16" s="21">
        <v>0.15416447109760101</v>
      </c>
      <c r="AZ16" s="21">
        <v>1.97322692740588E-2</v>
      </c>
    </row>
    <row r="17" spans="2:52" x14ac:dyDescent="0.35">
      <c r="B17" s="18" t="s">
        <v>97</v>
      </c>
      <c r="C17" s="22">
        <v>0.55128374521951196</v>
      </c>
      <c r="D17" s="22">
        <v>0.544422419976891</v>
      </c>
      <c r="E17" s="22">
        <v>0.55451030781076904</v>
      </c>
      <c r="F17" s="22"/>
      <c r="G17" s="22">
        <v>0.74750444271022298</v>
      </c>
      <c r="H17" s="22">
        <v>0.67101496382592896</v>
      </c>
      <c r="I17" s="22">
        <v>0.77307645714117101</v>
      </c>
      <c r="J17" s="22">
        <v>0.494223475716428</v>
      </c>
      <c r="K17" s="22">
        <v>0.514450832612658</v>
      </c>
      <c r="L17" s="22">
        <v>0.198659849909638</v>
      </c>
      <c r="M17" s="22"/>
      <c r="N17" s="22">
        <v>0.60872000024041795</v>
      </c>
      <c r="O17" s="22">
        <v>0.60750080496172298</v>
      </c>
      <c r="P17" s="22">
        <v>0.36245292064583301</v>
      </c>
      <c r="Q17" s="22">
        <v>0.59122321716117199</v>
      </c>
      <c r="R17" s="22"/>
      <c r="S17" s="22">
        <v>0.39794670464202098</v>
      </c>
      <c r="T17" s="22">
        <v>0.71806664937561304</v>
      </c>
      <c r="U17" s="22">
        <v>0.46809150877815497</v>
      </c>
      <c r="V17" s="22">
        <v>0.242755365828317</v>
      </c>
      <c r="W17" s="22">
        <v>0.62945562190757898</v>
      </c>
      <c r="X17" s="22"/>
      <c r="Y17" s="22">
        <v>0.58756165715806097</v>
      </c>
      <c r="Z17" s="22">
        <v>0.71602887229730505</v>
      </c>
      <c r="AA17" s="22">
        <v>0.56479734837093098</v>
      </c>
      <c r="AB17" s="22"/>
      <c r="AC17" s="22">
        <v>0.48397578804497099</v>
      </c>
      <c r="AD17" s="22">
        <v>0.58980225574397005</v>
      </c>
      <c r="AE17" s="22">
        <v>0.608348780386199</v>
      </c>
      <c r="AF17" s="22">
        <v>0.66245503396956495</v>
      </c>
      <c r="AG17" s="22">
        <v>0.89828173081360696</v>
      </c>
      <c r="AH17" s="22"/>
      <c r="AI17" s="22">
        <v>0.63029084410923497</v>
      </c>
      <c r="AJ17" s="22">
        <v>0.50108814879388397</v>
      </c>
      <c r="AK17" s="22">
        <v>0.53396178776875802</v>
      </c>
      <c r="AL17" s="22">
        <v>0.59552513470646795</v>
      </c>
      <c r="AM17" s="22"/>
      <c r="AN17" s="22">
        <v>0.79284831221851904</v>
      </c>
      <c r="AO17" s="22">
        <v>0.49022223534967002</v>
      </c>
      <c r="AP17" s="22"/>
      <c r="AQ17" s="22">
        <v>0.62986918906209599</v>
      </c>
      <c r="AR17" s="22">
        <v>0.46931661269992703</v>
      </c>
      <c r="AS17" s="22"/>
      <c r="AT17" s="22">
        <v>0.61970259360059299</v>
      </c>
      <c r="AU17" s="22">
        <v>0.53145143395880201</v>
      </c>
      <c r="AV17" s="22">
        <v>0.391791676570384</v>
      </c>
      <c r="AW17" s="22"/>
      <c r="AX17" s="22">
        <v>0.73960407643537396</v>
      </c>
      <c r="AY17" s="22">
        <v>0.53411934112421899</v>
      </c>
      <c r="AZ17" s="22">
        <v>0.80276607654098098</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Z19"/>
  <sheetViews>
    <sheetView showGridLines="0" workbookViewId="0">
      <pane xSplit="2" topLeftCell="AC1" activePane="topRight" state="frozen"/>
      <selection pane="topRight" activeCell="AQ21" sqref="AQ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200</v>
      </c>
      <c r="C9" s="17">
        <v>0.17019185514749499</v>
      </c>
      <c r="D9" s="17">
        <v>0.15902266145979899</v>
      </c>
      <c r="E9" s="17">
        <v>0.18267302658412499</v>
      </c>
      <c r="F9" s="17"/>
      <c r="G9" s="17">
        <v>0.11964279819504001</v>
      </c>
      <c r="H9" s="17">
        <v>0.25247818766542801</v>
      </c>
      <c r="I9" s="17">
        <v>0.27179577619872403</v>
      </c>
      <c r="J9" s="17">
        <v>0.194310391763266</v>
      </c>
      <c r="K9" s="17">
        <v>0.10158193413580301</v>
      </c>
      <c r="L9" s="17">
        <v>7.0497156570668296E-2</v>
      </c>
      <c r="M9" s="17"/>
      <c r="N9" s="17">
        <v>0.159515039810804</v>
      </c>
      <c r="O9" s="17">
        <v>0.199323237574171</v>
      </c>
      <c r="P9" s="17">
        <v>0.13928204490415899</v>
      </c>
      <c r="Q9" s="17">
        <v>0.17115695802700001</v>
      </c>
      <c r="R9" s="17"/>
      <c r="S9" s="17">
        <v>0.16822938580349101</v>
      </c>
      <c r="T9" s="17">
        <v>0.19162041242831099</v>
      </c>
      <c r="U9" s="17">
        <v>0.112140519232679</v>
      </c>
      <c r="V9" s="17">
        <v>0.37479078901553797</v>
      </c>
      <c r="W9" s="17">
        <v>0.141909488291871</v>
      </c>
      <c r="X9" s="17"/>
      <c r="Y9" s="17">
        <v>0.30027362136978503</v>
      </c>
      <c r="Z9" s="17">
        <v>0.182614223139</v>
      </c>
      <c r="AA9" s="17">
        <v>0.18279483973420901</v>
      </c>
      <c r="AB9" s="17"/>
      <c r="AC9" s="17">
        <v>0.13844324911789299</v>
      </c>
      <c r="AD9" s="17">
        <v>0.125782734529022</v>
      </c>
      <c r="AE9" s="17">
        <v>0.26103175399614698</v>
      </c>
      <c r="AF9" s="17">
        <v>0.28382950745026903</v>
      </c>
      <c r="AG9" s="17">
        <v>0.111272377801716</v>
      </c>
      <c r="AH9" s="17"/>
      <c r="AI9" s="17">
        <v>0.17193299756043001</v>
      </c>
      <c r="AJ9" s="17">
        <v>0.16006006818998</v>
      </c>
      <c r="AK9" s="17">
        <v>0.19572644326520999</v>
      </c>
      <c r="AL9" s="17">
        <v>0.182139669024517</v>
      </c>
      <c r="AM9" s="17"/>
      <c r="AN9" s="17">
        <v>0.239263027974499</v>
      </c>
      <c r="AO9" s="17">
        <v>0.155784690708618</v>
      </c>
      <c r="AP9" s="17"/>
      <c r="AQ9" s="17">
        <v>0.20435875331515899</v>
      </c>
      <c r="AR9" s="17">
        <v>0.13019890254347299</v>
      </c>
      <c r="AS9" s="17"/>
      <c r="AT9" s="17">
        <v>0.260744880131631</v>
      </c>
      <c r="AU9" s="17">
        <v>0.12927464876488101</v>
      </c>
      <c r="AV9" s="17">
        <v>8.5367383838542102E-2</v>
      </c>
      <c r="AW9" s="17"/>
      <c r="AX9" s="17">
        <v>0.19943736766054401</v>
      </c>
      <c r="AY9" s="17">
        <v>0.21730320734238801</v>
      </c>
      <c r="AZ9" s="17">
        <v>0.31806537008816399</v>
      </c>
    </row>
    <row r="10" spans="2:52" x14ac:dyDescent="0.35">
      <c r="B10" s="18" t="s">
        <v>201</v>
      </c>
      <c r="C10" s="17">
        <v>0.28734906048006797</v>
      </c>
      <c r="D10" s="17">
        <v>0.30003071830570499</v>
      </c>
      <c r="E10" s="17">
        <v>0.27421295963694797</v>
      </c>
      <c r="F10" s="17"/>
      <c r="G10" s="17">
        <v>0.436228893725011</v>
      </c>
      <c r="H10" s="17">
        <v>0.31501661002474601</v>
      </c>
      <c r="I10" s="17">
        <v>0.39629938821112098</v>
      </c>
      <c r="J10" s="17">
        <v>0.329815388843263</v>
      </c>
      <c r="K10" s="17">
        <v>0.222114998559687</v>
      </c>
      <c r="L10" s="17">
        <v>8.6549020902795995E-2</v>
      </c>
      <c r="M10" s="17"/>
      <c r="N10" s="17">
        <v>0.31544741911029001</v>
      </c>
      <c r="O10" s="17">
        <v>0.288116662563623</v>
      </c>
      <c r="P10" s="17">
        <v>0.28104457877600603</v>
      </c>
      <c r="Q10" s="17">
        <v>0.27799590252558398</v>
      </c>
      <c r="R10" s="17"/>
      <c r="S10" s="17">
        <v>0.19705148087177801</v>
      </c>
      <c r="T10" s="17">
        <v>0.32586840670122702</v>
      </c>
      <c r="U10" s="17">
        <v>0.36972352386520002</v>
      </c>
      <c r="V10" s="17">
        <v>0</v>
      </c>
      <c r="W10" s="17">
        <v>0.37192320788941102</v>
      </c>
      <c r="X10" s="17"/>
      <c r="Y10" s="17">
        <v>0.26858732126759299</v>
      </c>
      <c r="Z10" s="17">
        <v>0.35541023799653798</v>
      </c>
      <c r="AA10" s="17">
        <v>0.328371234667377</v>
      </c>
      <c r="AB10" s="17"/>
      <c r="AC10" s="17">
        <v>0.26774020635870499</v>
      </c>
      <c r="AD10" s="17">
        <v>0.31592545833925101</v>
      </c>
      <c r="AE10" s="17">
        <v>0.27697637735232</v>
      </c>
      <c r="AF10" s="17">
        <v>0.30413944976999802</v>
      </c>
      <c r="AG10" s="17">
        <v>0.31221839036992899</v>
      </c>
      <c r="AH10" s="17"/>
      <c r="AI10" s="17">
        <v>0.275332827064037</v>
      </c>
      <c r="AJ10" s="17">
        <v>0.26645411624496201</v>
      </c>
      <c r="AK10" s="17">
        <v>0.33409352167154699</v>
      </c>
      <c r="AL10" s="17">
        <v>0.34214767587404998</v>
      </c>
      <c r="AM10" s="17"/>
      <c r="AN10" s="17">
        <v>0.357053198106417</v>
      </c>
      <c r="AO10" s="17">
        <v>0.26660488095458001</v>
      </c>
      <c r="AP10" s="17"/>
      <c r="AQ10" s="17">
        <v>0.36506456965401202</v>
      </c>
      <c r="AR10" s="17">
        <v>0.21467833175235701</v>
      </c>
      <c r="AS10" s="17"/>
      <c r="AT10" s="17">
        <v>0.29290490704487898</v>
      </c>
      <c r="AU10" s="17">
        <v>0.270667453140642</v>
      </c>
      <c r="AV10" s="17">
        <v>0.25648963263265001</v>
      </c>
      <c r="AW10" s="17"/>
      <c r="AX10" s="17">
        <v>0.35762739446525199</v>
      </c>
      <c r="AY10" s="17">
        <v>0.26981646265415699</v>
      </c>
      <c r="AZ10" s="17">
        <v>0.43253970873462</v>
      </c>
    </row>
    <row r="11" spans="2:52" ht="29" x14ac:dyDescent="0.35">
      <c r="B11" s="18" t="s">
        <v>202</v>
      </c>
      <c r="C11" s="17">
        <v>0.40764887534540101</v>
      </c>
      <c r="D11" s="17">
        <v>0.40944451835227702</v>
      </c>
      <c r="E11" s="17">
        <v>0.403929668179631</v>
      </c>
      <c r="F11" s="17"/>
      <c r="G11" s="17">
        <v>0.28641905481805702</v>
      </c>
      <c r="H11" s="17">
        <v>0.27545980565885603</v>
      </c>
      <c r="I11" s="17">
        <v>0.276884076120269</v>
      </c>
      <c r="J11" s="17">
        <v>0.405525911799195</v>
      </c>
      <c r="K11" s="17">
        <v>0.495728998517111</v>
      </c>
      <c r="L11" s="17">
        <v>0.65553182605417604</v>
      </c>
      <c r="M11" s="17"/>
      <c r="N11" s="17">
        <v>0.36227407230588299</v>
      </c>
      <c r="O11" s="17">
        <v>0.42466819844597498</v>
      </c>
      <c r="P11" s="17">
        <v>0.39475506108258801</v>
      </c>
      <c r="Q11" s="17">
        <v>0.42086383849133902</v>
      </c>
      <c r="R11" s="17"/>
      <c r="S11" s="17">
        <v>0.49591525208134302</v>
      </c>
      <c r="T11" s="17">
        <v>0.37694600224052299</v>
      </c>
      <c r="U11" s="17">
        <v>0.45427270065136399</v>
      </c>
      <c r="V11" s="17">
        <v>0.31069731938089401</v>
      </c>
      <c r="W11" s="17">
        <v>0.36043138882095999</v>
      </c>
      <c r="X11" s="17"/>
      <c r="Y11" s="17">
        <v>0.34957750332309101</v>
      </c>
      <c r="Z11" s="17">
        <v>0.36720556218807898</v>
      </c>
      <c r="AA11" s="17">
        <v>0.35116150311278399</v>
      </c>
      <c r="AB11" s="17"/>
      <c r="AC11" s="17">
        <v>0.46112110077323298</v>
      </c>
      <c r="AD11" s="17">
        <v>0.39614351103932299</v>
      </c>
      <c r="AE11" s="17">
        <v>0.36006355145539998</v>
      </c>
      <c r="AF11" s="17">
        <v>0.29978710307158701</v>
      </c>
      <c r="AG11" s="17">
        <v>0.43832954836527599</v>
      </c>
      <c r="AH11" s="17"/>
      <c r="AI11" s="17">
        <v>0.43811784035481099</v>
      </c>
      <c r="AJ11" s="17">
        <v>0.43023774433845302</v>
      </c>
      <c r="AK11" s="17">
        <v>0.33249981352324398</v>
      </c>
      <c r="AL11" s="17">
        <v>0.33851783353138598</v>
      </c>
      <c r="AM11" s="17"/>
      <c r="AN11" s="17">
        <v>0.323225792839127</v>
      </c>
      <c r="AO11" s="17">
        <v>0.42613101553448401</v>
      </c>
      <c r="AP11" s="17"/>
      <c r="AQ11" s="17">
        <v>0.32104973157485001</v>
      </c>
      <c r="AR11" s="17">
        <v>0.49858112357541301</v>
      </c>
      <c r="AS11" s="17"/>
      <c r="AT11" s="17">
        <v>0.37928897327625499</v>
      </c>
      <c r="AU11" s="17">
        <v>0.47114455333718702</v>
      </c>
      <c r="AV11" s="17">
        <v>0.382946129984162</v>
      </c>
      <c r="AW11" s="17"/>
      <c r="AX11" s="17">
        <v>0.34338598349439597</v>
      </c>
      <c r="AY11" s="17">
        <v>0.46436216071924502</v>
      </c>
      <c r="AZ11" s="17">
        <v>0.22467719695156499</v>
      </c>
    </row>
    <row r="12" spans="2:52" x14ac:dyDescent="0.35">
      <c r="B12" s="18" t="s">
        <v>203</v>
      </c>
      <c r="C12" s="17">
        <v>5.2761231505875299E-2</v>
      </c>
      <c r="D12" s="17">
        <v>5.7654110443659902E-2</v>
      </c>
      <c r="E12" s="17">
        <v>4.8315509123444199E-2</v>
      </c>
      <c r="F12" s="17"/>
      <c r="G12" s="17">
        <v>7.9901542261548802E-2</v>
      </c>
      <c r="H12" s="17">
        <v>6.6657560443652106E-2</v>
      </c>
      <c r="I12" s="17">
        <v>3.9794680267265799E-2</v>
      </c>
      <c r="J12" s="17">
        <v>3.0496967267345E-2</v>
      </c>
      <c r="K12" s="17">
        <v>0</v>
      </c>
      <c r="L12" s="17">
        <v>8.9562917451029594E-2</v>
      </c>
      <c r="M12" s="17"/>
      <c r="N12" s="17">
        <v>9.1793096042378106E-2</v>
      </c>
      <c r="O12" s="17">
        <v>2.2618712139332E-2</v>
      </c>
      <c r="P12" s="17">
        <v>5.8414220429639299E-2</v>
      </c>
      <c r="Q12" s="17">
        <v>5.5648253983247201E-2</v>
      </c>
      <c r="R12" s="17"/>
      <c r="S12" s="17">
        <v>4.0335855759110702E-2</v>
      </c>
      <c r="T12" s="17">
        <v>6.1278451558950099E-2</v>
      </c>
      <c r="U12" s="17">
        <v>0</v>
      </c>
      <c r="V12" s="17">
        <v>0</v>
      </c>
      <c r="W12" s="17">
        <v>4.1767879210149898E-2</v>
      </c>
      <c r="X12" s="17"/>
      <c r="Y12" s="17">
        <v>4.6951713112852803E-2</v>
      </c>
      <c r="Z12" s="17">
        <v>5.5827663795638797E-2</v>
      </c>
      <c r="AA12" s="17">
        <v>7.9676592744760494E-2</v>
      </c>
      <c r="AB12" s="17"/>
      <c r="AC12" s="17">
        <v>4.1520904653149102E-2</v>
      </c>
      <c r="AD12" s="17">
        <v>5.28912242145285E-2</v>
      </c>
      <c r="AE12" s="17">
        <v>3.2084459950956302E-2</v>
      </c>
      <c r="AF12" s="17">
        <v>8.0306216341126696E-2</v>
      </c>
      <c r="AG12" s="17">
        <v>0.13817968346307899</v>
      </c>
      <c r="AH12" s="17"/>
      <c r="AI12" s="17">
        <v>6.5606935327940402E-2</v>
      </c>
      <c r="AJ12" s="17">
        <v>4.1851282038200301E-2</v>
      </c>
      <c r="AK12" s="17">
        <v>4.7129367128690099E-2</v>
      </c>
      <c r="AL12" s="17">
        <v>7.7164069515879397E-2</v>
      </c>
      <c r="AM12" s="17"/>
      <c r="AN12" s="17">
        <v>3.4413521295250299E-2</v>
      </c>
      <c r="AO12" s="17">
        <v>5.9721496931167302E-2</v>
      </c>
      <c r="AP12" s="17"/>
      <c r="AQ12" s="17">
        <v>3.06297960352237E-2</v>
      </c>
      <c r="AR12" s="17">
        <v>7.0927921437950403E-2</v>
      </c>
      <c r="AS12" s="17"/>
      <c r="AT12" s="17">
        <v>2.93633756025506E-2</v>
      </c>
      <c r="AU12" s="17">
        <v>3.9419918251709402E-2</v>
      </c>
      <c r="AV12" s="17">
        <v>0.16132256027142899</v>
      </c>
      <c r="AW12" s="17"/>
      <c r="AX12" s="17">
        <v>6.0223302137067697E-2</v>
      </c>
      <c r="AY12" s="17">
        <v>2.2010273806946298E-2</v>
      </c>
      <c r="AZ12" s="17">
        <v>1.19880340939615E-2</v>
      </c>
    </row>
    <row r="13" spans="2:52" x14ac:dyDescent="0.35">
      <c r="B13" s="18" t="s">
        <v>204</v>
      </c>
      <c r="C13" s="17">
        <v>3.6144875404563001E-2</v>
      </c>
      <c r="D13" s="17">
        <v>4.51222189194617E-2</v>
      </c>
      <c r="E13" s="17">
        <v>2.7501083139827701E-2</v>
      </c>
      <c r="F13" s="17"/>
      <c r="G13" s="17">
        <v>1.1974456343336101E-2</v>
      </c>
      <c r="H13" s="17">
        <v>2.3294388691748699E-2</v>
      </c>
      <c r="I13" s="17">
        <v>1.11386587528989E-2</v>
      </c>
      <c r="J13" s="17">
        <v>0</v>
      </c>
      <c r="K13" s="17">
        <v>0.109421762172558</v>
      </c>
      <c r="L13" s="17">
        <v>6.0955162280329399E-2</v>
      </c>
      <c r="M13" s="17"/>
      <c r="N13" s="17">
        <v>2.6924727703651698E-2</v>
      </c>
      <c r="O13" s="17">
        <v>3.8522977888165201E-2</v>
      </c>
      <c r="P13" s="17">
        <v>4.4014190299495E-2</v>
      </c>
      <c r="Q13" s="17">
        <v>3.3982834758990298E-2</v>
      </c>
      <c r="R13" s="17"/>
      <c r="S13" s="17">
        <v>5.7964470680612501E-2</v>
      </c>
      <c r="T13" s="17">
        <v>1.84909090884109E-2</v>
      </c>
      <c r="U13" s="17">
        <v>6.3863256250757394E-2</v>
      </c>
      <c r="V13" s="17">
        <v>0.31451189160356802</v>
      </c>
      <c r="W13" s="17">
        <v>1.2395887033245101E-2</v>
      </c>
      <c r="X13" s="17"/>
      <c r="Y13" s="17">
        <v>1.56150472658881E-2</v>
      </c>
      <c r="Z13" s="17">
        <v>1.8438901282233099E-2</v>
      </c>
      <c r="AA13" s="17">
        <v>3.12678805046245E-2</v>
      </c>
      <c r="AB13" s="17"/>
      <c r="AC13" s="17">
        <v>5.5654717801570601E-2</v>
      </c>
      <c r="AD13" s="17">
        <v>2.78158635435761E-2</v>
      </c>
      <c r="AE13" s="17">
        <v>3.2407775351348297E-2</v>
      </c>
      <c r="AF13" s="17">
        <v>3.1937723367019E-2</v>
      </c>
      <c r="AG13" s="17">
        <v>0</v>
      </c>
      <c r="AH13" s="17"/>
      <c r="AI13" s="17">
        <v>1.5449709450225699E-2</v>
      </c>
      <c r="AJ13" s="17">
        <v>4.1660481880728302E-2</v>
      </c>
      <c r="AK13" s="17">
        <v>6.04393572323784E-2</v>
      </c>
      <c r="AL13" s="17">
        <v>3.2816759191946099E-2</v>
      </c>
      <c r="AM13" s="17"/>
      <c r="AN13" s="17">
        <v>0</v>
      </c>
      <c r="AO13" s="17">
        <v>4.6925207359470297E-2</v>
      </c>
      <c r="AP13" s="17"/>
      <c r="AQ13" s="17">
        <v>3.64287499718478E-2</v>
      </c>
      <c r="AR13" s="17">
        <v>3.6751748190045501E-2</v>
      </c>
      <c r="AS13" s="17"/>
      <c r="AT13" s="17">
        <v>1.7565106378864902E-2</v>
      </c>
      <c r="AU13" s="17">
        <v>5.13841921387031E-2</v>
      </c>
      <c r="AV13" s="17">
        <v>8.3938062398114993E-2</v>
      </c>
      <c r="AW13" s="17"/>
      <c r="AX13" s="17">
        <v>2.33629801159125E-2</v>
      </c>
      <c r="AY13" s="17">
        <v>9.0009435727641997E-3</v>
      </c>
      <c r="AZ13" s="17">
        <v>0</v>
      </c>
    </row>
    <row r="14" spans="2:52" x14ac:dyDescent="0.35">
      <c r="B14" s="18" t="s">
        <v>94</v>
      </c>
      <c r="C14" s="19">
        <v>4.59041021165979E-2</v>
      </c>
      <c r="D14" s="19">
        <v>2.8725772519098299E-2</v>
      </c>
      <c r="E14" s="19">
        <v>6.3367753336024804E-2</v>
      </c>
      <c r="F14" s="19"/>
      <c r="G14" s="19">
        <v>6.5833254657007401E-2</v>
      </c>
      <c r="H14" s="19">
        <v>6.7093447515569296E-2</v>
      </c>
      <c r="I14" s="19">
        <v>4.0874204497206596E-3</v>
      </c>
      <c r="J14" s="19">
        <v>3.9851340326930801E-2</v>
      </c>
      <c r="K14" s="19">
        <v>7.1152306614841496E-2</v>
      </c>
      <c r="L14" s="19">
        <v>3.6903916741000603E-2</v>
      </c>
      <c r="M14" s="19"/>
      <c r="N14" s="19">
        <v>4.4045645026992798E-2</v>
      </c>
      <c r="O14" s="19">
        <v>2.6750211388733899E-2</v>
      </c>
      <c r="P14" s="19">
        <v>8.2489904508113193E-2</v>
      </c>
      <c r="Q14" s="19">
        <v>4.0352212213839403E-2</v>
      </c>
      <c r="R14" s="19"/>
      <c r="S14" s="19">
        <v>4.0503554803664299E-2</v>
      </c>
      <c r="T14" s="19">
        <v>2.5795817982578999E-2</v>
      </c>
      <c r="U14" s="19">
        <v>0</v>
      </c>
      <c r="V14" s="19">
        <v>0</v>
      </c>
      <c r="W14" s="19">
        <v>7.1572148754364004E-2</v>
      </c>
      <c r="X14" s="19"/>
      <c r="Y14" s="19">
        <v>1.8994793660789398E-2</v>
      </c>
      <c r="Z14" s="19">
        <v>2.0503411598510601E-2</v>
      </c>
      <c r="AA14" s="19">
        <v>2.6727949236244299E-2</v>
      </c>
      <c r="AB14" s="19"/>
      <c r="AC14" s="19">
        <v>3.5519821295449699E-2</v>
      </c>
      <c r="AD14" s="19">
        <v>8.1441208334299797E-2</v>
      </c>
      <c r="AE14" s="19">
        <v>3.7436081893828202E-2</v>
      </c>
      <c r="AF14" s="19">
        <v>0</v>
      </c>
      <c r="AG14" s="19">
        <v>0</v>
      </c>
      <c r="AH14" s="19"/>
      <c r="AI14" s="19">
        <v>3.3559690242556901E-2</v>
      </c>
      <c r="AJ14" s="19">
        <v>5.9736307307677303E-2</v>
      </c>
      <c r="AK14" s="19">
        <v>3.0111497178930701E-2</v>
      </c>
      <c r="AL14" s="19">
        <v>2.7213992862220801E-2</v>
      </c>
      <c r="AM14" s="19"/>
      <c r="AN14" s="19">
        <v>4.6044459784707302E-2</v>
      </c>
      <c r="AO14" s="19">
        <v>4.4832708511680502E-2</v>
      </c>
      <c r="AP14" s="19"/>
      <c r="AQ14" s="19">
        <v>4.2468399448907297E-2</v>
      </c>
      <c r="AR14" s="19">
        <v>4.88619725007617E-2</v>
      </c>
      <c r="AS14" s="19"/>
      <c r="AT14" s="19">
        <v>2.0132757565819601E-2</v>
      </c>
      <c r="AU14" s="19">
        <v>3.81092343668765E-2</v>
      </c>
      <c r="AV14" s="19">
        <v>2.9936230875101898E-2</v>
      </c>
      <c r="AW14" s="19"/>
      <c r="AX14" s="19">
        <v>1.5962972126827499E-2</v>
      </c>
      <c r="AY14" s="19">
        <v>1.7506951904499701E-2</v>
      </c>
      <c r="AZ14" s="19">
        <v>1.27296901316895E-2</v>
      </c>
    </row>
    <row r="15" spans="2:52" x14ac:dyDescent="0.35">
      <c r="B15" s="16"/>
    </row>
    <row r="16" spans="2:52" x14ac:dyDescent="0.35">
      <c r="B16" t="s">
        <v>85</v>
      </c>
    </row>
    <row r="17" spans="2:2" x14ac:dyDescent="0.35">
      <c r="B17" t="s">
        <v>86</v>
      </c>
    </row>
    <row r="19" spans="2:2" x14ac:dyDescent="0.35">
      <c r="B19"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Z22"/>
  <sheetViews>
    <sheetView showGridLines="0" workbookViewId="0">
      <pane xSplit="2" topLeftCell="C1" activePane="topRight" state="frozen"/>
      <selection pane="topRight" activeCell="D2" sqref="D2:AQ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285</v>
      </c>
      <c r="D7" s="10">
        <v>128</v>
      </c>
      <c r="E7" s="10">
        <v>156</v>
      </c>
      <c r="F7" s="10"/>
      <c r="G7" s="10">
        <v>37</v>
      </c>
      <c r="H7" s="10">
        <v>58</v>
      </c>
      <c r="I7" s="10">
        <v>79</v>
      </c>
      <c r="J7" s="10">
        <v>37</v>
      </c>
      <c r="K7" s="10">
        <v>39</v>
      </c>
      <c r="L7" s="10">
        <v>35</v>
      </c>
      <c r="M7" s="10"/>
      <c r="N7" s="10">
        <v>99</v>
      </c>
      <c r="O7" s="10">
        <v>83</v>
      </c>
      <c r="P7" s="10">
        <v>51</v>
      </c>
      <c r="Q7" s="10">
        <v>52</v>
      </c>
      <c r="R7" s="10"/>
      <c r="S7" s="10">
        <v>92</v>
      </c>
      <c r="T7" s="10">
        <v>108</v>
      </c>
      <c r="U7" s="10">
        <v>12</v>
      </c>
      <c r="V7" s="10">
        <v>5</v>
      </c>
      <c r="W7" s="10">
        <v>35</v>
      </c>
      <c r="X7" s="10"/>
      <c r="Y7" s="10">
        <v>50</v>
      </c>
      <c r="Z7" s="10">
        <v>119</v>
      </c>
      <c r="AA7" s="10">
        <v>14</v>
      </c>
      <c r="AB7" s="10"/>
      <c r="AC7" s="10">
        <v>53</v>
      </c>
      <c r="AD7" s="10">
        <v>60</v>
      </c>
      <c r="AE7" s="10">
        <v>84</v>
      </c>
      <c r="AF7" s="10">
        <v>47</v>
      </c>
      <c r="AG7" s="10">
        <v>7</v>
      </c>
      <c r="AH7" s="10"/>
      <c r="AI7" s="10">
        <v>56</v>
      </c>
      <c r="AJ7" s="10">
        <v>102</v>
      </c>
      <c r="AK7" s="10">
        <v>55</v>
      </c>
      <c r="AL7" s="10">
        <v>63</v>
      </c>
      <c r="AM7" s="10"/>
      <c r="AN7" s="10">
        <v>57</v>
      </c>
      <c r="AO7" s="10">
        <v>221</v>
      </c>
      <c r="AP7" s="10"/>
      <c r="AQ7" s="10">
        <v>161</v>
      </c>
      <c r="AR7" s="10">
        <v>120</v>
      </c>
      <c r="AS7" s="10"/>
      <c r="AT7" s="10">
        <v>124</v>
      </c>
      <c r="AU7" s="10">
        <v>100</v>
      </c>
      <c r="AV7" s="10">
        <v>37</v>
      </c>
      <c r="AW7" s="10"/>
      <c r="AX7" s="10">
        <v>87</v>
      </c>
      <c r="AY7" s="10">
        <v>65</v>
      </c>
      <c r="AZ7" s="10">
        <v>19</v>
      </c>
    </row>
    <row r="8" spans="2:52" ht="30" customHeight="1" x14ac:dyDescent="0.35">
      <c r="B8" s="11" t="s">
        <v>20</v>
      </c>
      <c r="C8" s="11">
        <v>279</v>
      </c>
      <c r="D8" s="11">
        <v>143</v>
      </c>
      <c r="E8" s="11">
        <v>136</v>
      </c>
      <c r="F8" s="11"/>
      <c r="G8" s="11">
        <v>28</v>
      </c>
      <c r="H8" s="11">
        <v>53</v>
      </c>
      <c r="I8" s="11">
        <v>56</v>
      </c>
      <c r="J8" s="11">
        <v>48</v>
      </c>
      <c r="K8" s="11">
        <v>44</v>
      </c>
      <c r="L8" s="11">
        <v>50</v>
      </c>
      <c r="M8" s="11"/>
      <c r="N8" s="11">
        <v>54</v>
      </c>
      <c r="O8" s="11">
        <v>87</v>
      </c>
      <c r="P8" s="11">
        <v>53</v>
      </c>
      <c r="Q8" s="11">
        <v>86</v>
      </c>
      <c r="R8" s="11"/>
      <c r="S8" s="11">
        <v>98</v>
      </c>
      <c r="T8" s="11">
        <v>99</v>
      </c>
      <c r="U8" s="11">
        <v>11</v>
      </c>
      <c r="V8" s="11">
        <v>8</v>
      </c>
      <c r="W8" s="11">
        <v>34</v>
      </c>
      <c r="X8" s="11"/>
      <c r="Y8" s="11">
        <v>52</v>
      </c>
      <c r="Z8" s="11">
        <v>108</v>
      </c>
      <c r="AA8" s="11">
        <v>13</v>
      </c>
      <c r="AB8" s="11"/>
      <c r="AC8" s="11">
        <v>67</v>
      </c>
      <c r="AD8" s="11">
        <v>60</v>
      </c>
      <c r="AE8" s="11">
        <v>69</v>
      </c>
      <c r="AF8" s="11">
        <v>41</v>
      </c>
      <c r="AG8" s="11">
        <v>4</v>
      </c>
      <c r="AH8" s="11"/>
      <c r="AI8" s="11">
        <v>70</v>
      </c>
      <c r="AJ8" s="11">
        <v>102</v>
      </c>
      <c r="AK8" s="11">
        <v>47</v>
      </c>
      <c r="AL8" s="11">
        <v>48</v>
      </c>
      <c r="AM8" s="11"/>
      <c r="AN8" s="11">
        <v>57</v>
      </c>
      <c r="AO8" s="11">
        <v>216</v>
      </c>
      <c r="AP8" s="11"/>
      <c r="AQ8" s="11">
        <v>148</v>
      </c>
      <c r="AR8" s="11">
        <v>126</v>
      </c>
      <c r="AS8" s="11"/>
      <c r="AT8" s="11">
        <v>123</v>
      </c>
      <c r="AU8" s="11">
        <v>96</v>
      </c>
      <c r="AV8" s="11">
        <v>35</v>
      </c>
      <c r="AW8" s="11"/>
      <c r="AX8" s="11">
        <v>78</v>
      </c>
      <c r="AY8" s="11">
        <v>68</v>
      </c>
      <c r="AZ8" s="11">
        <v>18</v>
      </c>
    </row>
    <row r="9" spans="2:52" x14ac:dyDescent="0.35">
      <c r="B9" s="18" t="s">
        <v>135</v>
      </c>
      <c r="C9" s="17">
        <v>0.245667812997139</v>
      </c>
      <c r="D9" s="17">
        <v>0.194242547116417</v>
      </c>
      <c r="E9" s="17">
        <v>0.30086230292260602</v>
      </c>
      <c r="F9" s="17"/>
      <c r="G9" s="17">
        <v>0.13239666781753101</v>
      </c>
      <c r="H9" s="17">
        <v>0.45570590334529998</v>
      </c>
      <c r="I9" s="17">
        <v>0.38752684270842103</v>
      </c>
      <c r="J9" s="17">
        <v>0.175565862774334</v>
      </c>
      <c r="K9" s="17">
        <v>0.183997728879147</v>
      </c>
      <c r="L9" s="17">
        <v>4.72545472016761E-2</v>
      </c>
      <c r="M9" s="17"/>
      <c r="N9" s="17">
        <v>0.21482192819833701</v>
      </c>
      <c r="O9" s="17">
        <v>0.251771524290474</v>
      </c>
      <c r="P9" s="17">
        <v>0.233195718342285</v>
      </c>
      <c r="Q9" s="17">
        <v>0.266422446997926</v>
      </c>
      <c r="R9" s="17"/>
      <c r="S9" s="17">
        <v>0.17177877008652301</v>
      </c>
      <c r="T9" s="17">
        <v>0.301886943876501</v>
      </c>
      <c r="U9" s="17">
        <v>4.0235975745426103E-2</v>
      </c>
      <c r="V9" s="17">
        <v>0.32150994117699799</v>
      </c>
      <c r="W9" s="17">
        <v>0.318187016700133</v>
      </c>
      <c r="X9" s="17"/>
      <c r="Y9" s="17">
        <v>0.27280933420550002</v>
      </c>
      <c r="Z9" s="17">
        <v>0.31997553915453403</v>
      </c>
      <c r="AA9" s="17">
        <v>0.18912049649198701</v>
      </c>
      <c r="AB9" s="17"/>
      <c r="AC9" s="17">
        <v>0.128322417823136</v>
      </c>
      <c r="AD9" s="17">
        <v>0.243347892423907</v>
      </c>
      <c r="AE9" s="17">
        <v>0.34438041133868003</v>
      </c>
      <c r="AF9" s="17">
        <v>0.44444672486862502</v>
      </c>
      <c r="AG9" s="17">
        <v>0.27025200454473602</v>
      </c>
      <c r="AH9" s="17"/>
      <c r="AI9" s="17">
        <v>0.25957167430518702</v>
      </c>
      <c r="AJ9" s="17">
        <v>0.209693487990326</v>
      </c>
      <c r="AK9" s="17">
        <v>0.27157055395770502</v>
      </c>
      <c r="AL9" s="17">
        <v>0.29369440037951899</v>
      </c>
      <c r="AM9" s="17"/>
      <c r="AN9" s="17">
        <v>0.33965641742918701</v>
      </c>
      <c r="AO9" s="17">
        <v>0.22474981721937401</v>
      </c>
      <c r="AP9" s="17"/>
      <c r="AQ9" s="17">
        <v>0.28956421104803998</v>
      </c>
      <c r="AR9" s="17">
        <v>0.176674574180824</v>
      </c>
      <c r="AS9" s="17"/>
      <c r="AT9" s="17">
        <v>0.28819663856823902</v>
      </c>
      <c r="AU9" s="17">
        <v>0.24193909859653501</v>
      </c>
      <c r="AV9" s="17">
        <v>0.19218184057738699</v>
      </c>
      <c r="AW9" s="17"/>
      <c r="AX9" s="17">
        <v>0.30308773910840697</v>
      </c>
      <c r="AY9" s="17">
        <v>0.24192243326356</v>
      </c>
      <c r="AZ9" s="17">
        <v>0.40722067249548899</v>
      </c>
    </row>
    <row r="10" spans="2:52" x14ac:dyDescent="0.35">
      <c r="B10" s="18" t="s">
        <v>136</v>
      </c>
      <c r="C10" s="17">
        <v>0.30842194773041498</v>
      </c>
      <c r="D10" s="17">
        <v>0.30269324528788799</v>
      </c>
      <c r="E10" s="17">
        <v>0.31083981970818397</v>
      </c>
      <c r="F10" s="17"/>
      <c r="G10" s="17">
        <v>0.31591345722414299</v>
      </c>
      <c r="H10" s="17">
        <v>0.21299562771842301</v>
      </c>
      <c r="I10" s="17">
        <v>0.28026409714768702</v>
      </c>
      <c r="J10" s="17">
        <v>0.48069389786608202</v>
      </c>
      <c r="K10" s="17">
        <v>0.356332617021346</v>
      </c>
      <c r="L10" s="17">
        <v>0.23201614254507399</v>
      </c>
      <c r="M10" s="17"/>
      <c r="N10" s="17">
        <v>0.356163008607221</v>
      </c>
      <c r="O10" s="17">
        <v>0.34169760307324198</v>
      </c>
      <c r="P10" s="17">
        <v>0.18942673351511499</v>
      </c>
      <c r="Q10" s="17">
        <v>0.31774215036428899</v>
      </c>
      <c r="R10" s="17"/>
      <c r="S10" s="17">
        <v>0.25394625538361099</v>
      </c>
      <c r="T10" s="17">
        <v>0.37968429703935902</v>
      </c>
      <c r="U10" s="17">
        <v>0.52958106900592705</v>
      </c>
      <c r="V10" s="17">
        <v>0.31771991198988803</v>
      </c>
      <c r="W10" s="17">
        <v>0.193374392064111</v>
      </c>
      <c r="X10" s="17"/>
      <c r="Y10" s="17">
        <v>0.20942308775797999</v>
      </c>
      <c r="Z10" s="17">
        <v>0.34366991263639901</v>
      </c>
      <c r="AA10" s="17">
        <v>0.57256419168308603</v>
      </c>
      <c r="AB10" s="17"/>
      <c r="AC10" s="17">
        <v>0.34457023155626698</v>
      </c>
      <c r="AD10" s="17">
        <v>0.32914147001530702</v>
      </c>
      <c r="AE10" s="17">
        <v>0.27580116150887202</v>
      </c>
      <c r="AF10" s="17">
        <v>0.36172097858407498</v>
      </c>
      <c r="AG10" s="17">
        <v>0.36974885418033199</v>
      </c>
      <c r="AH10" s="17"/>
      <c r="AI10" s="17">
        <v>0.30450289039484302</v>
      </c>
      <c r="AJ10" s="17">
        <v>0.33012705069096598</v>
      </c>
      <c r="AK10" s="17">
        <v>0.32747410565971502</v>
      </c>
      <c r="AL10" s="17">
        <v>0.315974508507883</v>
      </c>
      <c r="AM10" s="17"/>
      <c r="AN10" s="17">
        <v>0.34808293798862799</v>
      </c>
      <c r="AO10" s="17">
        <v>0.29871309460392298</v>
      </c>
      <c r="AP10" s="17"/>
      <c r="AQ10" s="17">
        <v>0.32369723812603002</v>
      </c>
      <c r="AR10" s="17">
        <v>0.30162172662867598</v>
      </c>
      <c r="AS10" s="17"/>
      <c r="AT10" s="17">
        <v>0.35864594714819498</v>
      </c>
      <c r="AU10" s="17">
        <v>0.26142077156680099</v>
      </c>
      <c r="AV10" s="17">
        <v>0.27735835620052302</v>
      </c>
      <c r="AW10" s="17"/>
      <c r="AX10" s="17">
        <v>0.40765031855334399</v>
      </c>
      <c r="AY10" s="17">
        <v>0.29037474580400502</v>
      </c>
      <c r="AZ10" s="17">
        <v>0.40947135859223599</v>
      </c>
    </row>
    <row r="11" spans="2:52" x14ac:dyDescent="0.35">
      <c r="B11" s="18" t="s">
        <v>137</v>
      </c>
      <c r="C11" s="17">
        <v>0.27437700495136602</v>
      </c>
      <c r="D11" s="17">
        <v>0.35168155127148798</v>
      </c>
      <c r="E11" s="17">
        <v>0.19474653581790899</v>
      </c>
      <c r="F11" s="17"/>
      <c r="G11" s="17">
        <v>0.34495809932369997</v>
      </c>
      <c r="H11" s="17">
        <v>0.17465728898715299</v>
      </c>
      <c r="I11" s="17">
        <v>0.24973844220604699</v>
      </c>
      <c r="J11" s="17">
        <v>0.171171841465145</v>
      </c>
      <c r="K11" s="17">
        <v>0.32418498552893399</v>
      </c>
      <c r="L11" s="17">
        <v>0.42267176186210398</v>
      </c>
      <c r="M11" s="17"/>
      <c r="N11" s="17">
        <v>0.33081550084740302</v>
      </c>
      <c r="O11" s="17">
        <v>0.247693274988634</v>
      </c>
      <c r="P11" s="17">
        <v>0.30325439871354398</v>
      </c>
      <c r="Q11" s="17">
        <v>0.24828160841003499</v>
      </c>
      <c r="R11" s="17"/>
      <c r="S11" s="17">
        <v>0.340914870541764</v>
      </c>
      <c r="T11" s="17">
        <v>0.24433561553827901</v>
      </c>
      <c r="U11" s="17">
        <v>0.22455960286695401</v>
      </c>
      <c r="V11" s="17">
        <v>0.36077014683311498</v>
      </c>
      <c r="W11" s="17">
        <v>0.21233878695372799</v>
      </c>
      <c r="X11" s="17"/>
      <c r="Y11" s="17">
        <v>0.287777652081257</v>
      </c>
      <c r="Z11" s="17">
        <v>0.23763678397416399</v>
      </c>
      <c r="AA11" s="17">
        <v>0.15447020928430999</v>
      </c>
      <c r="AB11" s="17"/>
      <c r="AC11" s="17">
        <v>0.33451156645811297</v>
      </c>
      <c r="AD11" s="17">
        <v>0.23975156292328001</v>
      </c>
      <c r="AE11" s="17">
        <v>0.200278757094179</v>
      </c>
      <c r="AF11" s="17">
        <v>0.13169940175981801</v>
      </c>
      <c r="AG11" s="17">
        <v>0.27349393395711502</v>
      </c>
      <c r="AH11" s="17"/>
      <c r="AI11" s="17">
        <v>0.206350216959858</v>
      </c>
      <c r="AJ11" s="17">
        <v>0.31530792389092399</v>
      </c>
      <c r="AK11" s="17">
        <v>0.20349015489901701</v>
      </c>
      <c r="AL11" s="17">
        <v>0.252878032787903</v>
      </c>
      <c r="AM11" s="17"/>
      <c r="AN11" s="17">
        <v>0.190342411061314</v>
      </c>
      <c r="AO11" s="17">
        <v>0.28680934990363199</v>
      </c>
      <c r="AP11" s="17"/>
      <c r="AQ11" s="17">
        <v>0.223632260320936</v>
      </c>
      <c r="AR11" s="17">
        <v>0.34383224704949999</v>
      </c>
      <c r="AS11" s="17"/>
      <c r="AT11" s="17">
        <v>0.210693238747893</v>
      </c>
      <c r="AU11" s="17">
        <v>0.38523711976230302</v>
      </c>
      <c r="AV11" s="17">
        <v>0.26205571128205501</v>
      </c>
      <c r="AW11" s="17"/>
      <c r="AX11" s="17">
        <v>0.19535001869186899</v>
      </c>
      <c r="AY11" s="17">
        <v>0.24897429740111299</v>
      </c>
      <c r="AZ11" s="17">
        <v>7.6276118509422106E-2</v>
      </c>
    </row>
    <row r="12" spans="2:52" x14ac:dyDescent="0.35">
      <c r="B12" s="18" t="s">
        <v>138</v>
      </c>
      <c r="C12" s="17">
        <v>8.1769013025948495E-2</v>
      </c>
      <c r="D12" s="17">
        <v>7.5359579106648394E-2</v>
      </c>
      <c r="E12" s="17">
        <v>8.8913652694065801E-2</v>
      </c>
      <c r="F12" s="17"/>
      <c r="G12" s="17">
        <v>4.4106112767470999E-2</v>
      </c>
      <c r="H12" s="17">
        <v>0.120112223030057</v>
      </c>
      <c r="I12" s="17">
        <v>1.5056512368249101E-2</v>
      </c>
      <c r="J12" s="17">
        <v>5.1549578622669998E-2</v>
      </c>
      <c r="K12" s="17">
        <v>3.58096305658991E-2</v>
      </c>
      <c r="L12" s="17">
        <v>0.20552692747870799</v>
      </c>
      <c r="M12" s="17"/>
      <c r="N12" s="17">
        <v>5.1941175391224899E-2</v>
      </c>
      <c r="O12" s="17">
        <v>5.6375833015274199E-2</v>
      </c>
      <c r="P12" s="17">
        <v>0.140289738537418</v>
      </c>
      <c r="Q12" s="17">
        <v>9.0214638010384804E-2</v>
      </c>
      <c r="R12" s="17"/>
      <c r="S12" s="17">
        <v>0.14236128563749501</v>
      </c>
      <c r="T12" s="17">
        <v>3.0305143042447202E-2</v>
      </c>
      <c r="U12" s="17">
        <v>0.20562335238169199</v>
      </c>
      <c r="V12" s="17">
        <v>0</v>
      </c>
      <c r="W12" s="17">
        <v>5.4249823382342903E-2</v>
      </c>
      <c r="X12" s="17"/>
      <c r="Y12" s="17">
        <v>0.138006066169713</v>
      </c>
      <c r="Z12" s="17">
        <v>5.05111131511434E-2</v>
      </c>
      <c r="AA12" s="17">
        <v>8.3845102540616501E-2</v>
      </c>
      <c r="AB12" s="17"/>
      <c r="AC12" s="17">
        <v>0.103029330857973</v>
      </c>
      <c r="AD12" s="17">
        <v>6.7903414380070304E-2</v>
      </c>
      <c r="AE12" s="17">
        <v>7.9255507945619197E-2</v>
      </c>
      <c r="AF12" s="17">
        <v>5.0200376638547498E-2</v>
      </c>
      <c r="AG12" s="17">
        <v>0</v>
      </c>
      <c r="AH12" s="17"/>
      <c r="AI12" s="17">
        <v>7.5057064197354195E-2</v>
      </c>
      <c r="AJ12" s="17">
        <v>9.9727649212816905E-2</v>
      </c>
      <c r="AK12" s="17">
        <v>8.7724006759069106E-2</v>
      </c>
      <c r="AL12" s="17">
        <v>6.8631309573704197E-2</v>
      </c>
      <c r="AM12" s="17"/>
      <c r="AN12" s="17">
        <v>5.8955390822450701E-2</v>
      </c>
      <c r="AO12" s="17">
        <v>9.0219492184456102E-2</v>
      </c>
      <c r="AP12" s="17"/>
      <c r="AQ12" s="17">
        <v>9.47556848364879E-2</v>
      </c>
      <c r="AR12" s="17">
        <v>5.9736773336831202E-2</v>
      </c>
      <c r="AS12" s="17"/>
      <c r="AT12" s="17">
        <v>8.35176983789159E-2</v>
      </c>
      <c r="AU12" s="17">
        <v>6.7634242074900305E-2</v>
      </c>
      <c r="AV12" s="17">
        <v>0.13190601936235</v>
      </c>
      <c r="AW12" s="17"/>
      <c r="AX12" s="17">
        <v>5.3592849497635202E-2</v>
      </c>
      <c r="AY12" s="17">
        <v>0.126821158122322</v>
      </c>
      <c r="AZ12" s="17">
        <v>6.1617037763018599E-2</v>
      </c>
    </row>
    <row r="13" spans="2:52" x14ac:dyDescent="0.35">
      <c r="B13" s="18" t="s">
        <v>139</v>
      </c>
      <c r="C13" s="17">
        <v>4.2051821269008E-2</v>
      </c>
      <c r="D13" s="17">
        <v>4.44828909565625E-2</v>
      </c>
      <c r="E13" s="17">
        <v>3.9721044334650499E-2</v>
      </c>
      <c r="F13" s="17"/>
      <c r="G13" s="17">
        <v>0</v>
      </c>
      <c r="H13" s="17">
        <v>1.54996454622056E-2</v>
      </c>
      <c r="I13" s="17">
        <v>2.0305252270161601E-2</v>
      </c>
      <c r="J13" s="17">
        <v>6.0273806061780601E-2</v>
      </c>
      <c r="K13" s="17">
        <v>5.1357380601348597E-2</v>
      </c>
      <c r="L13" s="17">
        <v>9.2530620912438397E-2</v>
      </c>
      <c r="M13" s="17"/>
      <c r="N13" s="17">
        <v>0</v>
      </c>
      <c r="O13" s="17">
        <v>4.9688889645460498E-2</v>
      </c>
      <c r="P13" s="17">
        <v>3.8118089821687497E-2</v>
      </c>
      <c r="Q13" s="17">
        <v>6.3064507696454705E-2</v>
      </c>
      <c r="R13" s="17"/>
      <c r="S13" s="17">
        <v>7.0411832995425194E-2</v>
      </c>
      <c r="T13" s="17">
        <v>8.3452908007663404E-3</v>
      </c>
      <c r="U13" s="17">
        <v>0</v>
      </c>
      <c r="V13" s="17">
        <v>0</v>
      </c>
      <c r="W13" s="17">
        <v>8.3860695733936105E-2</v>
      </c>
      <c r="X13" s="17"/>
      <c r="Y13" s="17">
        <v>8.3355647632593302E-2</v>
      </c>
      <c r="Z13" s="17">
        <v>7.6549220965241097E-3</v>
      </c>
      <c r="AA13" s="17">
        <v>0</v>
      </c>
      <c r="AB13" s="17"/>
      <c r="AC13" s="17">
        <v>2.9635919969003902E-2</v>
      </c>
      <c r="AD13" s="17">
        <v>6.2487715351594302E-2</v>
      </c>
      <c r="AE13" s="17">
        <v>6.20774727498676E-2</v>
      </c>
      <c r="AF13" s="17">
        <v>0</v>
      </c>
      <c r="AG13" s="17">
        <v>0</v>
      </c>
      <c r="AH13" s="17"/>
      <c r="AI13" s="17">
        <v>0.10285650173010399</v>
      </c>
      <c r="AJ13" s="17">
        <v>8.1089137324080497E-3</v>
      </c>
      <c r="AK13" s="17">
        <v>4.29299141497212E-2</v>
      </c>
      <c r="AL13" s="17">
        <v>3.5941139326985498E-2</v>
      </c>
      <c r="AM13" s="17"/>
      <c r="AN13" s="17">
        <v>1.4405305301703201E-2</v>
      </c>
      <c r="AO13" s="17">
        <v>5.0629830483191599E-2</v>
      </c>
      <c r="AP13" s="17"/>
      <c r="AQ13" s="17">
        <v>1.7282342973749601E-2</v>
      </c>
      <c r="AR13" s="17">
        <v>7.2639450982783599E-2</v>
      </c>
      <c r="AS13" s="17"/>
      <c r="AT13" s="17">
        <v>3.0408951100809101E-2</v>
      </c>
      <c r="AU13" s="17">
        <v>2.3442067917474201E-2</v>
      </c>
      <c r="AV13" s="17">
        <v>8.1417595819335095E-2</v>
      </c>
      <c r="AW13" s="17"/>
      <c r="AX13" s="17">
        <v>0</v>
      </c>
      <c r="AY13" s="17">
        <v>8.5278191068500694E-2</v>
      </c>
      <c r="AZ13" s="17">
        <v>4.5414812639834698E-2</v>
      </c>
    </row>
    <row r="14" spans="2:52" x14ac:dyDescent="0.35">
      <c r="B14" s="18" t="s">
        <v>94</v>
      </c>
      <c r="C14" s="17">
        <v>4.7712400026123397E-2</v>
      </c>
      <c r="D14" s="17">
        <v>3.1540186260996597E-2</v>
      </c>
      <c r="E14" s="17">
        <v>6.4916644522584999E-2</v>
      </c>
      <c r="F14" s="17"/>
      <c r="G14" s="17">
        <v>0.16262566286715499</v>
      </c>
      <c r="H14" s="17">
        <v>2.1029311456862099E-2</v>
      </c>
      <c r="I14" s="17">
        <v>4.7108853299434199E-2</v>
      </c>
      <c r="J14" s="17">
        <v>6.0745013209987701E-2</v>
      </c>
      <c r="K14" s="17">
        <v>4.83176574033264E-2</v>
      </c>
      <c r="L14" s="17">
        <v>0</v>
      </c>
      <c r="M14" s="17"/>
      <c r="N14" s="17">
        <v>4.62583869558146E-2</v>
      </c>
      <c r="O14" s="17">
        <v>5.2772874986915103E-2</v>
      </c>
      <c r="P14" s="17">
        <v>9.5715321069951106E-2</v>
      </c>
      <c r="Q14" s="17">
        <v>1.42746485209108E-2</v>
      </c>
      <c r="R14" s="17"/>
      <c r="S14" s="17">
        <v>2.0586985355182899E-2</v>
      </c>
      <c r="T14" s="17">
        <v>3.5442709702647998E-2</v>
      </c>
      <c r="U14" s="17">
        <v>0</v>
      </c>
      <c r="V14" s="17">
        <v>0</v>
      </c>
      <c r="W14" s="17">
        <v>0.13798928516574899</v>
      </c>
      <c r="X14" s="17"/>
      <c r="Y14" s="17">
        <v>8.6282121529561995E-3</v>
      </c>
      <c r="Z14" s="17">
        <v>4.05517289872366E-2</v>
      </c>
      <c r="AA14" s="17">
        <v>0</v>
      </c>
      <c r="AB14" s="17"/>
      <c r="AC14" s="17">
        <v>5.9930533335506901E-2</v>
      </c>
      <c r="AD14" s="17">
        <v>5.7367944905840601E-2</v>
      </c>
      <c r="AE14" s="17">
        <v>3.8206689362782403E-2</v>
      </c>
      <c r="AF14" s="17">
        <v>1.19325181489349E-2</v>
      </c>
      <c r="AG14" s="17">
        <v>8.6505207317816593E-2</v>
      </c>
      <c r="AH14" s="17"/>
      <c r="AI14" s="17">
        <v>5.1661652412654899E-2</v>
      </c>
      <c r="AJ14" s="17">
        <v>3.7034974482559602E-2</v>
      </c>
      <c r="AK14" s="17">
        <v>6.6811264574772197E-2</v>
      </c>
      <c r="AL14" s="17">
        <v>3.2880609424005398E-2</v>
      </c>
      <c r="AM14" s="17"/>
      <c r="AN14" s="17">
        <v>4.8557537396716803E-2</v>
      </c>
      <c r="AO14" s="17">
        <v>4.88784156054227E-2</v>
      </c>
      <c r="AP14" s="17"/>
      <c r="AQ14" s="17">
        <v>5.1068262694757303E-2</v>
      </c>
      <c r="AR14" s="17">
        <v>4.5495227821385799E-2</v>
      </c>
      <c r="AS14" s="17"/>
      <c r="AT14" s="17">
        <v>2.8537526055947698E-2</v>
      </c>
      <c r="AU14" s="17">
        <v>2.0326700081986601E-2</v>
      </c>
      <c r="AV14" s="17">
        <v>5.5080476758350302E-2</v>
      </c>
      <c r="AW14" s="17"/>
      <c r="AX14" s="17">
        <v>4.0319074148745603E-2</v>
      </c>
      <c r="AY14" s="17">
        <v>6.6291743405003101E-3</v>
      </c>
      <c r="AZ14" s="17">
        <v>0</v>
      </c>
    </row>
    <row r="15" spans="2:52" x14ac:dyDescent="0.35">
      <c r="B15" s="18" t="s">
        <v>140</v>
      </c>
      <c r="C15" s="21">
        <v>0.554089760727555</v>
      </c>
      <c r="D15" s="21">
        <v>0.49693579240430502</v>
      </c>
      <c r="E15" s="21">
        <v>0.61170212263078905</v>
      </c>
      <c r="F15" s="21"/>
      <c r="G15" s="21">
        <v>0.448310125041675</v>
      </c>
      <c r="H15" s="21">
        <v>0.66870153106372299</v>
      </c>
      <c r="I15" s="21">
        <v>0.66779093985610805</v>
      </c>
      <c r="J15" s="21">
        <v>0.65625976064041702</v>
      </c>
      <c r="K15" s="21">
        <v>0.540330345900492</v>
      </c>
      <c r="L15" s="21">
        <v>0.27927068974675001</v>
      </c>
      <c r="M15" s="21"/>
      <c r="N15" s="21">
        <v>0.57098493680555795</v>
      </c>
      <c r="O15" s="21">
        <v>0.59346912736371604</v>
      </c>
      <c r="P15" s="21">
        <v>0.42262245185739999</v>
      </c>
      <c r="Q15" s="21">
        <v>0.58416459736221504</v>
      </c>
      <c r="R15" s="21"/>
      <c r="S15" s="21">
        <v>0.42572502547013402</v>
      </c>
      <c r="T15" s="21">
        <v>0.68157124091585997</v>
      </c>
      <c r="U15" s="21">
        <v>0.56981704475135297</v>
      </c>
      <c r="V15" s="21">
        <v>0.63922985316688496</v>
      </c>
      <c r="W15" s="21">
        <v>0.51156140876424405</v>
      </c>
      <c r="X15" s="21"/>
      <c r="Y15" s="21">
        <v>0.48223242196347998</v>
      </c>
      <c r="Z15" s="21">
        <v>0.66364545179093204</v>
      </c>
      <c r="AA15" s="21">
        <v>0.76168468817507295</v>
      </c>
      <c r="AB15" s="21"/>
      <c r="AC15" s="21">
        <v>0.47289264937940301</v>
      </c>
      <c r="AD15" s="21">
        <v>0.572489362439214</v>
      </c>
      <c r="AE15" s="21">
        <v>0.62018157284755204</v>
      </c>
      <c r="AF15" s="21">
        <v>0.80616770345269995</v>
      </c>
      <c r="AG15" s="21">
        <v>0.64000085872506796</v>
      </c>
      <c r="AH15" s="21"/>
      <c r="AI15" s="21">
        <v>0.56407456470002904</v>
      </c>
      <c r="AJ15" s="21">
        <v>0.53982053868129098</v>
      </c>
      <c r="AK15" s="21">
        <v>0.59904465961742004</v>
      </c>
      <c r="AL15" s="21">
        <v>0.60966890888740199</v>
      </c>
      <c r="AM15" s="21"/>
      <c r="AN15" s="21">
        <v>0.68773935541781495</v>
      </c>
      <c r="AO15" s="21">
        <v>0.52346291182329796</v>
      </c>
      <c r="AP15" s="21"/>
      <c r="AQ15" s="21">
        <v>0.61326144917406999</v>
      </c>
      <c r="AR15" s="21">
        <v>0.47829630080949898</v>
      </c>
      <c r="AS15" s="21"/>
      <c r="AT15" s="21">
        <v>0.64684258571643505</v>
      </c>
      <c r="AU15" s="21">
        <v>0.50335987016333605</v>
      </c>
      <c r="AV15" s="21">
        <v>0.46954019677790998</v>
      </c>
      <c r="AW15" s="21"/>
      <c r="AX15" s="21">
        <v>0.71073805766175002</v>
      </c>
      <c r="AY15" s="21">
        <v>0.53229717906756402</v>
      </c>
      <c r="AZ15" s="21">
        <v>0.81669203108772404</v>
      </c>
    </row>
    <row r="16" spans="2:52" x14ac:dyDescent="0.35">
      <c r="B16" s="18" t="s">
        <v>141</v>
      </c>
      <c r="C16" s="21">
        <v>0.12382083429495599</v>
      </c>
      <c r="D16" s="21">
        <v>0.119842470063211</v>
      </c>
      <c r="E16" s="21">
        <v>0.12863469702871599</v>
      </c>
      <c r="F16" s="21"/>
      <c r="G16" s="21">
        <v>4.4106112767470999E-2</v>
      </c>
      <c r="H16" s="21">
        <v>0.135611868492263</v>
      </c>
      <c r="I16" s="21">
        <v>3.5361764638410599E-2</v>
      </c>
      <c r="J16" s="21">
        <v>0.11182338468445099</v>
      </c>
      <c r="K16" s="21">
        <v>8.7167011167247704E-2</v>
      </c>
      <c r="L16" s="21">
        <v>0.29805754839114601</v>
      </c>
      <c r="M16" s="21"/>
      <c r="N16" s="21">
        <v>5.1941175391224899E-2</v>
      </c>
      <c r="O16" s="21">
        <v>0.10606472266073499</v>
      </c>
      <c r="P16" s="21">
        <v>0.17840782835910601</v>
      </c>
      <c r="Q16" s="21">
        <v>0.15327914570684001</v>
      </c>
      <c r="R16" s="21"/>
      <c r="S16" s="21">
        <v>0.21277311863292001</v>
      </c>
      <c r="T16" s="21">
        <v>3.8650433843213601E-2</v>
      </c>
      <c r="U16" s="21">
        <v>0.20562335238169199</v>
      </c>
      <c r="V16" s="21">
        <v>0</v>
      </c>
      <c r="W16" s="21">
        <v>0.138110519116279</v>
      </c>
      <c r="X16" s="21"/>
      <c r="Y16" s="21">
        <v>0.22136171380230599</v>
      </c>
      <c r="Z16" s="21">
        <v>5.8166035247667502E-2</v>
      </c>
      <c r="AA16" s="21">
        <v>8.3845102540616501E-2</v>
      </c>
      <c r="AB16" s="21"/>
      <c r="AC16" s="21">
        <v>0.132665250826977</v>
      </c>
      <c r="AD16" s="21">
        <v>0.130391129731665</v>
      </c>
      <c r="AE16" s="21">
        <v>0.141332980695487</v>
      </c>
      <c r="AF16" s="21">
        <v>5.0200376638547498E-2</v>
      </c>
      <c r="AG16" s="21">
        <v>0</v>
      </c>
      <c r="AH16" s="21"/>
      <c r="AI16" s="21">
        <v>0.177913565927458</v>
      </c>
      <c r="AJ16" s="21">
        <v>0.10783656294522501</v>
      </c>
      <c r="AK16" s="21">
        <v>0.13065392090878999</v>
      </c>
      <c r="AL16" s="21">
        <v>0.10457244890068999</v>
      </c>
      <c r="AM16" s="21"/>
      <c r="AN16" s="21">
        <v>7.3360696124153899E-2</v>
      </c>
      <c r="AO16" s="21">
        <v>0.14084932266764799</v>
      </c>
      <c r="AP16" s="21"/>
      <c r="AQ16" s="21">
        <v>0.112038027810237</v>
      </c>
      <c r="AR16" s="21">
        <v>0.13237622431961499</v>
      </c>
      <c r="AS16" s="21"/>
      <c r="AT16" s="21">
        <v>0.113926649479725</v>
      </c>
      <c r="AU16" s="21">
        <v>9.1076309992374496E-2</v>
      </c>
      <c r="AV16" s="21">
        <v>0.21332361518168499</v>
      </c>
      <c r="AW16" s="21"/>
      <c r="AX16" s="21">
        <v>5.3592849497635202E-2</v>
      </c>
      <c r="AY16" s="21">
        <v>0.21209934919082299</v>
      </c>
      <c r="AZ16" s="21">
        <v>0.107031850402853</v>
      </c>
    </row>
    <row r="17" spans="2:52" x14ac:dyDescent="0.35">
      <c r="B17" s="18" t="s">
        <v>97</v>
      </c>
      <c r="C17" s="22">
        <v>0.43026892643259801</v>
      </c>
      <c r="D17" s="22">
        <v>0.37709332234109399</v>
      </c>
      <c r="E17" s="22">
        <v>0.483067425602073</v>
      </c>
      <c r="F17" s="22"/>
      <c r="G17" s="22">
        <v>0.40420401227420399</v>
      </c>
      <c r="H17" s="22">
        <v>0.53308966257145995</v>
      </c>
      <c r="I17" s="22">
        <v>0.63242917521769704</v>
      </c>
      <c r="J17" s="22">
        <v>0.54443637595596595</v>
      </c>
      <c r="K17" s="22">
        <v>0.45316333473324499</v>
      </c>
      <c r="L17" s="22">
        <v>-1.8786858644395599E-2</v>
      </c>
      <c r="M17" s="22"/>
      <c r="N17" s="22">
        <v>0.51904376141433295</v>
      </c>
      <c r="O17" s="22">
        <v>0.48740440470298202</v>
      </c>
      <c r="P17" s="22">
        <v>0.24421462349829401</v>
      </c>
      <c r="Q17" s="22">
        <v>0.43088545165537601</v>
      </c>
      <c r="R17" s="22"/>
      <c r="S17" s="22">
        <v>0.21295190683721399</v>
      </c>
      <c r="T17" s="22">
        <v>0.64292080707264598</v>
      </c>
      <c r="U17" s="22">
        <v>0.36419369236966098</v>
      </c>
      <c r="V17" s="22">
        <v>0.63922985316688496</v>
      </c>
      <c r="W17" s="22">
        <v>0.37345088964796502</v>
      </c>
      <c r="X17" s="22"/>
      <c r="Y17" s="22">
        <v>0.26087070816117403</v>
      </c>
      <c r="Z17" s="22">
        <v>0.60547941654326498</v>
      </c>
      <c r="AA17" s="22">
        <v>0.67783958563445701</v>
      </c>
      <c r="AB17" s="22"/>
      <c r="AC17" s="22">
        <v>0.34022739855242601</v>
      </c>
      <c r="AD17" s="22">
        <v>0.44209823270755</v>
      </c>
      <c r="AE17" s="22">
        <v>0.47884859215206499</v>
      </c>
      <c r="AF17" s="22">
        <v>0.75596732681415202</v>
      </c>
      <c r="AG17" s="22">
        <v>0.64000085872506796</v>
      </c>
      <c r="AH17" s="22"/>
      <c r="AI17" s="22">
        <v>0.38616099877257098</v>
      </c>
      <c r="AJ17" s="22">
        <v>0.43198397573606601</v>
      </c>
      <c r="AK17" s="22">
        <v>0.46839073870863002</v>
      </c>
      <c r="AL17" s="22">
        <v>0.50509645998671204</v>
      </c>
      <c r="AM17" s="22"/>
      <c r="AN17" s="22">
        <v>0.61437865929366098</v>
      </c>
      <c r="AO17" s="22">
        <v>0.38261358915565002</v>
      </c>
      <c r="AP17" s="22"/>
      <c r="AQ17" s="22">
        <v>0.50122342136383202</v>
      </c>
      <c r="AR17" s="22">
        <v>0.34592007648988499</v>
      </c>
      <c r="AS17" s="22"/>
      <c r="AT17" s="22">
        <v>0.53291593623670996</v>
      </c>
      <c r="AU17" s="22">
        <v>0.41228356017096102</v>
      </c>
      <c r="AV17" s="22">
        <v>0.25621658159622501</v>
      </c>
      <c r="AW17" s="22"/>
      <c r="AX17" s="22">
        <v>0.65714520816411504</v>
      </c>
      <c r="AY17" s="22">
        <v>0.320197829876742</v>
      </c>
      <c r="AZ17" s="22">
        <v>0.70966018068487102</v>
      </c>
    </row>
    <row r="18" spans="2:52" x14ac:dyDescent="0.35">
      <c r="B18" s="16" t="s">
        <v>196</v>
      </c>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Z22"/>
  <sheetViews>
    <sheetView showGridLines="0" workbookViewId="0">
      <pane xSplit="2" topLeftCell="C1" activePane="topRight" state="frozen"/>
      <selection pane="topRight" activeCell="N7" sqref="N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216</v>
      </c>
      <c r="D7" s="10">
        <v>88</v>
      </c>
      <c r="E7" s="10">
        <v>127</v>
      </c>
      <c r="F7" s="10"/>
      <c r="G7" s="10">
        <v>45</v>
      </c>
      <c r="H7" s="10">
        <v>45</v>
      </c>
      <c r="I7" s="10">
        <v>45</v>
      </c>
      <c r="J7" s="10">
        <v>21</v>
      </c>
      <c r="K7" s="10">
        <v>27</v>
      </c>
      <c r="L7" s="10">
        <v>33</v>
      </c>
      <c r="M7" s="10"/>
      <c r="N7" s="10">
        <v>63</v>
      </c>
      <c r="O7" s="10">
        <v>56</v>
      </c>
      <c r="P7" s="10">
        <v>53</v>
      </c>
      <c r="Q7" s="10">
        <v>43</v>
      </c>
      <c r="R7" s="10"/>
      <c r="S7" s="10">
        <v>64</v>
      </c>
      <c r="T7" s="10">
        <v>64</v>
      </c>
      <c r="U7" s="10">
        <v>15</v>
      </c>
      <c r="V7" s="10">
        <v>1</v>
      </c>
      <c r="W7" s="10">
        <v>38</v>
      </c>
      <c r="X7" s="10"/>
      <c r="Y7" s="10">
        <v>41</v>
      </c>
      <c r="Z7" s="10">
        <v>86</v>
      </c>
      <c r="AA7" s="10">
        <v>14</v>
      </c>
      <c r="AB7" s="10"/>
      <c r="AC7" s="10">
        <v>50</v>
      </c>
      <c r="AD7" s="10">
        <v>49</v>
      </c>
      <c r="AE7" s="10">
        <v>64</v>
      </c>
      <c r="AF7" s="10">
        <v>21</v>
      </c>
      <c r="AG7" s="10">
        <v>3</v>
      </c>
      <c r="AH7" s="10"/>
      <c r="AI7" s="10">
        <v>54</v>
      </c>
      <c r="AJ7" s="10">
        <v>80</v>
      </c>
      <c r="AK7" s="10">
        <v>44</v>
      </c>
      <c r="AL7" s="10">
        <v>32</v>
      </c>
      <c r="AM7" s="10"/>
      <c r="AN7" s="10">
        <v>37</v>
      </c>
      <c r="AO7" s="10">
        <v>166</v>
      </c>
      <c r="AP7" s="10"/>
      <c r="AQ7" s="10">
        <v>108</v>
      </c>
      <c r="AR7" s="10">
        <v>105</v>
      </c>
      <c r="AS7" s="10"/>
      <c r="AT7" s="10">
        <v>88</v>
      </c>
      <c r="AU7" s="10">
        <v>78</v>
      </c>
      <c r="AV7" s="10">
        <v>21</v>
      </c>
      <c r="AW7" s="10"/>
      <c r="AX7" s="10">
        <v>57</v>
      </c>
      <c r="AY7" s="10">
        <v>55</v>
      </c>
      <c r="AZ7" s="10">
        <v>17</v>
      </c>
    </row>
    <row r="8" spans="2:52" ht="30" customHeight="1" x14ac:dyDescent="0.35">
      <c r="B8" s="11" t="s">
        <v>20</v>
      </c>
      <c r="C8" s="11">
        <v>222</v>
      </c>
      <c r="D8" s="11">
        <v>106</v>
      </c>
      <c r="E8" s="11">
        <v>114</v>
      </c>
      <c r="F8" s="11"/>
      <c r="G8" s="11">
        <v>37</v>
      </c>
      <c r="H8" s="11">
        <v>39</v>
      </c>
      <c r="I8" s="11">
        <v>32</v>
      </c>
      <c r="J8" s="11">
        <v>33</v>
      </c>
      <c r="K8" s="11">
        <v>29</v>
      </c>
      <c r="L8" s="11">
        <v>52</v>
      </c>
      <c r="M8" s="11"/>
      <c r="N8" s="11">
        <v>31</v>
      </c>
      <c r="O8" s="11">
        <v>57</v>
      </c>
      <c r="P8" s="11">
        <v>53</v>
      </c>
      <c r="Q8" s="11">
        <v>79</v>
      </c>
      <c r="R8" s="11"/>
      <c r="S8" s="11">
        <v>71</v>
      </c>
      <c r="T8" s="11">
        <v>65</v>
      </c>
      <c r="U8" s="11">
        <v>15</v>
      </c>
      <c r="V8" s="11">
        <v>1</v>
      </c>
      <c r="W8" s="11">
        <v>36</v>
      </c>
      <c r="X8" s="11"/>
      <c r="Y8" s="11">
        <v>39</v>
      </c>
      <c r="Z8" s="11">
        <v>87</v>
      </c>
      <c r="AA8" s="11">
        <v>12</v>
      </c>
      <c r="AB8" s="11"/>
      <c r="AC8" s="11">
        <v>66</v>
      </c>
      <c r="AD8" s="11">
        <v>52</v>
      </c>
      <c r="AE8" s="11">
        <v>48</v>
      </c>
      <c r="AF8" s="11">
        <v>17</v>
      </c>
      <c r="AG8" s="11">
        <v>3</v>
      </c>
      <c r="AH8" s="11"/>
      <c r="AI8" s="11">
        <v>73</v>
      </c>
      <c r="AJ8" s="11">
        <v>79</v>
      </c>
      <c r="AK8" s="11">
        <v>40</v>
      </c>
      <c r="AL8" s="11">
        <v>22</v>
      </c>
      <c r="AM8" s="11"/>
      <c r="AN8" s="11">
        <v>41</v>
      </c>
      <c r="AO8" s="11">
        <v>170</v>
      </c>
      <c r="AP8" s="11"/>
      <c r="AQ8" s="11">
        <v>97</v>
      </c>
      <c r="AR8" s="11">
        <v>123</v>
      </c>
      <c r="AS8" s="11"/>
      <c r="AT8" s="11">
        <v>92</v>
      </c>
      <c r="AU8" s="11">
        <v>78</v>
      </c>
      <c r="AV8" s="11">
        <v>19</v>
      </c>
      <c r="AW8" s="11"/>
      <c r="AX8" s="11">
        <v>52</v>
      </c>
      <c r="AY8" s="11">
        <v>57</v>
      </c>
      <c r="AZ8" s="11">
        <v>14</v>
      </c>
    </row>
    <row r="9" spans="2:52" x14ac:dyDescent="0.35">
      <c r="B9" s="18" t="s">
        <v>135</v>
      </c>
      <c r="C9" s="17">
        <v>0.27445497706243899</v>
      </c>
      <c r="D9" s="17">
        <v>0.29907427230542299</v>
      </c>
      <c r="E9" s="17">
        <v>0.254651989784005</v>
      </c>
      <c r="F9" s="17"/>
      <c r="G9" s="17">
        <v>0.375937142067162</v>
      </c>
      <c r="H9" s="17">
        <v>0.22743200317787199</v>
      </c>
      <c r="I9" s="17">
        <v>0.40325619875374702</v>
      </c>
      <c r="J9" s="17">
        <v>0.32993350564012103</v>
      </c>
      <c r="K9" s="17">
        <v>0.29788168987708702</v>
      </c>
      <c r="L9" s="17">
        <v>0.10904162629529</v>
      </c>
      <c r="M9" s="17"/>
      <c r="N9" s="17">
        <v>0.26562481596862803</v>
      </c>
      <c r="O9" s="17">
        <v>0.28983850861266502</v>
      </c>
      <c r="P9" s="17">
        <v>0.20344180197964601</v>
      </c>
      <c r="Q9" s="17">
        <v>0.31837489389409601</v>
      </c>
      <c r="R9" s="17"/>
      <c r="S9" s="17">
        <v>0.19145603439859801</v>
      </c>
      <c r="T9" s="17">
        <v>0.36458394972230701</v>
      </c>
      <c r="U9" s="17">
        <v>0.53416737286240701</v>
      </c>
      <c r="V9" s="17">
        <v>0</v>
      </c>
      <c r="W9" s="17">
        <v>0.22595432548594399</v>
      </c>
      <c r="X9" s="17"/>
      <c r="Y9" s="17">
        <v>0.34157580383987401</v>
      </c>
      <c r="Z9" s="17">
        <v>0.349729057367128</v>
      </c>
      <c r="AA9" s="17">
        <v>0.13569029407772501</v>
      </c>
      <c r="AB9" s="17"/>
      <c r="AC9" s="17">
        <v>0.19219953369443701</v>
      </c>
      <c r="AD9" s="17">
        <v>0.33179583015428299</v>
      </c>
      <c r="AE9" s="17">
        <v>0.30938981178145603</v>
      </c>
      <c r="AF9" s="17">
        <v>0.48281506219293202</v>
      </c>
      <c r="AG9" s="17">
        <v>0</v>
      </c>
      <c r="AH9" s="17"/>
      <c r="AI9" s="17">
        <v>0.23367625891701199</v>
      </c>
      <c r="AJ9" s="17">
        <v>0.23412022869060101</v>
      </c>
      <c r="AK9" s="17">
        <v>0.35555837937433898</v>
      </c>
      <c r="AL9" s="17">
        <v>0.382910230203173</v>
      </c>
      <c r="AM9" s="17"/>
      <c r="AN9" s="17">
        <v>0.30337590561842398</v>
      </c>
      <c r="AO9" s="17">
        <v>0.26538723118088797</v>
      </c>
      <c r="AP9" s="17"/>
      <c r="AQ9" s="17">
        <v>0.30334128805402999</v>
      </c>
      <c r="AR9" s="17">
        <v>0.255045114740097</v>
      </c>
      <c r="AS9" s="17"/>
      <c r="AT9" s="17">
        <v>0.24533370656335801</v>
      </c>
      <c r="AU9" s="17">
        <v>0.310528860838719</v>
      </c>
      <c r="AV9" s="17">
        <v>0.35158257080827499</v>
      </c>
      <c r="AW9" s="17"/>
      <c r="AX9" s="17">
        <v>0.39484971076040098</v>
      </c>
      <c r="AY9" s="17">
        <v>0.18451358667456899</v>
      </c>
      <c r="AZ9" s="17">
        <v>0.30872281692841902</v>
      </c>
    </row>
    <row r="10" spans="2:52" x14ac:dyDescent="0.35">
      <c r="B10" s="18" t="s">
        <v>136</v>
      </c>
      <c r="C10" s="17">
        <v>0.314326628150772</v>
      </c>
      <c r="D10" s="17">
        <v>0.37508502418285999</v>
      </c>
      <c r="E10" s="17">
        <v>0.26131287393942698</v>
      </c>
      <c r="F10" s="17"/>
      <c r="G10" s="17">
        <v>0.24192505756285501</v>
      </c>
      <c r="H10" s="17">
        <v>0.39095064681651698</v>
      </c>
      <c r="I10" s="17">
        <v>0.334718372826178</v>
      </c>
      <c r="J10" s="17">
        <v>6.9727660843549699E-2</v>
      </c>
      <c r="K10" s="17">
        <v>0.43991314973126</v>
      </c>
      <c r="L10" s="17">
        <v>0.38381235865129398</v>
      </c>
      <c r="M10" s="17"/>
      <c r="N10" s="17">
        <v>0.35457653869150801</v>
      </c>
      <c r="O10" s="17">
        <v>0.26274093684967398</v>
      </c>
      <c r="P10" s="17">
        <v>0.340764442263361</v>
      </c>
      <c r="Q10" s="17">
        <v>0.309413194800916</v>
      </c>
      <c r="R10" s="17"/>
      <c r="S10" s="17">
        <v>0.39481861511205701</v>
      </c>
      <c r="T10" s="17">
        <v>0.26276920674753201</v>
      </c>
      <c r="U10" s="17">
        <v>0.37540319054819998</v>
      </c>
      <c r="V10" s="17">
        <v>0</v>
      </c>
      <c r="W10" s="17">
        <v>0.27538137352579101</v>
      </c>
      <c r="X10" s="17"/>
      <c r="Y10" s="17">
        <v>0.40704719749618301</v>
      </c>
      <c r="Z10" s="17">
        <v>0.29828060505095499</v>
      </c>
      <c r="AA10" s="17">
        <v>0.561278179411837</v>
      </c>
      <c r="AB10" s="17"/>
      <c r="AC10" s="17">
        <v>0.34461650042318598</v>
      </c>
      <c r="AD10" s="17">
        <v>0.26353529941229298</v>
      </c>
      <c r="AE10" s="17">
        <v>0.36805905190680899</v>
      </c>
      <c r="AF10" s="17">
        <v>0.40668564180113698</v>
      </c>
      <c r="AG10" s="17">
        <v>0</v>
      </c>
      <c r="AH10" s="17"/>
      <c r="AI10" s="17">
        <v>0.38069357572694201</v>
      </c>
      <c r="AJ10" s="17">
        <v>0.30492718825593301</v>
      </c>
      <c r="AK10" s="17">
        <v>0.215529529527586</v>
      </c>
      <c r="AL10" s="17">
        <v>0.38644150395168803</v>
      </c>
      <c r="AM10" s="17"/>
      <c r="AN10" s="17">
        <v>0.29251373883010801</v>
      </c>
      <c r="AO10" s="17">
        <v>0.315826315570363</v>
      </c>
      <c r="AP10" s="17"/>
      <c r="AQ10" s="17">
        <v>0.278180489244789</v>
      </c>
      <c r="AR10" s="17">
        <v>0.33744155610783899</v>
      </c>
      <c r="AS10" s="17"/>
      <c r="AT10" s="17">
        <v>0.45315361080717198</v>
      </c>
      <c r="AU10" s="17">
        <v>0.25682310775435702</v>
      </c>
      <c r="AV10" s="17">
        <v>0.110248670527408</v>
      </c>
      <c r="AW10" s="17"/>
      <c r="AX10" s="17">
        <v>0.24796008049483401</v>
      </c>
      <c r="AY10" s="17">
        <v>0.52089584563559399</v>
      </c>
      <c r="AZ10" s="17">
        <v>0.36796219002306102</v>
      </c>
    </row>
    <row r="11" spans="2:52" x14ac:dyDescent="0.35">
      <c r="B11" s="18" t="s">
        <v>137</v>
      </c>
      <c r="C11" s="17">
        <v>0.25537976793682599</v>
      </c>
      <c r="D11" s="17">
        <v>0.185470752594286</v>
      </c>
      <c r="E11" s="17">
        <v>0.31200854292943297</v>
      </c>
      <c r="F11" s="17"/>
      <c r="G11" s="17">
        <v>0.26130367995696802</v>
      </c>
      <c r="H11" s="17">
        <v>0.18220280997737701</v>
      </c>
      <c r="I11" s="17">
        <v>0.246629632591263</v>
      </c>
      <c r="J11" s="17">
        <v>0.352992100133044</v>
      </c>
      <c r="K11" s="17">
        <v>7.3098602322323306E-2</v>
      </c>
      <c r="L11" s="17">
        <v>0.35054697294971898</v>
      </c>
      <c r="M11" s="17"/>
      <c r="N11" s="17">
        <v>0.22828370602329701</v>
      </c>
      <c r="O11" s="17">
        <v>0.28416157455226099</v>
      </c>
      <c r="P11" s="17">
        <v>0.27833132728833299</v>
      </c>
      <c r="Q11" s="17">
        <v>0.23276518439830701</v>
      </c>
      <c r="R11" s="17"/>
      <c r="S11" s="17">
        <v>0.29105250899460799</v>
      </c>
      <c r="T11" s="17">
        <v>0.20863598511902101</v>
      </c>
      <c r="U11" s="17">
        <v>3.8331433365741199E-2</v>
      </c>
      <c r="V11" s="17">
        <v>1</v>
      </c>
      <c r="W11" s="17">
        <v>0.30399436417859299</v>
      </c>
      <c r="X11" s="17"/>
      <c r="Y11" s="17">
        <v>0.23720835270459201</v>
      </c>
      <c r="Z11" s="17">
        <v>0.216092566323073</v>
      </c>
      <c r="AA11" s="17">
        <v>4.8469122326096202E-2</v>
      </c>
      <c r="AB11" s="17"/>
      <c r="AC11" s="17">
        <v>0.22420015331291299</v>
      </c>
      <c r="AD11" s="17">
        <v>0.30378718893718598</v>
      </c>
      <c r="AE11" s="17">
        <v>0.204086101335057</v>
      </c>
      <c r="AF11" s="17">
        <v>0.110499296005931</v>
      </c>
      <c r="AG11" s="17">
        <v>1</v>
      </c>
      <c r="AH11" s="17"/>
      <c r="AI11" s="17">
        <v>0.22981789584177201</v>
      </c>
      <c r="AJ11" s="17">
        <v>0.29339294736671001</v>
      </c>
      <c r="AK11" s="17">
        <v>0.24789246722915401</v>
      </c>
      <c r="AL11" s="17">
        <v>0.17206329888328101</v>
      </c>
      <c r="AM11" s="17"/>
      <c r="AN11" s="17">
        <v>0.24510615467074001</v>
      </c>
      <c r="AO11" s="17">
        <v>0.261038552322642</v>
      </c>
      <c r="AP11" s="17"/>
      <c r="AQ11" s="17">
        <v>0.27528124039041502</v>
      </c>
      <c r="AR11" s="17">
        <v>0.242845417964931</v>
      </c>
      <c r="AS11" s="17"/>
      <c r="AT11" s="17">
        <v>0.19171688230147699</v>
      </c>
      <c r="AU11" s="17">
        <v>0.28346685925662601</v>
      </c>
      <c r="AV11" s="17">
        <v>0.36435939437515602</v>
      </c>
      <c r="AW11" s="17"/>
      <c r="AX11" s="17">
        <v>0.21129022987843499</v>
      </c>
      <c r="AY11" s="17">
        <v>0.25976468641492101</v>
      </c>
      <c r="AZ11" s="17">
        <v>3.9521156465398902E-2</v>
      </c>
    </row>
    <row r="12" spans="2:52" x14ac:dyDescent="0.35">
      <c r="B12" s="18" t="s">
        <v>138</v>
      </c>
      <c r="C12" s="17">
        <v>5.1515931442492099E-2</v>
      </c>
      <c r="D12" s="17">
        <v>7.7169380275486504E-2</v>
      </c>
      <c r="E12" s="17">
        <v>2.82060103777672E-2</v>
      </c>
      <c r="F12" s="17"/>
      <c r="G12" s="17">
        <v>5.6168090242500301E-2</v>
      </c>
      <c r="H12" s="17">
        <v>4.6211713829746398E-2</v>
      </c>
      <c r="I12" s="17">
        <v>1.5395795828812E-2</v>
      </c>
      <c r="J12" s="17">
        <v>5.42604071921323E-2</v>
      </c>
      <c r="K12" s="17">
        <v>3.1072608061948202E-2</v>
      </c>
      <c r="L12" s="17">
        <v>8.3983094486097795E-2</v>
      </c>
      <c r="M12" s="17"/>
      <c r="N12" s="17">
        <v>3.26008716414549E-2</v>
      </c>
      <c r="O12" s="17">
        <v>7.4393271734755906E-2</v>
      </c>
      <c r="P12" s="17">
        <v>6.3353701626069597E-2</v>
      </c>
      <c r="Q12" s="17">
        <v>3.4925899739806601E-2</v>
      </c>
      <c r="R12" s="17"/>
      <c r="S12" s="17">
        <v>2.5434761100661101E-2</v>
      </c>
      <c r="T12" s="17">
        <v>0.100343743775637</v>
      </c>
      <c r="U12" s="17">
        <v>5.2098003223651199E-2</v>
      </c>
      <c r="V12" s="17">
        <v>0</v>
      </c>
      <c r="W12" s="17">
        <v>1.47678669799248E-2</v>
      </c>
      <c r="X12" s="17"/>
      <c r="Y12" s="17">
        <v>0</v>
      </c>
      <c r="Z12" s="17">
        <v>6.7210255042598796E-2</v>
      </c>
      <c r="AA12" s="17">
        <v>0.13854589565290301</v>
      </c>
      <c r="AB12" s="17"/>
      <c r="AC12" s="17">
        <v>9.3806153325986102E-2</v>
      </c>
      <c r="AD12" s="17">
        <v>4.1668657831633198E-2</v>
      </c>
      <c r="AE12" s="17">
        <v>4.8041722574561102E-2</v>
      </c>
      <c r="AF12" s="17">
        <v>0</v>
      </c>
      <c r="AG12" s="17">
        <v>0</v>
      </c>
      <c r="AH12" s="17"/>
      <c r="AI12" s="17">
        <v>5.9485935582180398E-2</v>
      </c>
      <c r="AJ12" s="17">
        <v>7.3184601117706694E-2</v>
      </c>
      <c r="AK12" s="17">
        <v>1.9646759095780401E-2</v>
      </c>
      <c r="AL12" s="17">
        <v>2.2578861426120402E-2</v>
      </c>
      <c r="AM12" s="17"/>
      <c r="AN12" s="17">
        <v>1.8480935429583699E-2</v>
      </c>
      <c r="AO12" s="17">
        <v>6.2630390456793597E-2</v>
      </c>
      <c r="AP12" s="17"/>
      <c r="AQ12" s="17">
        <v>1.4296240392599399E-2</v>
      </c>
      <c r="AR12" s="17">
        <v>8.1648322149136296E-2</v>
      </c>
      <c r="AS12" s="17"/>
      <c r="AT12" s="17">
        <v>3.9095887999263799E-2</v>
      </c>
      <c r="AU12" s="17">
        <v>2.8267151563871398E-2</v>
      </c>
      <c r="AV12" s="17">
        <v>0.107772984455397</v>
      </c>
      <c r="AW12" s="17"/>
      <c r="AX12" s="17">
        <v>9.0157408578620202E-2</v>
      </c>
      <c r="AY12" s="17">
        <v>0</v>
      </c>
      <c r="AZ12" s="17">
        <v>7.2878420583775597E-2</v>
      </c>
    </row>
    <row r="13" spans="2:52" x14ac:dyDescent="0.35">
      <c r="B13" s="18" t="s">
        <v>139</v>
      </c>
      <c r="C13" s="17">
        <v>3.8154260180920899E-2</v>
      </c>
      <c r="D13" s="17">
        <v>3.9635432199349098E-2</v>
      </c>
      <c r="E13" s="17">
        <v>3.7209772609156602E-2</v>
      </c>
      <c r="F13" s="17"/>
      <c r="G13" s="17">
        <v>3.3220373664000602E-2</v>
      </c>
      <c r="H13" s="17">
        <v>5.5392324998031199E-2</v>
      </c>
      <c r="I13" s="17">
        <v>0</v>
      </c>
      <c r="J13" s="17">
        <v>4.9816367851512403E-2</v>
      </c>
      <c r="K13" s="17">
        <v>8.7874889483190999E-2</v>
      </c>
      <c r="L13" s="17">
        <v>1.6721807328792599E-2</v>
      </c>
      <c r="M13" s="17"/>
      <c r="N13" s="17">
        <v>4.5779850408305602E-2</v>
      </c>
      <c r="O13" s="17">
        <v>1.43900498669395E-2</v>
      </c>
      <c r="P13" s="17">
        <v>6.6425034670127101E-2</v>
      </c>
      <c r="Q13" s="17">
        <v>3.3783396010915498E-2</v>
      </c>
      <c r="R13" s="17"/>
      <c r="S13" s="17">
        <v>6.6441960175730799E-2</v>
      </c>
      <c r="T13" s="17">
        <v>5.7330181952621899E-2</v>
      </c>
      <c r="U13" s="17">
        <v>0</v>
      </c>
      <c r="V13" s="17">
        <v>0</v>
      </c>
      <c r="W13" s="17">
        <v>0</v>
      </c>
      <c r="X13" s="17"/>
      <c r="Y13" s="17">
        <v>1.4168645959351101E-2</v>
      </c>
      <c r="Z13" s="17">
        <v>4.2916512343785101E-2</v>
      </c>
      <c r="AA13" s="17">
        <v>0</v>
      </c>
      <c r="AB13" s="17"/>
      <c r="AC13" s="17">
        <v>9.6180621530979005E-2</v>
      </c>
      <c r="AD13" s="17">
        <v>1.06342985368445E-2</v>
      </c>
      <c r="AE13" s="17">
        <v>3.3171766333684002E-2</v>
      </c>
      <c r="AF13" s="17">
        <v>0</v>
      </c>
      <c r="AG13" s="17">
        <v>0</v>
      </c>
      <c r="AH13" s="17"/>
      <c r="AI13" s="17">
        <v>3.9638789323167403E-2</v>
      </c>
      <c r="AJ13" s="17">
        <v>3.9320983903442699E-2</v>
      </c>
      <c r="AK13" s="17">
        <v>6.1638528750557302E-2</v>
      </c>
      <c r="AL13" s="17">
        <v>0</v>
      </c>
      <c r="AM13" s="17"/>
      <c r="AN13" s="17">
        <v>7.0539418460688202E-2</v>
      </c>
      <c r="AO13" s="17">
        <v>3.26748353369683E-2</v>
      </c>
      <c r="AP13" s="17"/>
      <c r="AQ13" s="17">
        <v>2.8220854220777299E-2</v>
      </c>
      <c r="AR13" s="17">
        <v>4.6504766701214902E-2</v>
      </c>
      <c r="AS13" s="17"/>
      <c r="AT13" s="17">
        <v>5.5187858552371502E-2</v>
      </c>
      <c r="AU13" s="17">
        <v>4.3227716399984101E-2</v>
      </c>
      <c r="AV13" s="17">
        <v>0</v>
      </c>
      <c r="AW13" s="17"/>
      <c r="AX13" s="17">
        <v>4.8238552284240101E-2</v>
      </c>
      <c r="AY13" s="17">
        <v>3.4825881274915899E-2</v>
      </c>
      <c r="AZ13" s="17">
        <v>8.7187857131053897E-2</v>
      </c>
    </row>
    <row r="14" spans="2:52" x14ac:dyDescent="0.35">
      <c r="B14" s="18" t="s">
        <v>94</v>
      </c>
      <c r="C14" s="17">
        <v>6.6168435226549999E-2</v>
      </c>
      <c r="D14" s="17">
        <v>2.3565138442596199E-2</v>
      </c>
      <c r="E14" s="17">
        <v>0.106610810360212</v>
      </c>
      <c r="F14" s="17"/>
      <c r="G14" s="17">
        <v>3.1445656506513903E-2</v>
      </c>
      <c r="H14" s="17">
        <v>9.7810501200456798E-2</v>
      </c>
      <c r="I14" s="17">
        <v>0</v>
      </c>
      <c r="J14" s="17">
        <v>0.14326995833964001</v>
      </c>
      <c r="K14" s="17">
        <v>7.0159060524190506E-2</v>
      </c>
      <c r="L14" s="17">
        <v>5.5894140288806099E-2</v>
      </c>
      <c r="M14" s="17"/>
      <c r="N14" s="17">
        <v>7.3134217266806606E-2</v>
      </c>
      <c r="O14" s="17">
        <v>7.4475658383704194E-2</v>
      </c>
      <c r="P14" s="17">
        <v>4.7683692172462801E-2</v>
      </c>
      <c r="Q14" s="17">
        <v>7.07374311559585E-2</v>
      </c>
      <c r="R14" s="17"/>
      <c r="S14" s="17">
        <v>3.0796120218345699E-2</v>
      </c>
      <c r="T14" s="17">
        <v>6.3369326828810503E-3</v>
      </c>
      <c r="U14" s="17">
        <v>0</v>
      </c>
      <c r="V14" s="17">
        <v>0</v>
      </c>
      <c r="W14" s="17">
        <v>0.17990206982974799</v>
      </c>
      <c r="X14" s="17"/>
      <c r="Y14" s="17">
        <v>0</v>
      </c>
      <c r="Z14" s="17">
        <v>2.57710038724598E-2</v>
      </c>
      <c r="AA14" s="17">
        <v>0.116016508531438</v>
      </c>
      <c r="AB14" s="17"/>
      <c r="AC14" s="17">
        <v>4.8997037712497603E-2</v>
      </c>
      <c r="AD14" s="17">
        <v>4.8578725127760701E-2</v>
      </c>
      <c r="AE14" s="17">
        <v>3.7251546068432999E-2</v>
      </c>
      <c r="AF14" s="17">
        <v>0</v>
      </c>
      <c r="AG14" s="17">
        <v>0</v>
      </c>
      <c r="AH14" s="17"/>
      <c r="AI14" s="17">
        <v>5.6687544608926499E-2</v>
      </c>
      <c r="AJ14" s="17">
        <v>5.5054050665606098E-2</v>
      </c>
      <c r="AK14" s="17">
        <v>9.9734336022583095E-2</v>
      </c>
      <c r="AL14" s="17">
        <v>3.6006105535737798E-2</v>
      </c>
      <c r="AM14" s="17"/>
      <c r="AN14" s="17">
        <v>6.99838469904559E-2</v>
      </c>
      <c r="AO14" s="17">
        <v>6.2442675132345901E-2</v>
      </c>
      <c r="AP14" s="17"/>
      <c r="AQ14" s="17">
        <v>0.10067988769739</v>
      </c>
      <c r="AR14" s="17">
        <v>3.6514822336782098E-2</v>
      </c>
      <c r="AS14" s="17"/>
      <c r="AT14" s="17">
        <v>1.55120537763574E-2</v>
      </c>
      <c r="AU14" s="17">
        <v>7.76863041864429E-2</v>
      </c>
      <c r="AV14" s="17">
        <v>6.6036379833764605E-2</v>
      </c>
      <c r="AW14" s="17"/>
      <c r="AX14" s="17">
        <v>7.5040180034695496E-3</v>
      </c>
      <c r="AY14" s="17">
        <v>0</v>
      </c>
      <c r="AZ14" s="17">
        <v>0.123727558868292</v>
      </c>
    </row>
    <row r="15" spans="2:52" x14ac:dyDescent="0.35">
      <c r="B15" s="18" t="s">
        <v>140</v>
      </c>
      <c r="C15" s="21">
        <v>0.58878160521321099</v>
      </c>
      <c r="D15" s="21">
        <v>0.67415929648828199</v>
      </c>
      <c r="E15" s="21">
        <v>0.51596486372343098</v>
      </c>
      <c r="F15" s="21"/>
      <c r="G15" s="21">
        <v>0.61786219963001798</v>
      </c>
      <c r="H15" s="21">
        <v>0.61838264999438897</v>
      </c>
      <c r="I15" s="21">
        <v>0.73797457157992497</v>
      </c>
      <c r="J15" s="21">
        <v>0.399661166483671</v>
      </c>
      <c r="K15" s="21">
        <v>0.73779483960834702</v>
      </c>
      <c r="L15" s="21">
        <v>0.492853984946584</v>
      </c>
      <c r="M15" s="21"/>
      <c r="N15" s="21">
        <v>0.62020135466013604</v>
      </c>
      <c r="O15" s="21">
        <v>0.55257944546233895</v>
      </c>
      <c r="P15" s="21">
        <v>0.54420624424300701</v>
      </c>
      <c r="Q15" s="21">
        <v>0.62778808869501201</v>
      </c>
      <c r="R15" s="21"/>
      <c r="S15" s="21">
        <v>0.586274649510655</v>
      </c>
      <c r="T15" s="21">
        <v>0.62735315646983902</v>
      </c>
      <c r="U15" s="21">
        <v>0.90957056341060705</v>
      </c>
      <c r="V15" s="21">
        <v>0</v>
      </c>
      <c r="W15" s="21">
        <v>0.50133569901173403</v>
      </c>
      <c r="X15" s="21"/>
      <c r="Y15" s="21">
        <v>0.74862300133605697</v>
      </c>
      <c r="Z15" s="21">
        <v>0.648009662418083</v>
      </c>
      <c r="AA15" s="21">
        <v>0.69696847348956203</v>
      </c>
      <c r="AB15" s="21"/>
      <c r="AC15" s="21">
        <v>0.53681603411762402</v>
      </c>
      <c r="AD15" s="21">
        <v>0.59533112956657597</v>
      </c>
      <c r="AE15" s="21">
        <v>0.67744886368826496</v>
      </c>
      <c r="AF15" s="21">
        <v>0.889500703994069</v>
      </c>
      <c r="AG15" s="21">
        <v>0</v>
      </c>
      <c r="AH15" s="21"/>
      <c r="AI15" s="21">
        <v>0.614369834643954</v>
      </c>
      <c r="AJ15" s="21">
        <v>0.53904741694653402</v>
      </c>
      <c r="AK15" s="21">
        <v>0.57108790890192596</v>
      </c>
      <c r="AL15" s="21">
        <v>0.76935173415486102</v>
      </c>
      <c r="AM15" s="21"/>
      <c r="AN15" s="21">
        <v>0.59588964444853199</v>
      </c>
      <c r="AO15" s="21">
        <v>0.58121354675125103</v>
      </c>
      <c r="AP15" s="21"/>
      <c r="AQ15" s="21">
        <v>0.58152177729881904</v>
      </c>
      <c r="AR15" s="21">
        <v>0.59248667084793605</v>
      </c>
      <c r="AS15" s="21"/>
      <c r="AT15" s="21">
        <v>0.69848731737053005</v>
      </c>
      <c r="AU15" s="21">
        <v>0.56735196859307502</v>
      </c>
      <c r="AV15" s="21">
        <v>0.46183124133568298</v>
      </c>
      <c r="AW15" s="21"/>
      <c r="AX15" s="21">
        <v>0.64280979125523496</v>
      </c>
      <c r="AY15" s="21">
        <v>0.70540943231016295</v>
      </c>
      <c r="AZ15" s="21">
        <v>0.67668500695148004</v>
      </c>
    </row>
    <row r="16" spans="2:52" x14ac:dyDescent="0.35">
      <c r="B16" s="18" t="s">
        <v>141</v>
      </c>
      <c r="C16" s="21">
        <v>8.9670191623412901E-2</v>
      </c>
      <c r="D16" s="21">
        <v>0.116804812474836</v>
      </c>
      <c r="E16" s="21">
        <v>6.5415782986923798E-2</v>
      </c>
      <c r="F16" s="21"/>
      <c r="G16" s="21">
        <v>8.9388463906501001E-2</v>
      </c>
      <c r="H16" s="21">
        <v>0.10160403882777801</v>
      </c>
      <c r="I16" s="21">
        <v>1.5395795828812E-2</v>
      </c>
      <c r="J16" s="21">
        <v>0.104076775043645</v>
      </c>
      <c r="K16" s="21">
        <v>0.118947497545139</v>
      </c>
      <c r="L16" s="21">
        <v>0.10070490181489</v>
      </c>
      <c r="M16" s="21"/>
      <c r="N16" s="21">
        <v>7.8380722049760501E-2</v>
      </c>
      <c r="O16" s="21">
        <v>8.87833216016954E-2</v>
      </c>
      <c r="P16" s="21">
        <v>0.12977873629619699</v>
      </c>
      <c r="Q16" s="21">
        <v>6.8709295750722099E-2</v>
      </c>
      <c r="R16" s="21"/>
      <c r="S16" s="21">
        <v>9.1876721276391904E-2</v>
      </c>
      <c r="T16" s="21">
        <v>0.157673925728259</v>
      </c>
      <c r="U16" s="21">
        <v>5.2098003223651199E-2</v>
      </c>
      <c r="V16" s="21">
        <v>0</v>
      </c>
      <c r="W16" s="21">
        <v>1.47678669799248E-2</v>
      </c>
      <c r="X16" s="21"/>
      <c r="Y16" s="21">
        <v>1.4168645959351101E-2</v>
      </c>
      <c r="Z16" s="21">
        <v>0.11012676738638399</v>
      </c>
      <c r="AA16" s="21">
        <v>0.13854589565290301</v>
      </c>
      <c r="AB16" s="21"/>
      <c r="AC16" s="21">
        <v>0.189986774856965</v>
      </c>
      <c r="AD16" s="21">
        <v>5.23029563684776E-2</v>
      </c>
      <c r="AE16" s="21">
        <v>8.1213488908244993E-2</v>
      </c>
      <c r="AF16" s="21">
        <v>0</v>
      </c>
      <c r="AG16" s="21">
        <v>0</v>
      </c>
      <c r="AH16" s="21"/>
      <c r="AI16" s="21">
        <v>9.9124724905347794E-2</v>
      </c>
      <c r="AJ16" s="21">
        <v>0.112505585021149</v>
      </c>
      <c r="AK16" s="21">
        <v>8.1285287846337706E-2</v>
      </c>
      <c r="AL16" s="21">
        <v>2.2578861426120402E-2</v>
      </c>
      <c r="AM16" s="21"/>
      <c r="AN16" s="21">
        <v>8.9020353890271894E-2</v>
      </c>
      <c r="AO16" s="21">
        <v>9.5305225793761897E-2</v>
      </c>
      <c r="AP16" s="21"/>
      <c r="AQ16" s="21">
        <v>4.2517094613376702E-2</v>
      </c>
      <c r="AR16" s="21">
        <v>0.12815308885035101</v>
      </c>
      <c r="AS16" s="21"/>
      <c r="AT16" s="21">
        <v>9.4283746551635295E-2</v>
      </c>
      <c r="AU16" s="21">
        <v>7.1494867963855499E-2</v>
      </c>
      <c r="AV16" s="21">
        <v>0.107772984455397</v>
      </c>
      <c r="AW16" s="21"/>
      <c r="AX16" s="21">
        <v>0.13839596086285999</v>
      </c>
      <c r="AY16" s="21">
        <v>3.4825881274915899E-2</v>
      </c>
      <c r="AZ16" s="21">
        <v>0.16006627771483001</v>
      </c>
    </row>
    <row r="17" spans="2:52" x14ac:dyDescent="0.35">
      <c r="B17" s="18" t="s">
        <v>97</v>
      </c>
      <c r="C17" s="22">
        <v>0.49911141358979799</v>
      </c>
      <c r="D17" s="22">
        <v>0.557354484013447</v>
      </c>
      <c r="E17" s="22">
        <v>0.45054908073650701</v>
      </c>
      <c r="F17" s="22"/>
      <c r="G17" s="22">
        <v>0.52847373572351697</v>
      </c>
      <c r="H17" s="22">
        <v>0.51677861116661095</v>
      </c>
      <c r="I17" s="22">
        <v>0.72257877575111296</v>
      </c>
      <c r="J17" s="22">
        <v>0.29558439144002602</v>
      </c>
      <c r="K17" s="22">
        <v>0.61884734206320802</v>
      </c>
      <c r="L17" s="22">
        <v>0.392149083131694</v>
      </c>
      <c r="M17" s="22"/>
      <c r="N17" s="22">
        <v>0.54182063261037605</v>
      </c>
      <c r="O17" s="22">
        <v>0.46379612386064401</v>
      </c>
      <c r="P17" s="22">
        <v>0.41442750794680999</v>
      </c>
      <c r="Q17" s="22">
        <v>0.55907879294428997</v>
      </c>
      <c r="R17" s="22"/>
      <c r="S17" s="22">
        <v>0.49439792823426298</v>
      </c>
      <c r="T17" s="22">
        <v>0.46967923074158002</v>
      </c>
      <c r="U17" s="22">
        <v>0.85747256018695595</v>
      </c>
      <c r="V17" s="22">
        <v>0</v>
      </c>
      <c r="W17" s="22">
        <v>0.48656783203180898</v>
      </c>
      <c r="X17" s="22"/>
      <c r="Y17" s="22">
        <v>0.734454355376706</v>
      </c>
      <c r="Z17" s="22">
        <v>0.53788289503169895</v>
      </c>
      <c r="AA17" s="22">
        <v>0.55842257783665905</v>
      </c>
      <c r="AB17" s="22"/>
      <c r="AC17" s="22">
        <v>0.346829259260659</v>
      </c>
      <c r="AD17" s="22">
        <v>0.54302817319809904</v>
      </c>
      <c r="AE17" s="22">
        <v>0.59623537478001998</v>
      </c>
      <c r="AF17" s="22">
        <v>0.889500703994069</v>
      </c>
      <c r="AG17" s="22">
        <v>0</v>
      </c>
      <c r="AH17" s="22"/>
      <c r="AI17" s="22">
        <v>0.51524510973860604</v>
      </c>
      <c r="AJ17" s="22">
        <v>0.42654183192538497</v>
      </c>
      <c r="AK17" s="22">
        <v>0.48980262105558797</v>
      </c>
      <c r="AL17" s="22">
        <v>0.74677287272874004</v>
      </c>
      <c r="AM17" s="22"/>
      <c r="AN17" s="22">
        <v>0.50686929055826002</v>
      </c>
      <c r="AO17" s="22">
        <v>0.48590832095748898</v>
      </c>
      <c r="AP17" s="22"/>
      <c r="AQ17" s="22">
        <v>0.53900468268544199</v>
      </c>
      <c r="AR17" s="22">
        <v>0.46433358199758501</v>
      </c>
      <c r="AS17" s="22"/>
      <c r="AT17" s="22">
        <v>0.60420357081889497</v>
      </c>
      <c r="AU17" s="22">
        <v>0.49585710062922</v>
      </c>
      <c r="AV17" s="22">
        <v>0.35405825688028603</v>
      </c>
      <c r="AW17" s="22"/>
      <c r="AX17" s="22">
        <v>0.50441383039237497</v>
      </c>
      <c r="AY17" s="22">
        <v>0.67058355103524703</v>
      </c>
      <c r="AZ17" s="22">
        <v>0.51661872923665098</v>
      </c>
    </row>
    <row r="18" spans="2:52" x14ac:dyDescent="0.35">
      <c r="B18" s="16" t="s">
        <v>196</v>
      </c>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Z18"/>
  <sheetViews>
    <sheetView showGridLines="0"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208</v>
      </c>
      <c r="C9" s="17">
        <v>0.15367307445186701</v>
      </c>
      <c r="D9" s="17">
        <v>0.168939146307924</v>
      </c>
      <c r="E9" s="17">
        <v>0.139714308173991</v>
      </c>
      <c r="F9" s="17"/>
      <c r="G9" s="17">
        <v>0.154716801327868</v>
      </c>
      <c r="H9" s="17">
        <v>0.163266027668997</v>
      </c>
      <c r="I9" s="17">
        <v>0.248828932748177</v>
      </c>
      <c r="J9" s="17">
        <v>0.12020633408468701</v>
      </c>
      <c r="K9" s="17">
        <v>0.15268880379772101</v>
      </c>
      <c r="L9" s="17">
        <v>8.9555287251912793E-2</v>
      </c>
      <c r="M9" s="17"/>
      <c r="N9" s="17">
        <v>0.175114330030927</v>
      </c>
      <c r="O9" s="17">
        <v>0.20009724750858601</v>
      </c>
      <c r="P9" s="17">
        <v>0.15282185228176001</v>
      </c>
      <c r="Q9" s="17">
        <v>0.10359013493729601</v>
      </c>
      <c r="R9" s="17"/>
      <c r="S9" s="17">
        <v>0.12814792861334701</v>
      </c>
      <c r="T9" s="17">
        <v>0.18687843278975</v>
      </c>
      <c r="U9" s="17">
        <v>0.18959975242737001</v>
      </c>
      <c r="V9" s="17">
        <v>0.40772133344947498</v>
      </c>
      <c r="W9" s="17">
        <v>0.14548407517240899</v>
      </c>
      <c r="X9" s="17"/>
      <c r="Y9" s="17">
        <v>0.16171664243620701</v>
      </c>
      <c r="Z9" s="17">
        <v>0.21190423391100099</v>
      </c>
      <c r="AA9" s="17">
        <v>0.14993375481121199</v>
      </c>
      <c r="AB9" s="17"/>
      <c r="AC9" s="17">
        <v>0.135055389618567</v>
      </c>
      <c r="AD9" s="17">
        <v>0.11984560778980199</v>
      </c>
      <c r="AE9" s="17">
        <v>0.18899941345657301</v>
      </c>
      <c r="AF9" s="17">
        <v>0.154125153707172</v>
      </c>
      <c r="AG9" s="17">
        <v>0.15137881077213999</v>
      </c>
      <c r="AH9" s="17"/>
      <c r="AI9" s="17">
        <v>0.13460160351202799</v>
      </c>
      <c r="AJ9" s="17">
        <v>0.163998913238602</v>
      </c>
      <c r="AK9" s="17">
        <v>0.18230433010425601</v>
      </c>
      <c r="AL9" s="17">
        <v>0.17529082043911001</v>
      </c>
      <c r="AM9" s="17"/>
      <c r="AN9" s="17">
        <v>0.15054299611771199</v>
      </c>
      <c r="AO9" s="17">
        <v>0.15549357040751899</v>
      </c>
      <c r="AP9" s="17"/>
      <c r="AQ9" s="17">
        <v>0.16308701332879699</v>
      </c>
      <c r="AR9" s="17">
        <v>0.14291802136871401</v>
      </c>
      <c r="AS9" s="17"/>
      <c r="AT9" s="17">
        <v>0.18705904161631001</v>
      </c>
      <c r="AU9" s="17">
        <v>0.139231780548801</v>
      </c>
      <c r="AV9" s="17">
        <v>0.162026582493522</v>
      </c>
      <c r="AW9" s="17"/>
      <c r="AX9" s="17">
        <v>0.24985492289941799</v>
      </c>
      <c r="AY9" s="17">
        <v>0.13272842056982401</v>
      </c>
      <c r="AZ9" s="17">
        <v>0.244726019406523</v>
      </c>
    </row>
    <row r="10" spans="2:52" x14ac:dyDescent="0.35">
      <c r="B10" s="18" t="s">
        <v>209</v>
      </c>
      <c r="C10" s="17">
        <v>0.316135528165427</v>
      </c>
      <c r="D10" s="17">
        <v>0.33825897692968598</v>
      </c>
      <c r="E10" s="17">
        <v>0.28863018040184502</v>
      </c>
      <c r="F10" s="17"/>
      <c r="G10" s="17">
        <v>0.46121059644286899</v>
      </c>
      <c r="H10" s="17">
        <v>0.42670817064697802</v>
      </c>
      <c r="I10" s="17">
        <v>0.35233986316624699</v>
      </c>
      <c r="J10" s="17">
        <v>0.29323063649443498</v>
      </c>
      <c r="K10" s="17">
        <v>0.20435960099668299</v>
      </c>
      <c r="L10" s="17">
        <v>0.190952913210751</v>
      </c>
      <c r="M10" s="17"/>
      <c r="N10" s="17">
        <v>0.41078103730524301</v>
      </c>
      <c r="O10" s="17">
        <v>0.33831054198729799</v>
      </c>
      <c r="P10" s="17">
        <v>0.26829947909401802</v>
      </c>
      <c r="Q10" s="17">
        <v>0.27461241581694801</v>
      </c>
      <c r="R10" s="17"/>
      <c r="S10" s="17">
        <v>0.27275973604859199</v>
      </c>
      <c r="T10" s="17">
        <v>0.36984228346114401</v>
      </c>
      <c r="U10" s="17">
        <v>0.32334477930716399</v>
      </c>
      <c r="V10" s="17">
        <v>0.128220850964546</v>
      </c>
      <c r="W10" s="17">
        <v>0.32034025303237201</v>
      </c>
      <c r="X10" s="17"/>
      <c r="Y10" s="17">
        <v>0.33143641393641499</v>
      </c>
      <c r="Z10" s="17">
        <v>0.33354366143023001</v>
      </c>
      <c r="AA10" s="17">
        <v>0.48323321720040802</v>
      </c>
      <c r="AB10" s="17"/>
      <c r="AC10" s="17">
        <v>0.262402833906352</v>
      </c>
      <c r="AD10" s="17">
        <v>0.34735433170114099</v>
      </c>
      <c r="AE10" s="17">
        <v>0.37267117034345898</v>
      </c>
      <c r="AF10" s="17">
        <v>0.32548300436323002</v>
      </c>
      <c r="AG10" s="17">
        <v>0.72448936767424299</v>
      </c>
      <c r="AH10" s="17"/>
      <c r="AI10" s="17">
        <v>0.27348210160648201</v>
      </c>
      <c r="AJ10" s="17">
        <v>0.35051784510171302</v>
      </c>
      <c r="AK10" s="17">
        <v>0.29505528829319699</v>
      </c>
      <c r="AL10" s="17">
        <v>0.393150022892233</v>
      </c>
      <c r="AM10" s="17"/>
      <c r="AN10" s="17">
        <v>0.45185074601414899</v>
      </c>
      <c r="AO10" s="17">
        <v>0.27872735324159797</v>
      </c>
      <c r="AP10" s="17"/>
      <c r="AQ10" s="17">
        <v>0.38294648439877299</v>
      </c>
      <c r="AR10" s="17">
        <v>0.249685621849601</v>
      </c>
      <c r="AS10" s="17"/>
      <c r="AT10" s="17">
        <v>0.380751807792442</v>
      </c>
      <c r="AU10" s="17">
        <v>0.27702645752086602</v>
      </c>
      <c r="AV10" s="17">
        <v>0.23424129114963499</v>
      </c>
      <c r="AW10" s="17"/>
      <c r="AX10" s="17">
        <v>0.33288044571062902</v>
      </c>
      <c r="AY10" s="17">
        <v>0.34919471713406902</v>
      </c>
      <c r="AZ10" s="17">
        <v>0.47998810948057502</v>
      </c>
    </row>
    <row r="11" spans="2:52" x14ac:dyDescent="0.35">
      <c r="B11" s="18" t="s">
        <v>210</v>
      </c>
      <c r="C11" s="17">
        <v>0.26029605910168602</v>
      </c>
      <c r="D11" s="17">
        <v>0.25403478459060302</v>
      </c>
      <c r="E11" s="17">
        <v>0.26861626918364501</v>
      </c>
      <c r="F11" s="17"/>
      <c r="G11" s="17">
        <v>0.222431515228039</v>
      </c>
      <c r="H11" s="17">
        <v>0.17501434101855501</v>
      </c>
      <c r="I11" s="17">
        <v>0.21940796292258599</v>
      </c>
      <c r="J11" s="17">
        <v>0.36941044302864601</v>
      </c>
      <c r="K11" s="17">
        <v>0.32893448216038101</v>
      </c>
      <c r="L11" s="17">
        <v>0.26083732719144498</v>
      </c>
      <c r="M11" s="17"/>
      <c r="N11" s="17">
        <v>0.246684333466545</v>
      </c>
      <c r="O11" s="17">
        <v>0.22234918969759099</v>
      </c>
      <c r="P11" s="17">
        <v>0.31485834406129898</v>
      </c>
      <c r="Q11" s="17">
        <v>0.26695084532325802</v>
      </c>
      <c r="R11" s="17"/>
      <c r="S11" s="17">
        <v>0.33498511674586001</v>
      </c>
      <c r="T11" s="17">
        <v>0.220667285141328</v>
      </c>
      <c r="U11" s="17">
        <v>0.16187626249467801</v>
      </c>
      <c r="V11" s="17">
        <v>0</v>
      </c>
      <c r="W11" s="17">
        <v>0.209391620793108</v>
      </c>
      <c r="X11" s="17"/>
      <c r="Y11" s="17">
        <v>0.314430848516562</v>
      </c>
      <c r="Z11" s="17">
        <v>0.22348308606726899</v>
      </c>
      <c r="AA11" s="17">
        <v>0.19214787997487001</v>
      </c>
      <c r="AB11" s="17"/>
      <c r="AC11" s="17">
        <v>0.28537659884197503</v>
      </c>
      <c r="AD11" s="17">
        <v>0.28244213254022699</v>
      </c>
      <c r="AE11" s="17">
        <v>0.22392767721562901</v>
      </c>
      <c r="AF11" s="17">
        <v>0.25968743095359098</v>
      </c>
      <c r="AG11" s="17">
        <v>7.32726869604204E-2</v>
      </c>
      <c r="AH11" s="17"/>
      <c r="AI11" s="17">
        <v>0.23346299769391601</v>
      </c>
      <c r="AJ11" s="17">
        <v>0.257763899883175</v>
      </c>
      <c r="AK11" s="17">
        <v>0.30159620081662297</v>
      </c>
      <c r="AL11" s="17">
        <v>0.25534352414738098</v>
      </c>
      <c r="AM11" s="17"/>
      <c r="AN11" s="17">
        <v>0.185481411995672</v>
      </c>
      <c r="AO11" s="17">
        <v>0.271497956569902</v>
      </c>
      <c r="AP11" s="17"/>
      <c r="AQ11" s="17">
        <v>0.23730469791230699</v>
      </c>
      <c r="AR11" s="17">
        <v>0.28440130173947398</v>
      </c>
      <c r="AS11" s="17"/>
      <c r="AT11" s="17">
        <v>0.24892298979776101</v>
      </c>
      <c r="AU11" s="17">
        <v>0.27360912122335601</v>
      </c>
      <c r="AV11" s="17">
        <v>0.35550732230350401</v>
      </c>
      <c r="AW11" s="17"/>
      <c r="AX11" s="17">
        <v>0.235927168461607</v>
      </c>
      <c r="AY11" s="17">
        <v>0.275089171567026</v>
      </c>
      <c r="AZ11" s="17">
        <v>0.10859049272996101</v>
      </c>
    </row>
    <row r="12" spans="2:52" x14ac:dyDescent="0.35">
      <c r="B12" s="18" t="s">
        <v>211</v>
      </c>
      <c r="C12" s="17">
        <v>0.17857892180749901</v>
      </c>
      <c r="D12" s="17">
        <v>0.174933337971481</v>
      </c>
      <c r="E12" s="17">
        <v>0.183640205961384</v>
      </c>
      <c r="F12" s="17"/>
      <c r="G12" s="17">
        <v>6.2891857643989094E-2</v>
      </c>
      <c r="H12" s="17">
        <v>0.155736778884116</v>
      </c>
      <c r="I12" s="17">
        <v>0.131098923354001</v>
      </c>
      <c r="J12" s="17">
        <v>7.1794423356620299E-2</v>
      </c>
      <c r="K12" s="17">
        <v>0.22526566925397501</v>
      </c>
      <c r="L12" s="17">
        <v>0.36520241879103399</v>
      </c>
      <c r="M12" s="17"/>
      <c r="N12" s="17">
        <v>0.13024906544339501</v>
      </c>
      <c r="O12" s="17">
        <v>0.16389438814468499</v>
      </c>
      <c r="P12" s="17">
        <v>0.18603922112096499</v>
      </c>
      <c r="Q12" s="17">
        <v>0.212581332916432</v>
      </c>
      <c r="R12" s="17"/>
      <c r="S12" s="17">
        <v>0.20509251872171499</v>
      </c>
      <c r="T12" s="17">
        <v>0.13837294886818699</v>
      </c>
      <c r="U12" s="17">
        <v>0.234667723481194</v>
      </c>
      <c r="V12" s="17">
        <v>0.46405781558597903</v>
      </c>
      <c r="W12" s="17">
        <v>0.181332836729269</v>
      </c>
      <c r="X12" s="17"/>
      <c r="Y12" s="17">
        <v>0.146145140846097</v>
      </c>
      <c r="Z12" s="17">
        <v>0.169572001375383</v>
      </c>
      <c r="AA12" s="17">
        <v>8.9733135651341306E-2</v>
      </c>
      <c r="AB12" s="17"/>
      <c r="AC12" s="17">
        <v>0.21846001536133799</v>
      </c>
      <c r="AD12" s="17">
        <v>0.15764039510474401</v>
      </c>
      <c r="AE12" s="17">
        <v>0.14734034755308001</v>
      </c>
      <c r="AF12" s="17">
        <v>0.22377295136346301</v>
      </c>
      <c r="AG12" s="17">
        <v>5.0859134593196402E-2</v>
      </c>
      <c r="AH12" s="17"/>
      <c r="AI12" s="17">
        <v>0.20465869682902901</v>
      </c>
      <c r="AJ12" s="17">
        <v>0.193811686098042</v>
      </c>
      <c r="AK12" s="17">
        <v>0.13309461243074699</v>
      </c>
      <c r="AL12" s="17">
        <v>0.14025442493052601</v>
      </c>
      <c r="AM12" s="17"/>
      <c r="AN12" s="17">
        <v>0.15130680989658901</v>
      </c>
      <c r="AO12" s="17">
        <v>0.19325524292077101</v>
      </c>
      <c r="AP12" s="17"/>
      <c r="AQ12" s="17">
        <v>0.129018044121162</v>
      </c>
      <c r="AR12" s="17">
        <v>0.22581875421484801</v>
      </c>
      <c r="AS12" s="17"/>
      <c r="AT12" s="17">
        <v>0.143964003110612</v>
      </c>
      <c r="AU12" s="17">
        <v>0.21409132654934199</v>
      </c>
      <c r="AV12" s="17">
        <v>0.182622742454909</v>
      </c>
      <c r="AW12" s="17"/>
      <c r="AX12" s="17">
        <v>0.121861067473704</v>
      </c>
      <c r="AY12" s="17">
        <v>0.17844685474150601</v>
      </c>
      <c r="AZ12" s="17">
        <v>0.12535487534863199</v>
      </c>
    </row>
    <row r="13" spans="2:52" x14ac:dyDescent="0.35">
      <c r="B13" s="18" t="s">
        <v>94</v>
      </c>
      <c r="C13" s="19">
        <v>9.1316416473521095E-2</v>
      </c>
      <c r="D13" s="19">
        <v>6.3833754200306098E-2</v>
      </c>
      <c r="E13" s="19">
        <v>0.11939903627913399</v>
      </c>
      <c r="F13" s="19"/>
      <c r="G13" s="19">
        <v>9.8749229357234597E-2</v>
      </c>
      <c r="H13" s="19">
        <v>7.9274681781353801E-2</v>
      </c>
      <c r="I13" s="19">
        <v>4.8324317808988097E-2</v>
      </c>
      <c r="J13" s="19">
        <v>0.145358163035611</v>
      </c>
      <c r="K13" s="19">
        <v>8.8751443791239906E-2</v>
      </c>
      <c r="L13" s="19">
        <v>9.3452053554857306E-2</v>
      </c>
      <c r="M13" s="19"/>
      <c r="N13" s="19">
        <v>3.7171233753889699E-2</v>
      </c>
      <c r="O13" s="19">
        <v>7.5348632661839499E-2</v>
      </c>
      <c r="P13" s="19">
        <v>7.7981103441957994E-2</v>
      </c>
      <c r="Q13" s="19">
        <v>0.14226527100606701</v>
      </c>
      <c r="R13" s="19"/>
      <c r="S13" s="19">
        <v>5.9014699870486201E-2</v>
      </c>
      <c r="T13" s="19">
        <v>8.4239049739590802E-2</v>
      </c>
      <c r="U13" s="19">
        <v>9.0511482289594297E-2</v>
      </c>
      <c r="V13" s="19">
        <v>0</v>
      </c>
      <c r="W13" s="19">
        <v>0.14345121427284199</v>
      </c>
      <c r="X13" s="19"/>
      <c r="Y13" s="19">
        <v>4.6270954264719201E-2</v>
      </c>
      <c r="Z13" s="19">
        <v>6.1497017216116903E-2</v>
      </c>
      <c r="AA13" s="19">
        <v>8.49520123621684E-2</v>
      </c>
      <c r="AB13" s="19"/>
      <c r="AC13" s="19">
        <v>9.8705162271768301E-2</v>
      </c>
      <c r="AD13" s="19">
        <v>9.27175328640851E-2</v>
      </c>
      <c r="AE13" s="19">
        <v>6.7061391431258596E-2</v>
      </c>
      <c r="AF13" s="19">
        <v>3.6931459612543703E-2</v>
      </c>
      <c r="AG13" s="19">
        <v>0</v>
      </c>
      <c r="AH13" s="19"/>
      <c r="AI13" s="19">
        <v>0.153794600358544</v>
      </c>
      <c r="AJ13" s="19">
        <v>3.3907655678467499E-2</v>
      </c>
      <c r="AK13" s="19">
        <v>8.7949568355176894E-2</v>
      </c>
      <c r="AL13" s="19">
        <v>3.5961207590750499E-2</v>
      </c>
      <c r="AM13" s="19"/>
      <c r="AN13" s="19">
        <v>6.08180359758786E-2</v>
      </c>
      <c r="AO13" s="19">
        <v>0.10102587686021</v>
      </c>
      <c r="AP13" s="19"/>
      <c r="AQ13" s="19">
        <v>8.7643760238960797E-2</v>
      </c>
      <c r="AR13" s="19">
        <v>9.7176300827362699E-2</v>
      </c>
      <c r="AS13" s="19"/>
      <c r="AT13" s="19">
        <v>3.93021576828744E-2</v>
      </c>
      <c r="AU13" s="19">
        <v>9.6041314157636198E-2</v>
      </c>
      <c r="AV13" s="19">
        <v>6.5602061598429906E-2</v>
      </c>
      <c r="AW13" s="19"/>
      <c r="AX13" s="19">
        <v>5.9476395454641597E-2</v>
      </c>
      <c r="AY13" s="19">
        <v>6.4540835987574902E-2</v>
      </c>
      <c r="AZ13" s="19">
        <v>4.1340503034309597E-2</v>
      </c>
    </row>
    <row r="14" spans="2:52" x14ac:dyDescent="0.35">
      <c r="B14" s="16"/>
    </row>
    <row r="15" spans="2:52" x14ac:dyDescent="0.35">
      <c r="B15" t="s">
        <v>85</v>
      </c>
    </row>
    <row r="16" spans="2:52" x14ac:dyDescent="0.35">
      <c r="B16" t="s">
        <v>86</v>
      </c>
    </row>
    <row r="18" spans="2:2" x14ac:dyDescent="0.35">
      <c r="B18"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Z22"/>
  <sheetViews>
    <sheetView showGridLines="0" workbookViewId="0">
      <pane xSplit="2" topLeftCell="C1" activePane="topRight" state="frozen"/>
      <selection pane="topRight" activeCell="AY15" sqref="AY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135</v>
      </c>
      <c r="C9" s="17">
        <v>0.18322105549936801</v>
      </c>
      <c r="D9" s="17">
        <v>0.18761958556473601</v>
      </c>
      <c r="E9" s="17">
        <v>0.18031440869493301</v>
      </c>
      <c r="F9" s="17"/>
      <c r="G9" s="17">
        <v>0.17919231692110399</v>
      </c>
      <c r="H9" s="17">
        <v>0.16084273677268099</v>
      </c>
      <c r="I9" s="17">
        <v>0.31829574762991802</v>
      </c>
      <c r="J9" s="17">
        <v>0.17506728804039501</v>
      </c>
      <c r="K9" s="17">
        <v>0.15191700243658601</v>
      </c>
      <c r="L9" s="17">
        <v>0.11833737849313</v>
      </c>
      <c r="M9" s="17"/>
      <c r="N9" s="17">
        <v>0.20957687855665799</v>
      </c>
      <c r="O9" s="17">
        <v>0.199141930462371</v>
      </c>
      <c r="P9" s="17">
        <v>0.16258154273398001</v>
      </c>
      <c r="Q9" s="17">
        <v>0.170118985524146</v>
      </c>
      <c r="R9" s="17"/>
      <c r="S9" s="17">
        <v>0.12287578203211499</v>
      </c>
      <c r="T9" s="17">
        <v>0.25348863093985302</v>
      </c>
      <c r="U9" s="17">
        <v>0.22676297660685801</v>
      </c>
      <c r="V9" s="17">
        <v>0.31321620735965899</v>
      </c>
      <c r="W9" s="17">
        <v>0.156081260318186</v>
      </c>
      <c r="X9" s="17"/>
      <c r="Y9" s="17">
        <v>0.14375580066764601</v>
      </c>
      <c r="Z9" s="17">
        <v>0.248728608134928</v>
      </c>
      <c r="AA9" s="17">
        <v>0.19273589245661599</v>
      </c>
      <c r="AB9" s="17"/>
      <c r="AC9" s="17">
        <v>0.17871709185509799</v>
      </c>
      <c r="AD9" s="17">
        <v>0.18922613860002299</v>
      </c>
      <c r="AE9" s="17">
        <v>0.165235276482217</v>
      </c>
      <c r="AF9" s="17">
        <v>0.238602466018461</v>
      </c>
      <c r="AG9" s="17">
        <v>8.73205488698829E-2</v>
      </c>
      <c r="AH9" s="17"/>
      <c r="AI9" s="17">
        <v>0.14529458953020499</v>
      </c>
      <c r="AJ9" s="17">
        <v>0.19253831154571099</v>
      </c>
      <c r="AK9" s="17">
        <v>0.21440688195209001</v>
      </c>
      <c r="AL9" s="17">
        <v>0.19807667542188001</v>
      </c>
      <c r="AM9" s="17"/>
      <c r="AN9" s="17">
        <v>0.17113876006970799</v>
      </c>
      <c r="AO9" s="17">
        <v>0.188056096361641</v>
      </c>
      <c r="AP9" s="17"/>
      <c r="AQ9" s="17">
        <v>0.20832889143275801</v>
      </c>
      <c r="AR9" s="17">
        <v>0.15247645037144</v>
      </c>
      <c r="AS9" s="17"/>
      <c r="AT9" s="17">
        <v>0.20812202035662</v>
      </c>
      <c r="AU9" s="17">
        <v>0.14887847352032499</v>
      </c>
      <c r="AV9" s="17">
        <v>0.15281357442174401</v>
      </c>
      <c r="AW9" s="17"/>
      <c r="AX9" s="17">
        <v>0.252940824440467</v>
      </c>
      <c r="AY9" s="17">
        <v>0.13824869485292801</v>
      </c>
      <c r="AZ9" s="17">
        <v>0.245338359867454</v>
      </c>
    </row>
    <row r="10" spans="2:52" x14ac:dyDescent="0.35">
      <c r="B10" s="18" t="s">
        <v>136</v>
      </c>
      <c r="C10" s="17">
        <v>0.31067361600430599</v>
      </c>
      <c r="D10" s="17">
        <v>0.33741846732658098</v>
      </c>
      <c r="E10" s="17">
        <v>0.27852538817394701</v>
      </c>
      <c r="F10" s="17"/>
      <c r="G10" s="17">
        <v>0.33059443706158098</v>
      </c>
      <c r="H10" s="17">
        <v>0.31934979786089202</v>
      </c>
      <c r="I10" s="17">
        <v>0.31178814698753898</v>
      </c>
      <c r="J10" s="17">
        <v>0.364589299766161</v>
      </c>
      <c r="K10" s="17">
        <v>0.31825432381798302</v>
      </c>
      <c r="L10" s="17">
        <v>0.240963267182529</v>
      </c>
      <c r="M10" s="17"/>
      <c r="N10" s="17">
        <v>0.35536887067091499</v>
      </c>
      <c r="O10" s="17">
        <v>0.344531604007496</v>
      </c>
      <c r="P10" s="17">
        <v>0.22524250059049</v>
      </c>
      <c r="Q10" s="17">
        <v>0.30880528225126003</v>
      </c>
      <c r="R10" s="17"/>
      <c r="S10" s="17">
        <v>0.32681147399082899</v>
      </c>
      <c r="T10" s="17">
        <v>0.34170153672600501</v>
      </c>
      <c r="U10" s="17">
        <v>0.28512197692927199</v>
      </c>
      <c r="V10" s="17">
        <v>9.45051260898159E-2</v>
      </c>
      <c r="W10" s="17">
        <v>0.28117629509110198</v>
      </c>
      <c r="X10" s="17"/>
      <c r="Y10" s="17">
        <v>0.40594159155516402</v>
      </c>
      <c r="Z10" s="17">
        <v>0.29765910736004902</v>
      </c>
      <c r="AA10" s="17">
        <v>0.40945853679321398</v>
      </c>
      <c r="AB10" s="17"/>
      <c r="AC10" s="17">
        <v>0.22914308274189499</v>
      </c>
      <c r="AD10" s="17">
        <v>0.40260935509960899</v>
      </c>
      <c r="AE10" s="17">
        <v>0.35132621937887698</v>
      </c>
      <c r="AF10" s="17">
        <v>0.31434032355978198</v>
      </c>
      <c r="AG10" s="17">
        <v>0.72448936767424299</v>
      </c>
      <c r="AH10" s="17"/>
      <c r="AI10" s="17">
        <v>0.314292363134553</v>
      </c>
      <c r="AJ10" s="17">
        <v>0.34558699953021099</v>
      </c>
      <c r="AK10" s="17">
        <v>0.25076279214175801</v>
      </c>
      <c r="AL10" s="17">
        <v>0.35721477758894798</v>
      </c>
      <c r="AM10" s="17"/>
      <c r="AN10" s="17">
        <v>0.40297992424465401</v>
      </c>
      <c r="AO10" s="17">
        <v>0.28557511499157201</v>
      </c>
      <c r="AP10" s="17"/>
      <c r="AQ10" s="17">
        <v>0.31577829464839202</v>
      </c>
      <c r="AR10" s="17">
        <v>0.31326345504047298</v>
      </c>
      <c r="AS10" s="17"/>
      <c r="AT10" s="17">
        <v>0.370843639444012</v>
      </c>
      <c r="AU10" s="17">
        <v>0.28241295469703698</v>
      </c>
      <c r="AV10" s="17">
        <v>0.254308207237396</v>
      </c>
      <c r="AW10" s="17"/>
      <c r="AX10" s="17">
        <v>0.28839897352441501</v>
      </c>
      <c r="AY10" s="17">
        <v>0.37484060176273198</v>
      </c>
      <c r="AZ10" s="17">
        <v>0.41569344931896701</v>
      </c>
    </row>
    <row r="11" spans="2:52" x14ac:dyDescent="0.35">
      <c r="B11" s="18" t="s">
        <v>137</v>
      </c>
      <c r="C11" s="17">
        <v>0.176686566190982</v>
      </c>
      <c r="D11" s="17">
        <v>0.16134946836307301</v>
      </c>
      <c r="E11" s="17">
        <v>0.19336760326778701</v>
      </c>
      <c r="F11" s="17"/>
      <c r="G11" s="17">
        <v>0.221829767305708</v>
      </c>
      <c r="H11" s="17">
        <v>0.20248223302294999</v>
      </c>
      <c r="I11" s="17">
        <v>0.209891792281306</v>
      </c>
      <c r="J11" s="17">
        <v>0.22434264643228599</v>
      </c>
      <c r="K11" s="17">
        <v>7.65052051971057E-2</v>
      </c>
      <c r="L11" s="17">
        <v>0.12988485386224199</v>
      </c>
      <c r="M11" s="17"/>
      <c r="N11" s="17">
        <v>0.18144722321623999</v>
      </c>
      <c r="O11" s="17">
        <v>0.19400749090673</v>
      </c>
      <c r="P11" s="17">
        <v>0.215545789704051</v>
      </c>
      <c r="Q11" s="17">
        <v>0.13522438357032199</v>
      </c>
      <c r="R11" s="17"/>
      <c r="S11" s="17">
        <v>0.16033869684393801</v>
      </c>
      <c r="T11" s="17">
        <v>0.144014022664919</v>
      </c>
      <c r="U11" s="17">
        <v>0.12029281689693599</v>
      </c>
      <c r="V11" s="17">
        <v>0.128220850964546</v>
      </c>
      <c r="W11" s="17">
        <v>0.238125790043165</v>
      </c>
      <c r="X11" s="17"/>
      <c r="Y11" s="17">
        <v>0.15463021814594799</v>
      </c>
      <c r="Z11" s="17">
        <v>0.14190769991756599</v>
      </c>
      <c r="AA11" s="17">
        <v>0.17227195125349401</v>
      </c>
      <c r="AB11" s="17"/>
      <c r="AC11" s="17">
        <v>0.174314215228696</v>
      </c>
      <c r="AD11" s="17">
        <v>0.14159060604826099</v>
      </c>
      <c r="AE11" s="17">
        <v>0.20658647179912401</v>
      </c>
      <c r="AF11" s="17">
        <v>0.201607323388902</v>
      </c>
      <c r="AG11" s="17">
        <v>0</v>
      </c>
      <c r="AH11" s="17"/>
      <c r="AI11" s="17">
        <v>0.14038539133380901</v>
      </c>
      <c r="AJ11" s="17">
        <v>0.169017574042129</v>
      </c>
      <c r="AK11" s="17">
        <v>0.25856905278331399</v>
      </c>
      <c r="AL11" s="17">
        <v>0.18172347592650301</v>
      </c>
      <c r="AM11" s="17"/>
      <c r="AN11" s="17">
        <v>0.18096157711712699</v>
      </c>
      <c r="AO11" s="17">
        <v>0.16568616852347601</v>
      </c>
      <c r="AP11" s="17"/>
      <c r="AQ11" s="17">
        <v>0.18250033199580001</v>
      </c>
      <c r="AR11" s="17">
        <v>0.16931527642705499</v>
      </c>
      <c r="AS11" s="17"/>
      <c r="AT11" s="17">
        <v>0.123202413575578</v>
      </c>
      <c r="AU11" s="17">
        <v>0.24209376908575</v>
      </c>
      <c r="AV11" s="17">
        <v>0.167102423105776</v>
      </c>
      <c r="AW11" s="17"/>
      <c r="AX11" s="17">
        <v>0.19631502666078399</v>
      </c>
      <c r="AY11" s="17">
        <v>0.111745128123607</v>
      </c>
      <c r="AZ11" s="17">
        <v>0.14139574349095599</v>
      </c>
    </row>
    <row r="12" spans="2:52" x14ac:dyDescent="0.35">
      <c r="B12" s="18" t="s">
        <v>138</v>
      </c>
      <c r="C12" s="17">
        <v>0.164012073949863</v>
      </c>
      <c r="D12" s="17">
        <v>0.15984464882676</v>
      </c>
      <c r="E12" s="17">
        <v>0.16947575542922999</v>
      </c>
      <c r="F12" s="17"/>
      <c r="G12" s="17">
        <v>0.11674240002231701</v>
      </c>
      <c r="H12" s="17">
        <v>0.14964146909402701</v>
      </c>
      <c r="I12" s="17">
        <v>8.9121717791129901E-2</v>
      </c>
      <c r="J12" s="17">
        <v>0.118138811776851</v>
      </c>
      <c r="K12" s="17">
        <v>0.26372396869721498</v>
      </c>
      <c r="L12" s="17">
        <v>0.236741204508924</v>
      </c>
      <c r="M12" s="17"/>
      <c r="N12" s="17">
        <v>0.158409894512481</v>
      </c>
      <c r="O12" s="17">
        <v>0.12969014535581699</v>
      </c>
      <c r="P12" s="17">
        <v>0.21597386768461099</v>
      </c>
      <c r="Q12" s="17">
        <v>0.16446422490614601</v>
      </c>
      <c r="R12" s="17"/>
      <c r="S12" s="17">
        <v>0.227072519284401</v>
      </c>
      <c r="T12" s="17">
        <v>0.11497581467823099</v>
      </c>
      <c r="U12" s="17">
        <v>0.17339474515414</v>
      </c>
      <c r="V12" s="17">
        <v>0</v>
      </c>
      <c r="W12" s="17">
        <v>0.15532283416164699</v>
      </c>
      <c r="X12" s="17"/>
      <c r="Y12" s="17">
        <v>0.19214513690948101</v>
      </c>
      <c r="Z12" s="17">
        <v>0.17008117724449801</v>
      </c>
      <c r="AA12" s="17">
        <v>0.13015662017180701</v>
      </c>
      <c r="AB12" s="17"/>
      <c r="AC12" s="17">
        <v>0.20156896928238899</v>
      </c>
      <c r="AD12" s="17">
        <v>0.12412841334210099</v>
      </c>
      <c r="AE12" s="17">
        <v>0.154116731928612</v>
      </c>
      <c r="AF12" s="17">
        <v>0.105429275620829</v>
      </c>
      <c r="AG12" s="17">
        <v>7.32726869604204E-2</v>
      </c>
      <c r="AH12" s="17"/>
      <c r="AI12" s="17">
        <v>0.203225532310081</v>
      </c>
      <c r="AJ12" s="17">
        <v>0.14321628543176801</v>
      </c>
      <c r="AK12" s="17">
        <v>0.134921463575882</v>
      </c>
      <c r="AL12" s="17">
        <v>0.13033944021812099</v>
      </c>
      <c r="AM12" s="17"/>
      <c r="AN12" s="17">
        <v>0.115915859286519</v>
      </c>
      <c r="AO12" s="17">
        <v>0.18085718318600899</v>
      </c>
      <c r="AP12" s="17"/>
      <c r="AQ12" s="17">
        <v>0.16343451973036599</v>
      </c>
      <c r="AR12" s="17">
        <v>0.16860466894725201</v>
      </c>
      <c r="AS12" s="17"/>
      <c r="AT12" s="17">
        <v>0.18440516531057399</v>
      </c>
      <c r="AU12" s="17">
        <v>0.15241460070156501</v>
      </c>
      <c r="AV12" s="17">
        <v>0.22850788224601201</v>
      </c>
      <c r="AW12" s="17"/>
      <c r="AX12" s="17">
        <v>0.109470825140611</v>
      </c>
      <c r="AY12" s="17">
        <v>0.22114767057443599</v>
      </c>
      <c r="AZ12" s="17">
        <v>0.119011268105294</v>
      </c>
    </row>
    <row r="13" spans="2:52" x14ac:dyDescent="0.35">
      <c r="B13" s="18" t="s">
        <v>139</v>
      </c>
      <c r="C13" s="17">
        <v>0.103714746091257</v>
      </c>
      <c r="D13" s="17">
        <v>0.116403247925945</v>
      </c>
      <c r="E13" s="17">
        <v>9.1920093618469007E-2</v>
      </c>
      <c r="F13" s="17"/>
      <c r="G13" s="17">
        <v>2.49102819985908E-2</v>
      </c>
      <c r="H13" s="17">
        <v>0.11248937829106501</v>
      </c>
      <c r="I13" s="17">
        <v>4.07975177442002E-2</v>
      </c>
      <c r="J13" s="17">
        <v>7.6616189673219995E-2</v>
      </c>
      <c r="K13" s="17">
        <v>0.11951943565416399</v>
      </c>
      <c r="L13" s="17">
        <v>0.210477071400307</v>
      </c>
      <c r="M13" s="17"/>
      <c r="N13" s="17">
        <v>6.76909577592468E-2</v>
      </c>
      <c r="O13" s="17">
        <v>7.3962257766131703E-2</v>
      </c>
      <c r="P13" s="17">
        <v>0.118925088723184</v>
      </c>
      <c r="Q13" s="17">
        <v>0.13909534460123199</v>
      </c>
      <c r="R13" s="17"/>
      <c r="S13" s="17">
        <v>0.13604912224453999</v>
      </c>
      <c r="T13" s="17">
        <v>5.7288326259857102E-2</v>
      </c>
      <c r="U13" s="17">
        <v>0.16418726712010101</v>
      </c>
      <c r="V13" s="17">
        <v>0.46405781558597903</v>
      </c>
      <c r="W13" s="17">
        <v>9.07908065236918E-2</v>
      </c>
      <c r="X13" s="17"/>
      <c r="Y13" s="17">
        <v>9.0067984692232594E-2</v>
      </c>
      <c r="Z13" s="17">
        <v>7.6293455339715696E-2</v>
      </c>
      <c r="AA13" s="17">
        <v>6.4109118820245101E-2</v>
      </c>
      <c r="AB13" s="17"/>
      <c r="AC13" s="17">
        <v>0.112375271709797</v>
      </c>
      <c r="AD13" s="17">
        <v>8.7662436467870697E-2</v>
      </c>
      <c r="AE13" s="17">
        <v>9.7345976967635306E-2</v>
      </c>
      <c r="AF13" s="17">
        <v>0.11739030824331299</v>
      </c>
      <c r="AG13" s="17">
        <v>5.0859134593196402E-2</v>
      </c>
      <c r="AH13" s="17"/>
      <c r="AI13" s="17">
        <v>9.2922213501854006E-2</v>
      </c>
      <c r="AJ13" s="17">
        <v>0.11511795781108899</v>
      </c>
      <c r="AK13" s="17">
        <v>8.2878875865782894E-2</v>
      </c>
      <c r="AL13" s="17">
        <v>0.12152323295617</v>
      </c>
      <c r="AM13" s="17"/>
      <c r="AN13" s="17">
        <v>3.8421483385612597E-2</v>
      </c>
      <c r="AO13" s="17">
        <v>0.12484998149686299</v>
      </c>
      <c r="AP13" s="17"/>
      <c r="AQ13" s="17">
        <v>7.4228930740824997E-2</v>
      </c>
      <c r="AR13" s="17">
        <v>0.13037994057999</v>
      </c>
      <c r="AS13" s="17"/>
      <c r="AT13" s="17">
        <v>9.2368819090133003E-2</v>
      </c>
      <c r="AU13" s="17">
        <v>0.12629232992440401</v>
      </c>
      <c r="AV13" s="17">
        <v>0.13166585139064199</v>
      </c>
      <c r="AW13" s="17"/>
      <c r="AX13" s="17">
        <v>8.2219005690073899E-2</v>
      </c>
      <c r="AY13" s="17">
        <v>0.12161929280776899</v>
      </c>
      <c r="AZ13" s="17">
        <v>4.0459204847786999E-2</v>
      </c>
    </row>
    <row r="14" spans="2:52" x14ac:dyDescent="0.35">
      <c r="B14" s="18" t="s">
        <v>94</v>
      </c>
      <c r="C14" s="17">
        <v>6.1691942264224003E-2</v>
      </c>
      <c r="D14" s="17">
        <v>3.7364581992905099E-2</v>
      </c>
      <c r="E14" s="17">
        <v>8.6396750815634304E-2</v>
      </c>
      <c r="F14" s="17"/>
      <c r="G14" s="17">
        <v>0.126730796690699</v>
      </c>
      <c r="H14" s="17">
        <v>5.51943849583841E-2</v>
      </c>
      <c r="I14" s="17">
        <v>3.0105077565906999E-2</v>
      </c>
      <c r="J14" s="17">
        <v>4.1245764311086598E-2</v>
      </c>
      <c r="K14" s="17">
        <v>7.0080064196946998E-2</v>
      </c>
      <c r="L14" s="17">
        <v>6.3596224552868896E-2</v>
      </c>
      <c r="M14" s="17"/>
      <c r="N14" s="17">
        <v>2.7506175284459498E-2</v>
      </c>
      <c r="O14" s="17">
        <v>5.86665715014534E-2</v>
      </c>
      <c r="P14" s="17">
        <v>6.1731210563683803E-2</v>
      </c>
      <c r="Q14" s="17">
        <v>8.2291779146893201E-2</v>
      </c>
      <c r="R14" s="17"/>
      <c r="S14" s="17">
        <v>2.68524056041771E-2</v>
      </c>
      <c r="T14" s="17">
        <v>8.8531668731133994E-2</v>
      </c>
      <c r="U14" s="17">
        <v>3.0240217292694299E-2</v>
      </c>
      <c r="V14" s="17">
        <v>0</v>
      </c>
      <c r="W14" s="17">
        <v>7.8503013862208204E-2</v>
      </c>
      <c r="X14" s="17"/>
      <c r="Y14" s="17">
        <v>1.34592680295292E-2</v>
      </c>
      <c r="Z14" s="17">
        <v>6.5329952003243402E-2</v>
      </c>
      <c r="AA14" s="17">
        <v>3.12678805046245E-2</v>
      </c>
      <c r="AB14" s="17"/>
      <c r="AC14" s="17">
        <v>0.103881369182126</v>
      </c>
      <c r="AD14" s="17">
        <v>5.4783050442135002E-2</v>
      </c>
      <c r="AE14" s="17">
        <v>2.5389323443535301E-2</v>
      </c>
      <c r="AF14" s="17">
        <v>2.2630303168711698E-2</v>
      </c>
      <c r="AG14" s="17">
        <v>6.4058261902257399E-2</v>
      </c>
      <c r="AH14" s="17"/>
      <c r="AI14" s="17">
        <v>0.10387991018949801</v>
      </c>
      <c r="AJ14" s="17">
        <v>3.4522871639092297E-2</v>
      </c>
      <c r="AK14" s="17">
        <v>5.8460933681172798E-2</v>
      </c>
      <c r="AL14" s="17">
        <v>1.11223978883785E-2</v>
      </c>
      <c r="AM14" s="17"/>
      <c r="AN14" s="17">
        <v>9.0582395896378703E-2</v>
      </c>
      <c r="AO14" s="17">
        <v>5.4975455440439198E-2</v>
      </c>
      <c r="AP14" s="17"/>
      <c r="AQ14" s="17">
        <v>5.5729031451860103E-2</v>
      </c>
      <c r="AR14" s="17">
        <v>6.5960208633790707E-2</v>
      </c>
      <c r="AS14" s="17"/>
      <c r="AT14" s="17">
        <v>2.1057942223083E-2</v>
      </c>
      <c r="AU14" s="17">
        <v>4.7907872070917998E-2</v>
      </c>
      <c r="AV14" s="17">
        <v>6.5602061598429906E-2</v>
      </c>
      <c r="AW14" s="17"/>
      <c r="AX14" s="17">
        <v>7.0655344543649398E-2</v>
      </c>
      <c r="AY14" s="17">
        <v>3.2398611878528397E-2</v>
      </c>
      <c r="AZ14" s="17">
        <v>3.8101974369541797E-2</v>
      </c>
    </row>
    <row r="15" spans="2:52" x14ac:dyDescent="0.35">
      <c r="B15" s="18" t="s">
        <v>140</v>
      </c>
      <c r="C15" s="21">
        <v>0.493894671503674</v>
      </c>
      <c r="D15" s="21">
        <v>0.525038052891317</v>
      </c>
      <c r="E15" s="21">
        <v>0.45883979686887899</v>
      </c>
      <c r="F15" s="21"/>
      <c r="G15" s="21">
        <v>0.50978675398268503</v>
      </c>
      <c r="H15" s="21">
        <v>0.48019253463357398</v>
      </c>
      <c r="I15" s="21">
        <v>0.63008389461745695</v>
      </c>
      <c r="J15" s="21">
        <v>0.53965658780655601</v>
      </c>
      <c r="K15" s="21">
        <v>0.47017132625456798</v>
      </c>
      <c r="L15" s="21">
        <v>0.359300645675659</v>
      </c>
      <c r="M15" s="21"/>
      <c r="N15" s="21">
        <v>0.56494574922757301</v>
      </c>
      <c r="O15" s="21">
        <v>0.54367353446986799</v>
      </c>
      <c r="P15" s="21">
        <v>0.38782404332447101</v>
      </c>
      <c r="Q15" s="21">
        <v>0.47892426777540598</v>
      </c>
      <c r="R15" s="21"/>
      <c r="S15" s="21">
        <v>0.44968725602294402</v>
      </c>
      <c r="T15" s="21">
        <v>0.59519016766585797</v>
      </c>
      <c r="U15" s="21">
        <v>0.51188495353612995</v>
      </c>
      <c r="V15" s="21">
        <v>0.40772133344947498</v>
      </c>
      <c r="W15" s="21">
        <v>0.43725755540928701</v>
      </c>
      <c r="X15" s="21"/>
      <c r="Y15" s="21">
        <v>0.549697392222809</v>
      </c>
      <c r="Z15" s="21">
        <v>0.546387715494977</v>
      </c>
      <c r="AA15" s="21">
        <v>0.60219442924982902</v>
      </c>
      <c r="AB15" s="21"/>
      <c r="AC15" s="21">
        <v>0.40786017459699198</v>
      </c>
      <c r="AD15" s="21">
        <v>0.59183549369963195</v>
      </c>
      <c r="AE15" s="21">
        <v>0.51656149586109401</v>
      </c>
      <c r="AF15" s="21">
        <v>0.55294278957824405</v>
      </c>
      <c r="AG15" s="21">
        <v>0.81180991654412604</v>
      </c>
      <c r="AH15" s="21"/>
      <c r="AI15" s="21">
        <v>0.45958695266475702</v>
      </c>
      <c r="AJ15" s="21">
        <v>0.53812531107592199</v>
      </c>
      <c r="AK15" s="21">
        <v>0.46516967409384802</v>
      </c>
      <c r="AL15" s="21">
        <v>0.55529145301082705</v>
      </c>
      <c r="AM15" s="21"/>
      <c r="AN15" s="21">
        <v>0.57411868431436197</v>
      </c>
      <c r="AO15" s="21">
        <v>0.47363121135321301</v>
      </c>
      <c r="AP15" s="21"/>
      <c r="AQ15" s="21">
        <v>0.52410718608115003</v>
      </c>
      <c r="AR15" s="21">
        <v>0.46573990541191301</v>
      </c>
      <c r="AS15" s="21"/>
      <c r="AT15" s="21">
        <v>0.57896565980063197</v>
      </c>
      <c r="AU15" s="21">
        <v>0.43129142821736299</v>
      </c>
      <c r="AV15" s="21">
        <v>0.40712178165913998</v>
      </c>
      <c r="AW15" s="21"/>
      <c r="AX15" s="21">
        <v>0.54133979796488096</v>
      </c>
      <c r="AY15" s="21">
        <v>0.51308929661566005</v>
      </c>
      <c r="AZ15" s="21">
        <v>0.66103180918642102</v>
      </c>
    </row>
    <row r="16" spans="2:52" x14ac:dyDescent="0.35">
      <c r="B16" s="18" t="s">
        <v>141</v>
      </c>
      <c r="C16" s="21">
        <v>0.26772682004111997</v>
      </c>
      <c r="D16" s="21">
        <v>0.276247896752705</v>
      </c>
      <c r="E16" s="21">
        <v>0.26139584904769902</v>
      </c>
      <c r="F16" s="21"/>
      <c r="G16" s="21">
        <v>0.141652682020908</v>
      </c>
      <c r="H16" s="21">
        <v>0.26213084738509201</v>
      </c>
      <c r="I16" s="21">
        <v>0.12991923553533</v>
      </c>
      <c r="J16" s="21">
        <v>0.19475500145007099</v>
      </c>
      <c r="K16" s="21">
        <v>0.38324340435137899</v>
      </c>
      <c r="L16" s="21">
        <v>0.44721827590923002</v>
      </c>
      <c r="M16" s="21"/>
      <c r="N16" s="21">
        <v>0.22610085227172799</v>
      </c>
      <c r="O16" s="21">
        <v>0.20365240312194899</v>
      </c>
      <c r="P16" s="21">
        <v>0.33489895640779499</v>
      </c>
      <c r="Q16" s="21">
        <v>0.303559569507378</v>
      </c>
      <c r="R16" s="21"/>
      <c r="S16" s="21">
        <v>0.363121641528941</v>
      </c>
      <c r="T16" s="21">
        <v>0.17226414093808801</v>
      </c>
      <c r="U16" s="21">
        <v>0.33758201227424001</v>
      </c>
      <c r="V16" s="21">
        <v>0.46405781558597903</v>
      </c>
      <c r="W16" s="21">
        <v>0.246113640685339</v>
      </c>
      <c r="X16" s="21"/>
      <c r="Y16" s="21">
        <v>0.28221312160171302</v>
      </c>
      <c r="Z16" s="21">
        <v>0.24637463258421299</v>
      </c>
      <c r="AA16" s="21">
        <v>0.19426573899205299</v>
      </c>
      <c r="AB16" s="21"/>
      <c r="AC16" s="21">
        <v>0.31394424099218599</v>
      </c>
      <c r="AD16" s="21">
        <v>0.21179084980997201</v>
      </c>
      <c r="AE16" s="21">
        <v>0.251462708896247</v>
      </c>
      <c r="AF16" s="21">
        <v>0.222819583864142</v>
      </c>
      <c r="AG16" s="21">
        <v>0.124131821553617</v>
      </c>
      <c r="AH16" s="21"/>
      <c r="AI16" s="21">
        <v>0.29614774581193498</v>
      </c>
      <c r="AJ16" s="21">
        <v>0.25833424324285698</v>
      </c>
      <c r="AK16" s="21">
        <v>0.21780033944166499</v>
      </c>
      <c r="AL16" s="21">
        <v>0.25186267317429101</v>
      </c>
      <c r="AM16" s="21"/>
      <c r="AN16" s="21">
        <v>0.15433734267213201</v>
      </c>
      <c r="AO16" s="21">
        <v>0.30570716468287201</v>
      </c>
      <c r="AP16" s="21"/>
      <c r="AQ16" s="21">
        <v>0.237663450471191</v>
      </c>
      <c r="AR16" s="21">
        <v>0.29898460952724198</v>
      </c>
      <c r="AS16" s="21"/>
      <c r="AT16" s="21">
        <v>0.276773984400707</v>
      </c>
      <c r="AU16" s="21">
        <v>0.27870693062596902</v>
      </c>
      <c r="AV16" s="21">
        <v>0.360173733636654</v>
      </c>
      <c r="AW16" s="21"/>
      <c r="AX16" s="21">
        <v>0.191689830830685</v>
      </c>
      <c r="AY16" s="21">
        <v>0.34276696338220503</v>
      </c>
      <c r="AZ16" s="21">
        <v>0.15947047295308101</v>
      </c>
    </row>
    <row r="17" spans="2:52" x14ac:dyDescent="0.35">
      <c r="B17" s="18" t="s">
        <v>97</v>
      </c>
      <c r="C17" s="22">
        <v>0.226167851462554</v>
      </c>
      <c r="D17" s="22">
        <v>0.248790156138612</v>
      </c>
      <c r="E17" s="22">
        <v>0.19744394782117999</v>
      </c>
      <c r="F17" s="22"/>
      <c r="G17" s="22">
        <v>0.368134071961778</v>
      </c>
      <c r="H17" s="22">
        <v>0.21806168724848099</v>
      </c>
      <c r="I17" s="22">
        <v>0.50016465908212704</v>
      </c>
      <c r="J17" s="22">
        <v>0.34490158635648499</v>
      </c>
      <c r="K17" s="22">
        <v>8.6927921903189306E-2</v>
      </c>
      <c r="L17" s="22">
        <v>-8.7917630233571395E-2</v>
      </c>
      <c r="M17" s="22"/>
      <c r="N17" s="22">
        <v>0.33884489695584602</v>
      </c>
      <c r="O17" s="22">
        <v>0.340021131347919</v>
      </c>
      <c r="P17" s="22">
        <v>5.2925086916675898E-2</v>
      </c>
      <c r="Q17" s="22">
        <v>0.175364698268028</v>
      </c>
      <c r="R17" s="22"/>
      <c r="S17" s="22">
        <v>8.6565614494003101E-2</v>
      </c>
      <c r="T17" s="22">
        <v>0.42292602672777002</v>
      </c>
      <c r="U17" s="22">
        <v>0.17430294126189</v>
      </c>
      <c r="V17" s="22">
        <v>-5.6336482136504197E-2</v>
      </c>
      <c r="W17" s="22">
        <v>0.19114391472394801</v>
      </c>
      <c r="X17" s="22"/>
      <c r="Y17" s="22">
        <v>0.26748427062109598</v>
      </c>
      <c r="Z17" s="22">
        <v>0.30001308291076401</v>
      </c>
      <c r="AA17" s="22">
        <v>0.407928690257777</v>
      </c>
      <c r="AB17" s="22"/>
      <c r="AC17" s="22">
        <v>9.3915933604806406E-2</v>
      </c>
      <c r="AD17" s="22">
        <v>0.38004464388966003</v>
      </c>
      <c r="AE17" s="22">
        <v>0.26509878696484701</v>
      </c>
      <c r="AF17" s="22">
        <v>0.33012320571410197</v>
      </c>
      <c r="AG17" s="22">
        <v>0.68767809499050903</v>
      </c>
      <c r="AH17" s="22"/>
      <c r="AI17" s="22">
        <v>0.16343920685282201</v>
      </c>
      <c r="AJ17" s="22">
        <v>0.27979106783306501</v>
      </c>
      <c r="AK17" s="22">
        <v>0.247369334652183</v>
      </c>
      <c r="AL17" s="22">
        <v>0.30342877983653599</v>
      </c>
      <c r="AM17" s="22"/>
      <c r="AN17" s="22">
        <v>0.41978134164223002</v>
      </c>
      <c r="AO17" s="22">
        <v>0.167924046670341</v>
      </c>
      <c r="AP17" s="22"/>
      <c r="AQ17" s="22">
        <v>0.286443735609959</v>
      </c>
      <c r="AR17" s="22">
        <v>0.166755295884671</v>
      </c>
      <c r="AS17" s="22"/>
      <c r="AT17" s="22">
        <v>0.30219167539992497</v>
      </c>
      <c r="AU17" s="22">
        <v>0.152584497591394</v>
      </c>
      <c r="AV17" s="22">
        <v>4.6948048022486998E-2</v>
      </c>
      <c r="AW17" s="22"/>
      <c r="AX17" s="22">
        <v>0.34964996713419599</v>
      </c>
      <c r="AY17" s="22">
        <v>0.170322333233455</v>
      </c>
      <c r="AZ17" s="22">
        <v>0.50156133623333998</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Z22"/>
  <sheetViews>
    <sheetView showGridLines="0" workbookViewId="0">
      <pane xSplit="2" topLeftCell="C1" activePane="topRight" state="frozen"/>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135</v>
      </c>
      <c r="C9" s="17">
        <v>0.32487790272154798</v>
      </c>
      <c r="D9" s="17">
        <v>0.318299102653962</v>
      </c>
      <c r="E9" s="17">
        <v>0.33121028356401</v>
      </c>
      <c r="F9" s="17"/>
      <c r="G9" s="17">
        <v>0.45317205803011701</v>
      </c>
      <c r="H9" s="17">
        <v>0.39442875767802299</v>
      </c>
      <c r="I9" s="17">
        <v>0.476230256041005</v>
      </c>
      <c r="J9" s="17">
        <v>0.29442546427416699</v>
      </c>
      <c r="K9" s="17">
        <v>0.227943847118627</v>
      </c>
      <c r="L9" s="17">
        <v>0.14342885658014201</v>
      </c>
      <c r="M9" s="17"/>
      <c r="N9" s="17">
        <v>0.37246604732138999</v>
      </c>
      <c r="O9" s="17">
        <v>0.35212265145053101</v>
      </c>
      <c r="P9" s="17">
        <v>0.29980740907495501</v>
      </c>
      <c r="Q9" s="17">
        <v>0.29466041254761</v>
      </c>
      <c r="R9" s="17"/>
      <c r="S9" s="17">
        <v>0.23035141270243201</v>
      </c>
      <c r="T9" s="17">
        <v>0.39810718597872402</v>
      </c>
      <c r="U9" s="17">
        <v>0.400215608082018</v>
      </c>
      <c r="V9" s="17">
        <v>0.46276213134207</v>
      </c>
      <c r="W9" s="17">
        <v>0.342005483933008</v>
      </c>
      <c r="X9" s="17"/>
      <c r="Y9" s="17">
        <v>0.32755419860281398</v>
      </c>
      <c r="Z9" s="17">
        <v>0.38873559051464501</v>
      </c>
      <c r="AA9" s="17">
        <v>0.32567280525095799</v>
      </c>
      <c r="AB9" s="17"/>
      <c r="AC9" s="17">
        <v>0.25658119747066399</v>
      </c>
      <c r="AD9" s="17">
        <v>0.35757465483893502</v>
      </c>
      <c r="AE9" s="17">
        <v>0.34751639722335698</v>
      </c>
      <c r="AF9" s="17">
        <v>0.45722612922177303</v>
      </c>
      <c r="AG9" s="17">
        <v>0.198592926671599</v>
      </c>
      <c r="AH9" s="17"/>
      <c r="AI9" s="17">
        <v>0.28929743928234197</v>
      </c>
      <c r="AJ9" s="17">
        <v>0.33863525084603102</v>
      </c>
      <c r="AK9" s="17">
        <v>0.31447751599851198</v>
      </c>
      <c r="AL9" s="17">
        <v>0.39727104232497301</v>
      </c>
      <c r="AM9" s="17"/>
      <c r="AN9" s="17">
        <v>0.459574979470317</v>
      </c>
      <c r="AO9" s="17">
        <v>0.28588746137255899</v>
      </c>
      <c r="AP9" s="17"/>
      <c r="AQ9" s="17">
        <v>0.36971579328215498</v>
      </c>
      <c r="AR9" s="17">
        <v>0.27348537627584502</v>
      </c>
      <c r="AS9" s="17"/>
      <c r="AT9" s="17">
        <v>0.35448282642616402</v>
      </c>
      <c r="AU9" s="17">
        <v>0.33369007737691597</v>
      </c>
      <c r="AV9" s="17">
        <v>0.23407849840057901</v>
      </c>
      <c r="AW9" s="17"/>
      <c r="AX9" s="17">
        <v>0.45949689346215999</v>
      </c>
      <c r="AY9" s="17">
        <v>0.27949797844350699</v>
      </c>
      <c r="AZ9" s="17">
        <v>0.42046037884978998</v>
      </c>
    </row>
    <row r="10" spans="2:52" x14ac:dyDescent="0.35">
      <c r="B10" s="18" t="s">
        <v>136</v>
      </c>
      <c r="C10" s="17">
        <v>0.35835125341499102</v>
      </c>
      <c r="D10" s="17">
        <v>0.33519195825190201</v>
      </c>
      <c r="E10" s="17">
        <v>0.38427474604558798</v>
      </c>
      <c r="F10" s="17"/>
      <c r="G10" s="17">
        <v>0.24566974971813399</v>
      </c>
      <c r="H10" s="17">
        <v>0.39168915884850702</v>
      </c>
      <c r="I10" s="17">
        <v>0.373959739130938</v>
      </c>
      <c r="J10" s="17">
        <v>0.44703461517749099</v>
      </c>
      <c r="K10" s="17">
        <v>0.36341387442342399</v>
      </c>
      <c r="L10" s="17">
        <v>0.31256673095114001</v>
      </c>
      <c r="M10" s="17"/>
      <c r="N10" s="17">
        <v>0.36310783058762902</v>
      </c>
      <c r="O10" s="17">
        <v>0.330061310985238</v>
      </c>
      <c r="P10" s="17">
        <v>0.38069125374011098</v>
      </c>
      <c r="Q10" s="17">
        <v>0.36841036777355102</v>
      </c>
      <c r="R10" s="17"/>
      <c r="S10" s="17">
        <v>0.34868925024701403</v>
      </c>
      <c r="T10" s="17">
        <v>0.405681452103134</v>
      </c>
      <c r="U10" s="17">
        <v>0.32701324525255199</v>
      </c>
      <c r="V10" s="17">
        <v>9.45051260898159E-2</v>
      </c>
      <c r="W10" s="17">
        <v>0.33079289551000401</v>
      </c>
      <c r="X10" s="17"/>
      <c r="Y10" s="17">
        <v>0.30876373251599198</v>
      </c>
      <c r="Z10" s="17">
        <v>0.42275135996431701</v>
      </c>
      <c r="AA10" s="17">
        <v>0.44610177453213701</v>
      </c>
      <c r="AB10" s="17"/>
      <c r="AC10" s="17">
        <v>0.33549448446757402</v>
      </c>
      <c r="AD10" s="17">
        <v>0.38841729642224199</v>
      </c>
      <c r="AE10" s="17">
        <v>0.37771490334814201</v>
      </c>
      <c r="AF10" s="17">
        <v>0.313458263367352</v>
      </c>
      <c r="AG10" s="17">
        <v>0.75054793873520498</v>
      </c>
      <c r="AH10" s="17"/>
      <c r="AI10" s="17">
        <v>0.41019109905326701</v>
      </c>
      <c r="AJ10" s="17">
        <v>0.31885669361176799</v>
      </c>
      <c r="AK10" s="17">
        <v>0.401355381790657</v>
      </c>
      <c r="AL10" s="17">
        <v>0.305875939503435</v>
      </c>
      <c r="AM10" s="17"/>
      <c r="AN10" s="17">
        <v>0.32195322385373798</v>
      </c>
      <c r="AO10" s="17">
        <v>0.37010342740242003</v>
      </c>
      <c r="AP10" s="17"/>
      <c r="AQ10" s="17">
        <v>0.37160459874826801</v>
      </c>
      <c r="AR10" s="17">
        <v>0.35407923102348499</v>
      </c>
      <c r="AS10" s="17"/>
      <c r="AT10" s="17">
        <v>0.34341638471771102</v>
      </c>
      <c r="AU10" s="17">
        <v>0.37234193843791202</v>
      </c>
      <c r="AV10" s="17">
        <v>0.31782954080041298</v>
      </c>
      <c r="AW10" s="17"/>
      <c r="AX10" s="17">
        <v>0.35176912206341299</v>
      </c>
      <c r="AY10" s="17">
        <v>0.41474853104056197</v>
      </c>
      <c r="AZ10" s="17">
        <v>0.41490596342782499</v>
      </c>
    </row>
    <row r="11" spans="2:52" x14ac:dyDescent="0.35">
      <c r="B11" s="18" t="s">
        <v>137</v>
      </c>
      <c r="C11" s="17">
        <v>0.15810448337697899</v>
      </c>
      <c r="D11" s="17">
        <v>0.191148747559413</v>
      </c>
      <c r="E11" s="17">
        <v>0.121284923862682</v>
      </c>
      <c r="F11" s="17"/>
      <c r="G11" s="17">
        <v>0.17011700087079301</v>
      </c>
      <c r="H11" s="17">
        <v>0.101941341727699</v>
      </c>
      <c r="I11" s="17">
        <v>0.103749922697667</v>
      </c>
      <c r="J11" s="17">
        <v>0.107460141567026</v>
      </c>
      <c r="K11" s="17">
        <v>0.218631381465655</v>
      </c>
      <c r="L11" s="17">
        <v>0.24487945139086401</v>
      </c>
      <c r="M11" s="17"/>
      <c r="N11" s="17">
        <v>0.13858890495464599</v>
      </c>
      <c r="O11" s="17">
        <v>0.147620655689123</v>
      </c>
      <c r="P11" s="17">
        <v>0.16167402048049601</v>
      </c>
      <c r="Q11" s="17">
        <v>0.169911931276091</v>
      </c>
      <c r="R11" s="17"/>
      <c r="S11" s="17">
        <v>0.21021760556709801</v>
      </c>
      <c r="T11" s="17">
        <v>8.9313979239423497E-2</v>
      </c>
      <c r="U11" s="17">
        <v>0.10556350578001999</v>
      </c>
      <c r="V11" s="17">
        <v>0.128220850964546</v>
      </c>
      <c r="W11" s="17">
        <v>0.20713788607474301</v>
      </c>
      <c r="X11" s="17"/>
      <c r="Y11" s="17">
        <v>0.19968793106841201</v>
      </c>
      <c r="Z11" s="17">
        <v>8.9027260676810202E-2</v>
      </c>
      <c r="AA11" s="17">
        <v>0.20260140338580901</v>
      </c>
      <c r="AB11" s="17"/>
      <c r="AC11" s="17">
        <v>0.19545718381421401</v>
      </c>
      <c r="AD11" s="17">
        <v>0.10003195702654299</v>
      </c>
      <c r="AE11" s="17">
        <v>0.117760796321697</v>
      </c>
      <c r="AF11" s="17">
        <v>0.122078074107779</v>
      </c>
      <c r="AG11" s="17">
        <v>5.0859134593196402E-2</v>
      </c>
      <c r="AH11" s="17"/>
      <c r="AI11" s="17">
        <v>0.15294412041571701</v>
      </c>
      <c r="AJ11" s="17">
        <v>0.17341789169783201</v>
      </c>
      <c r="AK11" s="17">
        <v>0.142154441478125</v>
      </c>
      <c r="AL11" s="17">
        <v>0.13830369083639901</v>
      </c>
      <c r="AM11" s="17"/>
      <c r="AN11" s="17">
        <v>0.104445682546459</v>
      </c>
      <c r="AO11" s="17">
        <v>0.16911477869550801</v>
      </c>
      <c r="AP11" s="17"/>
      <c r="AQ11" s="17">
        <v>0.12479698326337001</v>
      </c>
      <c r="AR11" s="17">
        <v>0.19039026109143001</v>
      </c>
      <c r="AS11" s="17"/>
      <c r="AT11" s="17">
        <v>0.17015765350965401</v>
      </c>
      <c r="AU11" s="17">
        <v>0.140792949084522</v>
      </c>
      <c r="AV11" s="17">
        <v>0.216099001822571</v>
      </c>
      <c r="AW11" s="17"/>
      <c r="AX11" s="17">
        <v>9.0305624153096703E-2</v>
      </c>
      <c r="AY11" s="17">
        <v>0.13304105669225399</v>
      </c>
      <c r="AZ11" s="17">
        <v>9.4069723947094397E-2</v>
      </c>
    </row>
    <row r="12" spans="2:52" x14ac:dyDescent="0.35">
      <c r="B12" s="18" t="s">
        <v>138</v>
      </c>
      <c r="C12" s="17">
        <v>8.6199945708436906E-2</v>
      </c>
      <c r="D12" s="17">
        <v>7.8029594414973605E-2</v>
      </c>
      <c r="E12" s="17">
        <v>9.5022635312060205E-2</v>
      </c>
      <c r="F12" s="17"/>
      <c r="G12" s="17">
        <v>8.6573788978351801E-2</v>
      </c>
      <c r="H12" s="17">
        <v>3.8342873049852802E-2</v>
      </c>
      <c r="I12" s="17">
        <v>2.7523243559009598E-2</v>
      </c>
      <c r="J12" s="17">
        <v>8.4026971147151505E-2</v>
      </c>
      <c r="K12" s="17">
        <v>8.5000610226175805E-2</v>
      </c>
      <c r="L12" s="17">
        <v>0.18231831649477701</v>
      </c>
      <c r="M12" s="17"/>
      <c r="N12" s="17">
        <v>7.0650156697329103E-2</v>
      </c>
      <c r="O12" s="17">
        <v>8.8025213728337603E-2</v>
      </c>
      <c r="P12" s="17">
        <v>7.4280210634530094E-2</v>
      </c>
      <c r="Q12" s="17">
        <v>0.100797432584928</v>
      </c>
      <c r="R12" s="17"/>
      <c r="S12" s="17">
        <v>0.114263352429195</v>
      </c>
      <c r="T12" s="17">
        <v>7.6610290934266495E-2</v>
      </c>
      <c r="U12" s="17">
        <v>0.108802754728928</v>
      </c>
      <c r="V12" s="17">
        <v>0</v>
      </c>
      <c r="W12" s="17">
        <v>4.90954902180155E-2</v>
      </c>
      <c r="X12" s="17"/>
      <c r="Y12" s="17">
        <v>0.12942470657271399</v>
      </c>
      <c r="Z12" s="17">
        <v>7.3194461388940701E-2</v>
      </c>
      <c r="AA12" s="17">
        <v>0</v>
      </c>
      <c r="AB12" s="17"/>
      <c r="AC12" s="17">
        <v>0.11916300725696501</v>
      </c>
      <c r="AD12" s="17">
        <v>8.7339354276047401E-2</v>
      </c>
      <c r="AE12" s="17">
        <v>6.7596497431236094E-2</v>
      </c>
      <c r="AF12" s="17">
        <v>4.6509449668820403E-2</v>
      </c>
      <c r="AG12" s="17">
        <v>0</v>
      </c>
      <c r="AH12" s="17"/>
      <c r="AI12" s="17">
        <v>8.3865634544870796E-2</v>
      </c>
      <c r="AJ12" s="17">
        <v>8.8210082456464001E-2</v>
      </c>
      <c r="AK12" s="17">
        <v>6.3543908580195194E-2</v>
      </c>
      <c r="AL12" s="17">
        <v>8.8156400933093196E-2</v>
      </c>
      <c r="AM12" s="17"/>
      <c r="AN12" s="17">
        <v>8.1446669372590499E-2</v>
      </c>
      <c r="AO12" s="17">
        <v>9.1139280702700706E-2</v>
      </c>
      <c r="AP12" s="17"/>
      <c r="AQ12" s="17">
        <v>8.6655444217629995E-2</v>
      </c>
      <c r="AR12" s="17">
        <v>8.2924936188035897E-2</v>
      </c>
      <c r="AS12" s="17"/>
      <c r="AT12" s="17">
        <v>8.5395169428128304E-2</v>
      </c>
      <c r="AU12" s="17">
        <v>8.4165868230934901E-2</v>
      </c>
      <c r="AV12" s="17">
        <v>0.10126504153483</v>
      </c>
      <c r="AW12" s="17"/>
      <c r="AX12" s="17">
        <v>6.2152763353530899E-2</v>
      </c>
      <c r="AY12" s="17">
        <v>0.117490557310216</v>
      </c>
      <c r="AZ12" s="17">
        <v>3.8101974369541797E-2</v>
      </c>
    </row>
    <row r="13" spans="2:52" x14ac:dyDescent="0.35">
      <c r="B13" s="18" t="s">
        <v>139</v>
      </c>
      <c r="C13" s="17">
        <v>5.6070717534843398E-2</v>
      </c>
      <c r="D13" s="17">
        <v>6.44348398371829E-2</v>
      </c>
      <c r="E13" s="17">
        <v>4.8197111427122401E-2</v>
      </c>
      <c r="F13" s="17"/>
      <c r="G13" s="17">
        <v>1.6246473029634102E-2</v>
      </c>
      <c r="H13" s="17">
        <v>4.3726051607134102E-2</v>
      </c>
      <c r="I13" s="17">
        <v>1.85368385713808E-2</v>
      </c>
      <c r="J13" s="17">
        <v>5.1908828590226601E-2</v>
      </c>
      <c r="K13" s="17">
        <v>8.9607509792267795E-2</v>
      </c>
      <c r="L13" s="17">
        <v>0.104250753744504</v>
      </c>
      <c r="M13" s="17"/>
      <c r="N13" s="17">
        <v>5.0347082534514399E-2</v>
      </c>
      <c r="O13" s="17">
        <v>6.05395181695247E-2</v>
      </c>
      <c r="P13" s="17">
        <v>5.1655860503611602E-2</v>
      </c>
      <c r="Q13" s="17">
        <v>5.82952463013846E-2</v>
      </c>
      <c r="R13" s="17"/>
      <c r="S13" s="17">
        <v>8.9839509780522603E-2</v>
      </c>
      <c r="T13" s="17">
        <v>1.35241518377758E-2</v>
      </c>
      <c r="U13" s="17">
        <v>5.8404886156481303E-2</v>
      </c>
      <c r="V13" s="17">
        <v>0.31451189160356802</v>
      </c>
      <c r="W13" s="17">
        <v>5.6221786334592398E-2</v>
      </c>
      <c r="X13" s="17"/>
      <c r="Y13" s="17">
        <v>3.4569431240068803E-2</v>
      </c>
      <c r="Z13" s="17">
        <v>1.2174855909339E-2</v>
      </c>
      <c r="AA13" s="17">
        <v>2.5624016831096198E-2</v>
      </c>
      <c r="AB13" s="17"/>
      <c r="AC13" s="17">
        <v>6.7320565893672094E-2</v>
      </c>
      <c r="AD13" s="17">
        <v>4.6319940018926302E-2</v>
      </c>
      <c r="AE13" s="17">
        <v>8.58951913134752E-2</v>
      </c>
      <c r="AF13" s="17">
        <v>3.8097780465562898E-2</v>
      </c>
      <c r="AG13" s="17">
        <v>0</v>
      </c>
      <c r="AH13" s="17"/>
      <c r="AI13" s="17">
        <v>3.8086700307670598E-2</v>
      </c>
      <c r="AJ13" s="17">
        <v>6.5890885091611201E-2</v>
      </c>
      <c r="AK13" s="17">
        <v>6.6227497463319698E-2</v>
      </c>
      <c r="AL13" s="17">
        <v>5.92705285137212E-2</v>
      </c>
      <c r="AM13" s="17"/>
      <c r="AN13" s="17">
        <v>2.21204111978981E-2</v>
      </c>
      <c r="AO13" s="17">
        <v>6.7152971276734599E-2</v>
      </c>
      <c r="AP13" s="17"/>
      <c r="AQ13" s="17">
        <v>3.8194626763746901E-2</v>
      </c>
      <c r="AR13" s="17">
        <v>7.5065087517577705E-2</v>
      </c>
      <c r="AS13" s="17"/>
      <c r="AT13" s="17">
        <v>4.1639380162956402E-2</v>
      </c>
      <c r="AU13" s="17">
        <v>6.9009166869716004E-2</v>
      </c>
      <c r="AV13" s="17">
        <v>7.7382796622476796E-2</v>
      </c>
      <c r="AW13" s="17"/>
      <c r="AX13" s="17">
        <v>1.8266604974547501E-2</v>
      </c>
      <c r="AY13" s="17">
        <v>5.5221876513460902E-2</v>
      </c>
      <c r="AZ13" s="17">
        <v>1.97322692740588E-2</v>
      </c>
    </row>
    <row r="14" spans="2:52" x14ac:dyDescent="0.35">
      <c r="B14" s="18" t="s">
        <v>94</v>
      </c>
      <c r="C14" s="17">
        <v>1.6395697243202001E-2</v>
      </c>
      <c r="D14" s="17">
        <v>1.28957572825659E-2</v>
      </c>
      <c r="E14" s="17">
        <v>2.0010299788537401E-2</v>
      </c>
      <c r="F14" s="17"/>
      <c r="G14" s="17">
        <v>2.8220929372970299E-2</v>
      </c>
      <c r="H14" s="17">
        <v>2.9871817088784301E-2</v>
      </c>
      <c r="I14" s="17">
        <v>0</v>
      </c>
      <c r="J14" s="17">
        <v>1.51439792439374E-2</v>
      </c>
      <c r="K14" s="17">
        <v>1.54027769738504E-2</v>
      </c>
      <c r="L14" s="17">
        <v>1.25558908385725E-2</v>
      </c>
      <c r="M14" s="17"/>
      <c r="N14" s="17">
        <v>4.8399779044916201E-3</v>
      </c>
      <c r="O14" s="17">
        <v>2.1630649977245099E-2</v>
      </c>
      <c r="P14" s="17">
        <v>3.18912455662963E-2</v>
      </c>
      <c r="Q14" s="17">
        <v>7.9246095164344898E-3</v>
      </c>
      <c r="R14" s="17"/>
      <c r="S14" s="17">
        <v>6.6388692737386302E-3</v>
      </c>
      <c r="T14" s="17">
        <v>1.6762939906676402E-2</v>
      </c>
      <c r="U14" s="17">
        <v>0</v>
      </c>
      <c r="V14" s="17">
        <v>0</v>
      </c>
      <c r="W14" s="17">
        <v>1.4746457929637399E-2</v>
      </c>
      <c r="X14" s="17"/>
      <c r="Y14" s="17">
        <v>0</v>
      </c>
      <c r="Z14" s="17">
        <v>1.4116471545948001E-2</v>
      </c>
      <c r="AA14" s="17">
        <v>0</v>
      </c>
      <c r="AB14" s="17"/>
      <c r="AC14" s="17">
        <v>2.5983561096910201E-2</v>
      </c>
      <c r="AD14" s="17">
        <v>2.03167974173061E-2</v>
      </c>
      <c r="AE14" s="17">
        <v>3.5162143620922799E-3</v>
      </c>
      <c r="AF14" s="17">
        <v>2.2630303168711698E-2</v>
      </c>
      <c r="AG14" s="17">
        <v>0</v>
      </c>
      <c r="AH14" s="17"/>
      <c r="AI14" s="17">
        <v>2.56150063961329E-2</v>
      </c>
      <c r="AJ14" s="17">
        <v>1.4989196296294E-2</v>
      </c>
      <c r="AK14" s="17">
        <v>1.2241254689192E-2</v>
      </c>
      <c r="AL14" s="17">
        <v>1.11223978883785E-2</v>
      </c>
      <c r="AM14" s="17"/>
      <c r="AN14" s="17">
        <v>1.04590335589977E-2</v>
      </c>
      <c r="AO14" s="17">
        <v>1.6602080550077399E-2</v>
      </c>
      <c r="AP14" s="17"/>
      <c r="AQ14" s="17">
        <v>9.0325537248300801E-3</v>
      </c>
      <c r="AR14" s="17">
        <v>2.4055107903626301E-2</v>
      </c>
      <c r="AS14" s="17"/>
      <c r="AT14" s="17">
        <v>4.9085857553874202E-3</v>
      </c>
      <c r="AU14" s="17">
        <v>0</v>
      </c>
      <c r="AV14" s="17">
        <v>5.3345120819130801E-2</v>
      </c>
      <c r="AW14" s="17"/>
      <c r="AX14" s="17">
        <v>1.8008991993251601E-2</v>
      </c>
      <c r="AY14" s="17">
        <v>0</v>
      </c>
      <c r="AZ14" s="17">
        <v>1.27296901316895E-2</v>
      </c>
    </row>
    <row r="15" spans="2:52" x14ac:dyDescent="0.35">
      <c r="B15" s="18" t="s">
        <v>140</v>
      </c>
      <c r="C15" s="21">
        <v>0.68322915613653901</v>
      </c>
      <c r="D15" s="21">
        <v>0.65349106090586495</v>
      </c>
      <c r="E15" s="21">
        <v>0.71548502960959803</v>
      </c>
      <c r="F15" s="21"/>
      <c r="G15" s="21">
        <v>0.698841807748251</v>
      </c>
      <c r="H15" s="21">
        <v>0.78611791652652996</v>
      </c>
      <c r="I15" s="21">
        <v>0.85018999517194305</v>
      </c>
      <c r="J15" s="21">
        <v>0.74146007945165804</v>
      </c>
      <c r="K15" s="21">
        <v>0.59135772154205202</v>
      </c>
      <c r="L15" s="21">
        <v>0.455995587531282</v>
      </c>
      <c r="M15" s="21"/>
      <c r="N15" s="21">
        <v>0.73557387790901896</v>
      </c>
      <c r="O15" s="21">
        <v>0.68218396243576895</v>
      </c>
      <c r="P15" s="21">
        <v>0.68049866281506599</v>
      </c>
      <c r="Q15" s="21">
        <v>0.66307078032116196</v>
      </c>
      <c r="R15" s="21"/>
      <c r="S15" s="21">
        <v>0.57904066294944601</v>
      </c>
      <c r="T15" s="21">
        <v>0.80378863808185796</v>
      </c>
      <c r="U15" s="21">
        <v>0.72722885333456999</v>
      </c>
      <c r="V15" s="21">
        <v>0.55726725743188599</v>
      </c>
      <c r="W15" s="21">
        <v>0.67279837944301202</v>
      </c>
      <c r="X15" s="21"/>
      <c r="Y15" s="21">
        <v>0.63631793111880497</v>
      </c>
      <c r="Z15" s="21">
        <v>0.81148695047896202</v>
      </c>
      <c r="AA15" s="21">
        <v>0.77177457978309505</v>
      </c>
      <c r="AB15" s="21"/>
      <c r="AC15" s="21">
        <v>0.59207568193823801</v>
      </c>
      <c r="AD15" s="21">
        <v>0.74599195126117701</v>
      </c>
      <c r="AE15" s="21">
        <v>0.72523130057149898</v>
      </c>
      <c r="AF15" s="21">
        <v>0.77068439258912602</v>
      </c>
      <c r="AG15" s="21">
        <v>0.94914086540680398</v>
      </c>
      <c r="AH15" s="21"/>
      <c r="AI15" s="21">
        <v>0.69948853833560898</v>
      </c>
      <c r="AJ15" s="21">
        <v>0.65749194445779902</v>
      </c>
      <c r="AK15" s="21">
        <v>0.71583289778916803</v>
      </c>
      <c r="AL15" s="21">
        <v>0.70314698182840796</v>
      </c>
      <c r="AM15" s="21"/>
      <c r="AN15" s="21">
        <v>0.78152820332405504</v>
      </c>
      <c r="AO15" s="21">
        <v>0.65599088877497902</v>
      </c>
      <c r="AP15" s="21"/>
      <c r="AQ15" s="21">
        <v>0.74132039203042299</v>
      </c>
      <c r="AR15" s="21">
        <v>0.62756460729932995</v>
      </c>
      <c r="AS15" s="21"/>
      <c r="AT15" s="21">
        <v>0.69789921114387399</v>
      </c>
      <c r="AU15" s="21">
        <v>0.706032015814827</v>
      </c>
      <c r="AV15" s="21">
        <v>0.55190803920099196</v>
      </c>
      <c r="AW15" s="21"/>
      <c r="AX15" s="21">
        <v>0.81126601552557298</v>
      </c>
      <c r="AY15" s="21">
        <v>0.69424650948406896</v>
      </c>
      <c r="AZ15" s="21">
        <v>0.83536634227761597</v>
      </c>
    </row>
    <row r="16" spans="2:52" x14ac:dyDescent="0.35">
      <c r="B16" s="18" t="s">
        <v>141</v>
      </c>
      <c r="C16" s="21">
        <v>0.14227066324328</v>
      </c>
      <c r="D16" s="21">
        <v>0.14246443425215699</v>
      </c>
      <c r="E16" s="21">
        <v>0.143219746739183</v>
      </c>
      <c r="F16" s="21"/>
      <c r="G16" s="21">
        <v>0.102820262007986</v>
      </c>
      <c r="H16" s="21">
        <v>8.2068924656986897E-2</v>
      </c>
      <c r="I16" s="21">
        <v>4.6060082130390499E-2</v>
      </c>
      <c r="J16" s="21">
        <v>0.13593579973737799</v>
      </c>
      <c r="K16" s="21">
        <v>0.174608120018444</v>
      </c>
      <c r="L16" s="21">
        <v>0.28656907023928102</v>
      </c>
      <c r="M16" s="21"/>
      <c r="N16" s="21">
        <v>0.12099723923184399</v>
      </c>
      <c r="O16" s="21">
        <v>0.14856473189786201</v>
      </c>
      <c r="P16" s="21">
        <v>0.12593607113814201</v>
      </c>
      <c r="Q16" s="21">
        <v>0.15909267888631301</v>
      </c>
      <c r="R16" s="21"/>
      <c r="S16" s="21">
        <v>0.20410286220971699</v>
      </c>
      <c r="T16" s="21">
        <v>9.01344427720423E-2</v>
      </c>
      <c r="U16" s="21">
        <v>0.16720764088540899</v>
      </c>
      <c r="V16" s="21">
        <v>0.31451189160356802</v>
      </c>
      <c r="W16" s="21">
        <v>0.105317276552608</v>
      </c>
      <c r="X16" s="21"/>
      <c r="Y16" s="21">
        <v>0.16399413781278299</v>
      </c>
      <c r="Z16" s="21">
        <v>8.5369317298279707E-2</v>
      </c>
      <c r="AA16" s="21">
        <v>2.5624016831096198E-2</v>
      </c>
      <c r="AB16" s="21"/>
      <c r="AC16" s="21">
        <v>0.18648357315063699</v>
      </c>
      <c r="AD16" s="21">
        <v>0.133659294294974</v>
      </c>
      <c r="AE16" s="21">
        <v>0.153491688744711</v>
      </c>
      <c r="AF16" s="21">
        <v>8.4607230134383205E-2</v>
      </c>
      <c r="AG16" s="21">
        <v>0</v>
      </c>
      <c r="AH16" s="21"/>
      <c r="AI16" s="21">
        <v>0.12195233485254101</v>
      </c>
      <c r="AJ16" s="21">
        <v>0.15410096754807501</v>
      </c>
      <c r="AK16" s="21">
        <v>0.129771406043515</v>
      </c>
      <c r="AL16" s="21">
        <v>0.14742692944681399</v>
      </c>
      <c r="AM16" s="21"/>
      <c r="AN16" s="21">
        <v>0.103567080570489</v>
      </c>
      <c r="AO16" s="21">
        <v>0.158292251979435</v>
      </c>
      <c r="AP16" s="21"/>
      <c r="AQ16" s="21">
        <v>0.124850070981377</v>
      </c>
      <c r="AR16" s="21">
        <v>0.15799002370561399</v>
      </c>
      <c r="AS16" s="21"/>
      <c r="AT16" s="21">
        <v>0.12703454959108501</v>
      </c>
      <c r="AU16" s="21">
        <v>0.153175035100651</v>
      </c>
      <c r="AV16" s="21">
        <v>0.178647838157307</v>
      </c>
      <c r="AW16" s="21"/>
      <c r="AX16" s="21">
        <v>8.0419368328078403E-2</v>
      </c>
      <c r="AY16" s="21">
        <v>0.17271243382367699</v>
      </c>
      <c r="AZ16" s="21">
        <v>5.7834243643600597E-2</v>
      </c>
    </row>
    <row r="17" spans="2:52" x14ac:dyDescent="0.35">
      <c r="B17" s="18" t="s">
        <v>97</v>
      </c>
      <c r="C17" s="22">
        <v>0.54095849289325804</v>
      </c>
      <c r="D17" s="22">
        <v>0.51102662665370802</v>
      </c>
      <c r="E17" s="22">
        <v>0.572265282870415</v>
      </c>
      <c r="F17" s="22"/>
      <c r="G17" s="22">
        <v>0.596021545740265</v>
      </c>
      <c r="H17" s="22">
        <v>0.70404899186954295</v>
      </c>
      <c r="I17" s="22">
        <v>0.80412991304155201</v>
      </c>
      <c r="J17" s="22">
        <v>0.60552427971428002</v>
      </c>
      <c r="K17" s="22">
        <v>0.41674960152360802</v>
      </c>
      <c r="L17" s="22">
        <v>0.16942651729200101</v>
      </c>
      <c r="M17" s="22"/>
      <c r="N17" s="22">
        <v>0.61457663867717605</v>
      </c>
      <c r="O17" s="22">
        <v>0.53361923053790705</v>
      </c>
      <c r="P17" s="22">
        <v>0.55456259167692401</v>
      </c>
      <c r="Q17" s="22">
        <v>0.503978101434849</v>
      </c>
      <c r="R17" s="22"/>
      <c r="S17" s="22">
        <v>0.37493780073972899</v>
      </c>
      <c r="T17" s="22">
        <v>0.713654195309815</v>
      </c>
      <c r="U17" s="22">
        <v>0.56002121244916103</v>
      </c>
      <c r="V17" s="22">
        <v>0.242755365828317</v>
      </c>
      <c r="W17" s="22">
        <v>0.56748110289040399</v>
      </c>
      <c r="X17" s="22"/>
      <c r="Y17" s="22">
        <v>0.47232379330602198</v>
      </c>
      <c r="Z17" s="22">
        <v>0.72611763318068201</v>
      </c>
      <c r="AA17" s="22">
        <v>0.746150562951999</v>
      </c>
      <c r="AB17" s="22"/>
      <c r="AC17" s="22">
        <v>0.40559210878760199</v>
      </c>
      <c r="AD17" s="22">
        <v>0.61233265696620298</v>
      </c>
      <c r="AE17" s="22">
        <v>0.57173961182678801</v>
      </c>
      <c r="AF17" s="22">
        <v>0.68607716245474304</v>
      </c>
      <c r="AG17" s="22">
        <v>0.94914086540680398</v>
      </c>
      <c r="AH17" s="22"/>
      <c r="AI17" s="22">
        <v>0.577536203483067</v>
      </c>
      <c r="AJ17" s="22">
        <v>0.50339097690972301</v>
      </c>
      <c r="AK17" s="22">
        <v>0.58606149174565303</v>
      </c>
      <c r="AL17" s="22">
        <v>0.55572005238159405</v>
      </c>
      <c r="AM17" s="22"/>
      <c r="AN17" s="22">
        <v>0.67796112275356601</v>
      </c>
      <c r="AO17" s="22">
        <v>0.49769863679554399</v>
      </c>
      <c r="AP17" s="22"/>
      <c r="AQ17" s="22">
        <v>0.61647032104904598</v>
      </c>
      <c r="AR17" s="22">
        <v>0.46957458359371601</v>
      </c>
      <c r="AS17" s="22"/>
      <c r="AT17" s="22">
        <v>0.57086466155278903</v>
      </c>
      <c r="AU17" s="22">
        <v>0.55285698071417699</v>
      </c>
      <c r="AV17" s="22">
        <v>0.37326020104368501</v>
      </c>
      <c r="AW17" s="22"/>
      <c r="AX17" s="22">
        <v>0.73084664719749504</v>
      </c>
      <c r="AY17" s="22">
        <v>0.52153407566039101</v>
      </c>
      <c r="AZ17" s="22">
        <v>0.77753209863401496</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Z19"/>
  <sheetViews>
    <sheetView showGridLines="0"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216</v>
      </c>
      <c r="E7" s="10">
        <v>283</v>
      </c>
      <c r="F7" s="10"/>
      <c r="G7" s="10">
        <v>82</v>
      </c>
      <c r="H7" s="10">
        <v>103</v>
      </c>
      <c r="I7" s="10">
        <v>124</v>
      </c>
      <c r="J7" s="10">
        <v>58</v>
      </c>
      <c r="K7" s="10">
        <v>66</v>
      </c>
      <c r="L7" s="10">
        <v>68</v>
      </c>
      <c r="M7" s="10"/>
      <c r="N7" s="10">
        <v>162</v>
      </c>
      <c r="O7" s="10">
        <v>139</v>
      </c>
      <c r="P7" s="10">
        <v>104</v>
      </c>
      <c r="Q7" s="10">
        <v>95</v>
      </c>
      <c r="R7" s="10"/>
      <c r="S7" s="10">
        <v>156</v>
      </c>
      <c r="T7" s="10">
        <v>172</v>
      </c>
      <c r="U7" s="10">
        <v>27</v>
      </c>
      <c r="V7" s="10">
        <v>6</v>
      </c>
      <c r="W7" s="10">
        <v>73</v>
      </c>
      <c r="X7" s="10"/>
      <c r="Y7" s="10">
        <v>91</v>
      </c>
      <c r="Z7" s="10">
        <v>205</v>
      </c>
      <c r="AA7" s="10">
        <v>28</v>
      </c>
      <c r="AB7" s="10"/>
      <c r="AC7" s="10">
        <v>103</v>
      </c>
      <c r="AD7" s="10">
        <v>109</v>
      </c>
      <c r="AE7" s="10">
        <v>148</v>
      </c>
      <c r="AF7" s="10">
        <v>68</v>
      </c>
      <c r="AG7" s="10">
        <v>10</v>
      </c>
      <c r="AH7" s="10"/>
      <c r="AI7" s="10">
        <v>110</v>
      </c>
      <c r="AJ7" s="10">
        <v>182</v>
      </c>
      <c r="AK7" s="10">
        <v>99</v>
      </c>
      <c r="AL7" s="10">
        <v>95</v>
      </c>
      <c r="AM7" s="10"/>
      <c r="AN7" s="10">
        <v>94</v>
      </c>
      <c r="AO7" s="10">
        <v>387</v>
      </c>
      <c r="AP7" s="10"/>
      <c r="AQ7" s="10">
        <v>269</v>
      </c>
      <c r="AR7" s="10">
        <v>225</v>
      </c>
      <c r="AS7" s="10"/>
      <c r="AT7" s="10">
        <v>212</v>
      </c>
      <c r="AU7" s="10">
        <v>178</v>
      </c>
      <c r="AV7" s="10">
        <v>58</v>
      </c>
      <c r="AW7" s="10"/>
      <c r="AX7" s="10">
        <v>144</v>
      </c>
      <c r="AY7" s="10">
        <v>120</v>
      </c>
      <c r="AZ7" s="10">
        <v>36</v>
      </c>
    </row>
    <row r="8" spans="2:52" ht="30" customHeight="1" x14ac:dyDescent="0.35">
      <c r="B8" s="11" t="s">
        <v>20</v>
      </c>
      <c r="C8" s="11">
        <v>501</v>
      </c>
      <c r="D8" s="11">
        <v>249</v>
      </c>
      <c r="E8" s="11">
        <v>250</v>
      </c>
      <c r="F8" s="11"/>
      <c r="G8" s="11">
        <v>65</v>
      </c>
      <c r="H8" s="11">
        <v>92</v>
      </c>
      <c r="I8" s="11">
        <v>88</v>
      </c>
      <c r="J8" s="11">
        <v>81</v>
      </c>
      <c r="K8" s="11">
        <v>73</v>
      </c>
      <c r="L8" s="11">
        <v>102</v>
      </c>
      <c r="M8" s="11"/>
      <c r="N8" s="11">
        <v>85</v>
      </c>
      <c r="O8" s="11">
        <v>144</v>
      </c>
      <c r="P8" s="11">
        <v>106</v>
      </c>
      <c r="Q8" s="11">
        <v>165</v>
      </c>
      <c r="R8" s="11"/>
      <c r="S8" s="11">
        <v>169</v>
      </c>
      <c r="T8" s="11">
        <v>164</v>
      </c>
      <c r="U8" s="11">
        <v>26</v>
      </c>
      <c r="V8" s="11">
        <v>9</v>
      </c>
      <c r="W8" s="11">
        <v>70</v>
      </c>
      <c r="X8" s="11"/>
      <c r="Y8" s="11">
        <v>91</v>
      </c>
      <c r="Z8" s="11">
        <v>195</v>
      </c>
      <c r="AA8" s="11">
        <v>25</v>
      </c>
      <c r="AB8" s="11"/>
      <c r="AC8" s="11">
        <v>132</v>
      </c>
      <c r="AD8" s="11">
        <v>112</v>
      </c>
      <c r="AE8" s="11">
        <v>117</v>
      </c>
      <c r="AF8" s="11">
        <v>58</v>
      </c>
      <c r="AG8" s="11">
        <v>8</v>
      </c>
      <c r="AH8" s="11"/>
      <c r="AI8" s="11">
        <v>143</v>
      </c>
      <c r="AJ8" s="11">
        <v>182</v>
      </c>
      <c r="AK8" s="11">
        <v>86</v>
      </c>
      <c r="AL8" s="11">
        <v>70</v>
      </c>
      <c r="AM8" s="11"/>
      <c r="AN8" s="11">
        <v>98</v>
      </c>
      <c r="AO8" s="11">
        <v>386</v>
      </c>
      <c r="AP8" s="11"/>
      <c r="AQ8" s="11">
        <v>246</v>
      </c>
      <c r="AR8" s="11">
        <v>249</v>
      </c>
      <c r="AS8" s="11"/>
      <c r="AT8" s="11">
        <v>215</v>
      </c>
      <c r="AU8" s="11">
        <v>174</v>
      </c>
      <c r="AV8" s="11">
        <v>55</v>
      </c>
      <c r="AW8" s="11"/>
      <c r="AX8" s="11">
        <v>130</v>
      </c>
      <c r="AY8" s="11">
        <v>125</v>
      </c>
      <c r="AZ8" s="11">
        <v>32</v>
      </c>
    </row>
    <row r="9" spans="2:52" x14ac:dyDescent="0.35">
      <c r="B9" s="18" t="s">
        <v>200</v>
      </c>
      <c r="C9" s="17">
        <v>0.17074765694704599</v>
      </c>
      <c r="D9" s="17">
        <v>0.14240890687711</v>
      </c>
      <c r="E9" s="17">
        <v>0.200319766630144</v>
      </c>
      <c r="F9" s="17"/>
      <c r="G9" s="17">
        <v>0.202330832116245</v>
      </c>
      <c r="H9" s="17">
        <v>0.262119232144226</v>
      </c>
      <c r="I9" s="17">
        <v>0.22025237378236401</v>
      </c>
      <c r="J9" s="17">
        <v>0.180143101988991</v>
      </c>
      <c r="K9" s="17">
        <v>0.121287299189429</v>
      </c>
      <c r="L9" s="17">
        <v>5.3461816007134497E-2</v>
      </c>
      <c r="M9" s="17"/>
      <c r="N9" s="17">
        <v>0.21438590114550701</v>
      </c>
      <c r="O9" s="17">
        <v>0.146462314897636</v>
      </c>
      <c r="P9" s="17">
        <v>0.168476378294076</v>
      </c>
      <c r="Q9" s="17">
        <v>0.171955788416186</v>
      </c>
      <c r="R9" s="17"/>
      <c r="S9" s="17">
        <v>0.13748027513830999</v>
      </c>
      <c r="T9" s="17">
        <v>0.212805806415861</v>
      </c>
      <c r="U9" s="17">
        <v>4.9610314995364599E-2</v>
      </c>
      <c r="V9" s="17">
        <v>0.22524486503312699</v>
      </c>
      <c r="W9" s="17">
        <v>0.1726938452799</v>
      </c>
      <c r="X9" s="17"/>
      <c r="Y9" s="17">
        <v>0.25552839703249802</v>
      </c>
      <c r="Z9" s="17">
        <v>0.196417473233748</v>
      </c>
      <c r="AA9" s="17">
        <v>0.108720300630453</v>
      </c>
      <c r="AB9" s="17"/>
      <c r="AC9" s="17">
        <v>0.13333039407154301</v>
      </c>
      <c r="AD9" s="17">
        <v>0.15337340956458001</v>
      </c>
      <c r="AE9" s="17">
        <v>0.22512570847024699</v>
      </c>
      <c r="AF9" s="17">
        <v>0.30405875495324902</v>
      </c>
      <c r="AG9" s="17">
        <v>0.12811652380451499</v>
      </c>
      <c r="AH9" s="17"/>
      <c r="AI9" s="17">
        <v>0.181573915364968</v>
      </c>
      <c r="AJ9" s="17">
        <v>0.15591930663020501</v>
      </c>
      <c r="AK9" s="17">
        <v>0.17408558186707401</v>
      </c>
      <c r="AL9" s="17">
        <v>0.203860794751167</v>
      </c>
      <c r="AM9" s="17"/>
      <c r="AN9" s="17">
        <v>0.224536123981569</v>
      </c>
      <c r="AO9" s="17">
        <v>0.16026183817992101</v>
      </c>
      <c r="AP9" s="17"/>
      <c r="AQ9" s="17">
        <v>0.19161114800672199</v>
      </c>
      <c r="AR9" s="17">
        <v>0.14388035115484199</v>
      </c>
      <c r="AS9" s="17"/>
      <c r="AT9" s="17">
        <v>0.232402755217159</v>
      </c>
      <c r="AU9" s="17">
        <v>0.16535804289534201</v>
      </c>
      <c r="AV9" s="17">
        <v>5.6349797315503602E-2</v>
      </c>
      <c r="AW9" s="17"/>
      <c r="AX9" s="17">
        <v>0.22991244175421</v>
      </c>
      <c r="AY9" s="17">
        <v>0.197831959857937</v>
      </c>
      <c r="AZ9" s="17">
        <v>0.27394633392398199</v>
      </c>
    </row>
    <row r="10" spans="2:52" x14ac:dyDescent="0.35">
      <c r="B10" s="18" t="s">
        <v>201</v>
      </c>
      <c r="C10" s="17">
        <v>0.2766614436491</v>
      </c>
      <c r="D10" s="17">
        <v>0.29554667981176502</v>
      </c>
      <c r="E10" s="17">
        <v>0.25726599927870503</v>
      </c>
      <c r="F10" s="17"/>
      <c r="G10" s="17">
        <v>0.332175154117961</v>
      </c>
      <c r="H10" s="17">
        <v>0.29244208292941098</v>
      </c>
      <c r="I10" s="17">
        <v>0.433493503066395</v>
      </c>
      <c r="J10" s="17">
        <v>0.37715705005308803</v>
      </c>
      <c r="K10" s="17">
        <v>0.189840009256212</v>
      </c>
      <c r="L10" s="17">
        <v>7.4133549503252794E-2</v>
      </c>
      <c r="M10" s="17"/>
      <c r="N10" s="17">
        <v>0.286132069523232</v>
      </c>
      <c r="O10" s="17">
        <v>0.32721716508972698</v>
      </c>
      <c r="P10" s="17">
        <v>0.26493829197577601</v>
      </c>
      <c r="Q10" s="17">
        <v>0.23686925234164399</v>
      </c>
      <c r="R10" s="17"/>
      <c r="S10" s="17">
        <v>0.22131762476302999</v>
      </c>
      <c r="T10" s="17">
        <v>0.31887581972555501</v>
      </c>
      <c r="U10" s="17">
        <v>0.38868668762835101</v>
      </c>
      <c r="V10" s="17">
        <v>0</v>
      </c>
      <c r="W10" s="17">
        <v>0.32570725829470598</v>
      </c>
      <c r="X10" s="17"/>
      <c r="Y10" s="17">
        <v>0.249225690795327</v>
      </c>
      <c r="Z10" s="17">
        <v>0.33684830501354601</v>
      </c>
      <c r="AA10" s="17">
        <v>0.38159569552962502</v>
      </c>
      <c r="AB10" s="17"/>
      <c r="AC10" s="17">
        <v>0.28189956371136299</v>
      </c>
      <c r="AD10" s="17">
        <v>0.29508171913216902</v>
      </c>
      <c r="AE10" s="17">
        <v>0.25118719599637701</v>
      </c>
      <c r="AF10" s="17">
        <v>0.3083778163309</v>
      </c>
      <c r="AG10" s="17">
        <v>0.29537424436713</v>
      </c>
      <c r="AH10" s="17"/>
      <c r="AI10" s="17">
        <v>0.24071613331459299</v>
      </c>
      <c r="AJ10" s="17">
        <v>0.26621185137098102</v>
      </c>
      <c r="AK10" s="17">
        <v>0.37526102497944303</v>
      </c>
      <c r="AL10" s="17">
        <v>0.316385141752276</v>
      </c>
      <c r="AM10" s="17"/>
      <c r="AN10" s="17">
        <v>0.30405335694880498</v>
      </c>
      <c r="AO10" s="17">
        <v>0.26660355242200301</v>
      </c>
      <c r="AP10" s="17"/>
      <c r="AQ10" s="17">
        <v>0.34055174718001502</v>
      </c>
      <c r="AR10" s="17">
        <v>0.21580037467620999</v>
      </c>
      <c r="AS10" s="17"/>
      <c r="AT10" s="17">
        <v>0.29352558469835199</v>
      </c>
      <c r="AU10" s="17">
        <v>0.24158402361355999</v>
      </c>
      <c r="AV10" s="17">
        <v>0.25585180420153297</v>
      </c>
      <c r="AW10" s="17"/>
      <c r="AX10" s="17">
        <v>0.33724753209626901</v>
      </c>
      <c r="AY10" s="17">
        <v>0.248585543892687</v>
      </c>
      <c r="AZ10" s="17">
        <v>0.39052605898722698</v>
      </c>
    </row>
    <row r="11" spans="2:52" ht="29" x14ac:dyDescent="0.35">
      <c r="B11" s="18" t="s">
        <v>202</v>
      </c>
      <c r="C11" s="17">
        <v>0.42073948381522602</v>
      </c>
      <c r="D11" s="17">
        <v>0.42620315008252002</v>
      </c>
      <c r="E11" s="17">
        <v>0.41347507209886297</v>
      </c>
      <c r="F11" s="17"/>
      <c r="G11" s="17">
        <v>0.31727949465358002</v>
      </c>
      <c r="H11" s="17">
        <v>0.26347313456661797</v>
      </c>
      <c r="I11" s="17">
        <v>0.29822338683626798</v>
      </c>
      <c r="J11" s="17">
        <v>0.390311805721341</v>
      </c>
      <c r="K11" s="17">
        <v>0.53505401024913901</v>
      </c>
      <c r="L11" s="17">
        <v>0.67650117986473002</v>
      </c>
      <c r="M11" s="17"/>
      <c r="N11" s="17">
        <v>0.394871180333625</v>
      </c>
      <c r="O11" s="17">
        <v>0.42673186549131398</v>
      </c>
      <c r="P11" s="17">
        <v>0.42208820741317699</v>
      </c>
      <c r="Q11" s="17">
        <v>0.43051934816075399</v>
      </c>
      <c r="R11" s="17"/>
      <c r="S11" s="17">
        <v>0.496242491976853</v>
      </c>
      <c r="T11" s="17">
        <v>0.39871694218742698</v>
      </c>
      <c r="U11" s="17">
        <v>0.51399545221403697</v>
      </c>
      <c r="V11" s="17">
        <v>0.31069731938089401</v>
      </c>
      <c r="W11" s="17">
        <v>0.33753683514160898</v>
      </c>
      <c r="X11" s="17"/>
      <c r="Y11" s="17">
        <v>0.37747874811252502</v>
      </c>
      <c r="Z11" s="17">
        <v>0.391736342753501</v>
      </c>
      <c r="AA11" s="17">
        <v>0.47841612333529798</v>
      </c>
      <c r="AB11" s="17"/>
      <c r="AC11" s="17">
        <v>0.481135127280856</v>
      </c>
      <c r="AD11" s="17">
        <v>0.38382785049491502</v>
      </c>
      <c r="AE11" s="17">
        <v>0.35416472270305799</v>
      </c>
      <c r="AF11" s="17">
        <v>0.32495679747856798</v>
      </c>
      <c r="AG11" s="17">
        <v>0.52565009723515899</v>
      </c>
      <c r="AH11" s="17"/>
      <c r="AI11" s="17">
        <v>0.49568263939553497</v>
      </c>
      <c r="AJ11" s="17">
        <v>0.433643270474944</v>
      </c>
      <c r="AK11" s="17">
        <v>0.30782152116658801</v>
      </c>
      <c r="AL11" s="17">
        <v>0.35391957848689298</v>
      </c>
      <c r="AM11" s="17"/>
      <c r="AN11" s="17">
        <v>0.371472000376532</v>
      </c>
      <c r="AO11" s="17">
        <v>0.43341377811735199</v>
      </c>
      <c r="AP11" s="17"/>
      <c r="AQ11" s="17">
        <v>0.34736550032535102</v>
      </c>
      <c r="AR11" s="17">
        <v>0.50182445884785498</v>
      </c>
      <c r="AS11" s="17"/>
      <c r="AT11" s="17">
        <v>0.38188038766672</v>
      </c>
      <c r="AU11" s="17">
        <v>0.45439243743901397</v>
      </c>
      <c r="AV11" s="17">
        <v>0.51855665006549201</v>
      </c>
      <c r="AW11" s="17"/>
      <c r="AX11" s="17">
        <v>0.35988645490939902</v>
      </c>
      <c r="AY11" s="17">
        <v>0.46603035916074897</v>
      </c>
      <c r="AZ11" s="17">
        <v>0.241113434222231</v>
      </c>
    </row>
    <row r="12" spans="2:52" x14ac:dyDescent="0.35">
      <c r="B12" s="18" t="s">
        <v>203</v>
      </c>
      <c r="C12" s="17">
        <v>5.7487809349136998E-2</v>
      </c>
      <c r="D12" s="17">
        <v>8.1214795616549498E-2</v>
      </c>
      <c r="E12" s="17">
        <v>3.4337050450455799E-2</v>
      </c>
      <c r="F12" s="17"/>
      <c r="G12" s="17">
        <v>4.6310995835553703E-2</v>
      </c>
      <c r="H12" s="17">
        <v>5.0318003614471203E-2</v>
      </c>
      <c r="I12" s="17">
        <v>4.39433158652522E-2</v>
      </c>
      <c r="J12" s="17">
        <v>3.7244062992642199E-2</v>
      </c>
      <c r="K12" s="17">
        <v>2.2933228675229001E-2</v>
      </c>
      <c r="L12" s="17">
        <v>0.123561174319609</v>
      </c>
      <c r="M12" s="17"/>
      <c r="N12" s="17">
        <v>6.2155768329733303E-2</v>
      </c>
      <c r="O12" s="17">
        <v>5.7784939135678899E-2</v>
      </c>
      <c r="P12" s="17">
        <v>3.58559301809191E-2</v>
      </c>
      <c r="Q12" s="17">
        <v>6.3008438431364305E-2</v>
      </c>
      <c r="R12" s="17"/>
      <c r="S12" s="17">
        <v>7.02665599197283E-2</v>
      </c>
      <c r="T12" s="17">
        <v>4.7187451927901997E-2</v>
      </c>
      <c r="U12" s="17">
        <v>0</v>
      </c>
      <c r="V12" s="17">
        <v>0</v>
      </c>
      <c r="W12" s="17">
        <v>4.3013201580659598E-2</v>
      </c>
      <c r="X12" s="17"/>
      <c r="Y12" s="17">
        <v>9.6406651314182204E-2</v>
      </c>
      <c r="Z12" s="17">
        <v>5.0927342772458903E-2</v>
      </c>
      <c r="AA12" s="17">
        <v>0</v>
      </c>
      <c r="AB12" s="17"/>
      <c r="AC12" s="17">
        <v>1.58116389128557E-2</v>
      </c>
      <c r="AD12" s="17">
        <v>8.6830976787587902E-2</v>
      </c>
      <c r="AE12" s="17">
        <v>6.7498307515744205E-2</v>
      </c>
      <c r="AF12" s="17">
        <v>4.2462397940689602E-2</v>
      </c>
      <c r="AG12" s="17">
        <v>0</v>
      </c>
      <c r="AH12" s="17"/>
      <c r="AI12" s="17">
        <v>4.9841398769026102E-2</v>
      </c>
      <c r="AJ12" s="17">
        <v>5.31264310372433E-2</v>
      </c>
      <c r="AK12" s="17">
        <v>8.0936754867143704E-2</v>
      </c>
      <c r="AL12" s="17">
        <v>4.2041925532810602E-2</v>
      </c>
      <c r="AM12" s="17"/>
      <c r="AN12" s="17">
        <v>5.2351661823259801E-2</v>
      </c>
      <c r="AO12" s="17">
        <v>5.86919803570497E-2</v>
      </c>
      <c r="AP12" s="17"/>
      <c r="AQ12" s="17">
        <v>5.1763959363957501E-2</v>
      </c>
      <c r="AR12" s="17">
        <v>5.9598914626750599E-2</v>
      </c>
      <c r="AS12" s="17"/>
      <c r="AT12" s="17">
        <v>5.0959145331554899E-2</v>
      </c>
      <c r="AU12" s="17">
        <v>5.8911811707620901E-2</v>
      </c>
      <c r="AV12" s="17">
        <v>9.9251309144071501E-2</v>
      </c>
      <c r="AW12" s="17"/>
      <c r="AX12" s="17">
        <v>6.10787673544066E-2</v>
      </c>
      <c r="AY12" s="17">
        <v>7.8551193515863205E-2</v>
      </c>
      <c r="AZ12" s="17">
        <v>0</v>
      </c>
    </row>
    <row r="13" spans="2:52" x14ac:dyDescent="0.35">
      <c r="B13" s="18" t="s">
        <v>204</v>
      </c>
      <c r="C13" s="17">
        <v>3.4206104288646101E-2</v>
      </c>
      <c r="D13" s="17">
        <v>3.4665518855048601E-2</v>
      </c>
      <c r="E13" s="17">
        <v>3.4023463542961402E-2</v>
      </c>
      <c r="F13" s="17"/>
      <c r="G13" s="17">
        <v>1.69554976494018E-2</v>
      </c>
      <c r="H13" s="17">
        <v>5.4813326257350803E-2</v>
      </c>
      <c r="I13" s="17">
        <v>0</v>
      </c>
      <c r="J13" s="17">
        <v>0</v>
      </c>
      <c r="K13" s="17">
        <v>7.7242150866227002E-2</v>
      </c>
      <c r="L13" s="17">
        <v>5.2473704127806699E-2</v>
      </c>
      <c r="M13" s="17"/>
      <c r="N13" s="17">
        <v>1.47370092487024E-2</v>
      </c>
      <c r="O13" s="17">
        <v>2.5591905534375198E-2</v>
      </c>
      <c r="P13" s="17">
        <v>4.9855186415819597E-2</v>
      </c>
      <c r="Q13" s="17">
        <v>4.1907444275424803E-2</v>
      </c>
      <c r="R13" s="17"/>
      <c r="S13" s="17">
        <v>5.4648870915425203E-2</v>
      </c>
      <c r="T13" s="17">
        <v>5.0404460850019704E-3</v>
      </c>
      <c r="U13" s="17">
        <v>0</v>
      </c>
      <c r="V13" s="17">
        <v>0.31451189160356802</v>
      </c>
      <c r="W13" s="17">
        <v>4.6915499544143299E-2</v>
      </c>
      <c r="X13" s="17"/>
      <c r="Y13" s="17">
        <v>1.56150472658881E-2</v>
      </c>
      <c r="Z13" s="17">
        <v>1.09615067943556E-2</v>
      </c>
      <c r="AA13" s="17">
        <v>0</v>
      </c>
      <c r="AB13" s="17"/>
      <c r="AC13" s="17">
        <v>4.6388427725970502E-2</v>
      </c>
      <c r="AD13" s="17">
        <v>2.2847328989674998E-2</v>
      </c>
      <c r="AE13" s="17">
        <v>5.5311827685269099E-2</v>
      </c>
      <c r="AF13" s="17">
        <v>1.23648913871479E-2</v>
      </c>
      <c r="AG13" s="17">
        <v>5.0859134593196402E-2</v>
      </c>
      <c r="AH13" s="17"/>
      <c r="AI13" s="17">
        <v>1.0001741451967E-2</v>
      </c>
      <c r="AJ13" s="17">
        <v>5.2673525573105097E-2</v>
      </c>
      <c r="AK13" s="17">
        <v>3.6995137551414203E-2</v>
      </c>
      <c r="AL13" s="17">
        <v>3.0376365696287499E-2</v>
      </c>
      <c r="AM13" s="17"/>
      <c r="AN13" s="17">
        <v>1.1392067391162899E-2</v>
      </c>
      <c r="AO13" s="17">
        <v>4.15030473767928E-2</v>
      </c>
      <c r="AP13" s="17"/>
      <c r="AQ13" s="17">
        <v>2.8197442379772501E-2</v>
      </c>
      <c r="AR13" s="17">
        <v>3.8100928986296502E-2</v>
      </c>
      <c r="AS13" s="17"/>
      <c r="AT13" s="17">
        <v>2.5189498605939002E-2</v>
      </c>
      <c r="AU13" s="17">
        <v>5.2282900503260898E-2</v>
      </c>
      <c r="AV13" s="17">
        <v>4.7572883561005197E-2</v>
      </c>
      <c r="AW13" s="17"/>
      <c r="AX13" s="17">
        <v>6.3685263442799303E-3</v>
      </c>
      <c r="AY13" s="17">
        <v>9.0009435727641997E-3</v>
      </c>
      <c r="AZ13" s="17">
        <v>5.3954968018771997E-2</v>
      </c>
    </row>
    <row r="14" spans="2:52" x14ac:dyDescent="0.35">
      <c r="B14" s="18" t="s">
        <v>94</v>
      </c>
      <c r="C14" s="19">
        <v>4.0157501950844401E-2</v>
      </c>
      <c r="D14" s="19">
        <v>1.9960948757006301E-2</v>
      </c>
      <c r="E14" s="19">
        <v>6.0578647998870902E-2</v>
      </c>
      <c r="F14" s="19"/>
      <c r="G14" s="19">
        <v>8.4948025627259102E-2</v>
      </c>
      <c r="H14" s="19">
        <v>7.6834220487923502E-2</v>
      </c>
      <c r="I14" s="19">
        <v>4.0874204497206596E-3</v>
      </c>
      <c r="J14" s="19">
        <v>1.51439792439374E-2</v>
      </c>
      <c r="K14" s="19">
        <v>5.3643301763763397E-2</v>
      </c>
      <c r="L14" s="19">
        <v>1.9868576177466801E-2</v>
      </c>
      <c r="M14" s="19"/>
      <c r="N14" s="19">
        <v>2.7718071419200602E-2</v>
      </c>
      <c r="O14" s="19">
        <v>1.6211809851269601E-2</v>
      </c>
      <c r="P14" s="19">
        <v>5.8786005720232598E-2</v>
      </c>
      <c r="Q14" s="19">
        <v>5.5739728374627498E-2</v>
      </c>
      <c r="R14" s="19"/>
      <c r="S14" s="19">
        <v>2.0044177286653801E-2</v>
      </c>
      <c r="T14" s="19">
        <v>1.7373533658253199E-2</v>
      </c>
      <c r="U14" s="19">
        <v>4.7707545162246602E-2</v>
      </c>
      <c r="V14" s="19">
        <v>0.14954592398241101</v>
      </c>
      <c r="W14" s="19">
        <v>7.4133360158981906E-2</v>
      </c>
      <c r="X14" s="19"/>
      <c r="Y14" s="19">
        <v>5.7454654795798202E-3</v>
      </c>
      <c r="Z14" s="19">
        <v>1.3109029432390101E-2</v>
      </c>
      <c r="AA14" s="19">
        <v>3.12678805046245E-2</v>
      </c>
      <c r="AB14" s="19"/>
      <c r="AC14" s="19">
        <v>4.14348482974118E-2</v>
      </c>
      <c r="AD14" s="19">
        <v>5.8038715031073197E-2</v>
      </c>
      <c r="AE14" s="19">
        <v>4.6712237629305001E-2</v>
      </c>
      <c r="AF14" s="19">
        <v>7.7793419094445999E-3</v>
      </c>
      <c r="AG14" s="19">
        <v>0</v>
      </c>
      <c r="AH14" s="19"/>
      <c r="AI14" s="19">
        <v>2.2184171703911199E-2</v>
      </c>
      <c r="AJ14" s="19">
        <v>3.84256149135217E-2</v>
      </c>
      <c r="AK14" s="19">
        <v>2.4899979568336499E-2</v>
      </c>
      <c r="AL14" s="19">
        <v>5.3416193780565301E-2</v>
      </c>
      <c r="AM14" s="19"/>
      <c r="AN14" s="19">
        <v>3.6194789478670497E-2</v>
      </c>
      <c r="AO14" s="19">
        <v>3.9525803546881698E-2</v>
      </c>
      <c r="AP14" s="19"/>
      <c r="AQ14" s="19">
        <v>4.0510202744182801E-2</v>
      </c>
      <c r="AR14" s="19">
        <v>4.0794971708046301E-2</v>
      </c>
      <c r="AS14" s="19"/>
      <c r="AT14" s="19">
        <v>1.6042628480274799E-2</v>
      </c>
      <c r="AU14" s="19">
        <v>2.74707838412027E-2</v>
      </c>
      <c r="AV14" s="19">
        <v>2.2417555712393698E-2</v>
      </c>
      <c r="AW14" s="19"/>
      <c r="AX14" s="19">
        <v>5.5062775414343604E-3</v>
      </c>
      <c r="AY14" s="19">
        <v>0</v>
      </c>
      <c r="AZ14" s="19">
        <v>4.0459204847786999E-2</v>
      </c>
    </row>
    <row r="15" spans="2:52" x14ac:dyDescent="0.35">
      <c r="B15" s="16"/>
    </row>
    <row r="16" spans="2:52" x14ac:dyDescent="0.35">
      <c r="B16" t="s">
        <v>85</v>
      </c>
    </row>
    <row r="17" spans="2:2" x14ac:dyDescent="0.35">
      <c r="B17" t="s">
        <v>86</v>
      </c>
    </row>
    <row r="19" spans="2:2" x14ac:dyDescent="0.35">
      <c r="B19"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2024-03-28T11:11:41Z</dcterms:created>
  <dcterms:modified xsi:type="dcterms:W3CDTF">2024-04-12T17:28:19Z</dcterms:modified>
</cp:coreProperties>
</file>