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sebwr\Public First Dropbox\Policy and Research Team\Polling\Client Tables\GSCC\"/>
    </mc:Choice>
  </mc:AlternateContent>
  <xr:revisionPtr revIDLastSave="0" documentId="8_{EC2910B9-DE9F-4011-BDE3-231A71C44A22}" xr6:coauthVersionLast="47" xr6:coauthVersionMax="47" xr10:uidLastSave="{00000000-0000-0000-0000-000000000000}"/>
  <bookViews>
    <workbookView xWindow="-93" yWindow="-93" windowWidth="25786" windowHeight="13986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37" l="1"/>
  <c r="B19" i="36"/>
  <c r="B17" i="35"/>
  <c r="B17" i="34"/>
  <c r="B17" i="33"/>
  <c r="B26" i="32"/>
  <c r="B19" i="31"/>
  <c r="B24" i="30"/>
  <c r="B22" i="29"/>
  <c r="B17" i="28"/>
  <c r="B36" i="27"/>
  <c r="B36" i="26"/>
  <c r="B22" i="25"/>
  <c r="B22" i="24"/>
  <c r="B22" i="23"/>
  <c r="B22" i="22"/>
  <c r="B22" i="21"/>
  <c r="B22" i="20"/>
  <c r="B22" i="19"/>
  <c r="B22" i="18"/>
  <c r="B22" i="17"/>
  <c r="B22" i="16"/>
  <c r="B22" i="15"/>
  <c r="B22" i="14"/>
  <c r="B22" i="13"/>
  <c r="B22" i="12"/>
  <c r="B22" i="11"/>
  <c r="B22" i="10"/>
  <c r="B22" i="9"/>
  <c r="B22" i="8"/>
  <c r="B22" i="7"/>
  <c r="B22" i="6"/>
  <c r="B22" i="5"/>
  <c r="B22" i="4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D9" i="2"/>
  <c r="D6" i="2"/>
  <c r="F20" i="1"/>
</calcChain>
</file>

<file path=xl/sharedStrings.xml><?xml version="1.0" encoding="utf-8"?>
<sst xmlns="http://schemas.openxmlformats.org/spreadsheetml/2006/main" count="1974" uniqueCount="187">
  <si>
    <t>Fieldwork:</t>
  </si>
  <si>
    <t>27th Sep - 29th Sep 2023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</si>
  <si>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</si>
  <si>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</si>
  <si>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</si>
  <si>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</si>
  <si>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</si>
  <si>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</si>
  <si>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</si>
  <si>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</si>
  <si>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</si>
  <si>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</si>
  <si>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</si>
  <si>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</si>
  <si>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</si>
  <si>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</si>
  <si>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</si>
  <si>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</si>
  <si>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</si>
  <si>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</si>
  <si>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</si>
  <si>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</si>
  <si>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</si>
  <si>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</si>
  <si>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</si>
  <si>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</si>
  <si>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</si>
  <si>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</si>
  <si>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</si>
  <si>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Leave</t>
  </si>
  <si>
    <t>Remain</t>
  </si>
  <si>
    <t>I did not vote</t>
  </si>
  <si>
    <t>Conservative</t>
  </si>
  <si>
    <t>Labour</t>
  </si>
  <si>
    <t>Liberal Democrat</t>
  </si>
  <si>
    <t>The Brexit Party</t>
  </si>
  <si>
    <t>Liberal Democrats</t>
  </si>
  <si>
    <t>Gender</t>
  </si>
  <si>
    <t>Age</t>
  </si>
  <si>
    <t>Social Grade</t>
  </si>
  <si>
    <t>EU 2016 Vote</t>
  </si>
  <si>
    <t>2019</t>
  </si>
  <si>
    <t>Voting Intention</t>
  </si>
  <si>
    <t xml:space="preserve"> Build a number of new hospitals across the UK</t>
  </si>
  <si>
    <t xml:space="preserve"> Invest more into research and development</t>
  </si>
  <si>
    <t xml:space="preserve"> Increase the minimum wage</t>
  </si>
  <si>
    <t xml:space="preserve"> Increase pensions to help the elderly</t>
  </si>
  <si>
    <t xml:space="preserve"> Increase investment in renewable energy sources like wind and solar in the UK</t>
  </si>
  <si>
    <t xml:space="preserve"> Introduce new taxes on the largest polluters in the UK to encourage them to reduce their emissions</t>
  </si>
  <si>
    <t xml:space="preserve"> Increase wages for NHS staff</t>
  </si>
  <si>
    <t xml:space="preserve"> Reduce the number of migrants crossing the channel in boats</t>
  </si>
  <si>
    <t xml:space="preserve"> Increase government spending on initiatives to reduce carbon emissions in the UK</t>
  </si>
  <si>
    <t xml:space="preserve"> Increase taxes on the highest earners</t>
  </si>
  <si>
    <t xml:space="preserve"> Introduce schemes to help more women into senior business roles</t>
  </si>
  <si>
    <t xml:space="preserve"> Cut down on the number of managers in the NHS</t>
  </si>
  <si>
    <t xml:space="preserve"> Increase investment in nuclear energy in the UK</t>
  </si>
  <si>
    <t xml:space="preserve"> Make jobless benefits conditional on paying in to the system over a set period of time</t>
  </si>
  <si>
    <t xml:space="preserve"> Introduce systems to help new migrants into work</t>
  </si>
  <si>
    <t xml:space="preserve"> Allow oil and gas drilling in the North Sea to produce more domestic energy</t>
  </si>
  <si>
    <t xml:space="preserve"> Reduce taxes on businesses</t>
  </si>
  <si>
    <t xml:space="preserve"> Require buildings to have single-sex spaces</t>
  </si>
  <si>
    <t xml:space="preserve"> Put more money into processing asylum seekers</t>
  </si>
  <si>
    <t xml:space="preserve"> Delay the UK target to reach Net Zero by 2050</t>
  </si>
  <si>
    <t xml:space="preserve"> Ensure every school has education on LGBT+ issues</t>
  </si>
  <si>
    <t>Strongly Support</t>
  </si>
  <si>
    <t>Support</t>
  </si>
  <si>
    <t>Neither Support nor Oppose</t>
  </si>
  <si>
    <t>Oppose</t>
  </si>
  <si>
    <t>Strongly Oppose</t>
  </si>
  <si>
    <t>Don’t Know</t>
  </si>
  <si>
    <t>Total Support:</t>
  </si>
  <si>
    <t>Total Oppose:</t>
  </si>
  <si>
    <t>Net:</t>
  </si>
  <si>
    <t>Grid Summary: We are now going to show you a list of the policies which you saw. For each policy, please indicate whether you would support or oppose the policy?</t>
  </si>
  <si>
    <t>Fieldwork:  27th Sep - 29th Sep 2023</t>
  </si>
  <si>
    <t>Data weighted by interlocking age &amp; gender, region and social grade to Nationally Representative Proportions</t>
  </si>
  <si>
    <t>BASE: All Respondents</t>
  </si>
  <si>
    <t>We are now going to show you a list of the policies which you saw. For each policy, please indicate whether you would support or oppose the policy?: Increase wages for NHS staff</t>
  </si>
  <si>
    <t>We are now going to show you a list of the policies which you saw. For each policy, please indicate whether you would support or oppose the policy?: Build a number of new hospitals across the UK</t>
  </si>
  <si>
    <t>We are now going to show you a list of the policies which you saw. For each policy, please indicate whether you would support or oppose the policy?: Cut down on the number of managers in the NHS</t>
  </si>
  <si>
    <t>We are now going to show you a list of the policies which you saw. For each policy, please indicate whether you would support or oppose the policy?: Increase the minimum wage</t>
  </si>
  <si>
    <t>We are now going to show you a list of the policies which you saw. For each policy, please indicate whether you would support or oppose the policy?: Invest more into research and development</t>
  </si>
  <si>
    <t>We are now going to show you a list of the policies which you saw. For each policy, please indicate whether you would support or oppose the policy?: Reduce taxes on businesses</t>
  </si>
  <si>
    <t>We are now going to show you a list of the policies which you saw. For each policy, please indicate whether you would support or oppose the policy?: Increase taxes on the highest earners</t>
  </si>
  <si>
    <t>We are now going to show you a list of the policies which you saw. For each policy, please indicate whether you would support or oppose the policy?: Increase pensions to help the elderly</t>
  </si>
  <si>
    <t>We are now going to show you a list of the policies which you saw. For each policy, please indicate whether you would support or oppose the policy?: Make jobless benefits conditional on paying in to the system over a set period of time</t>
  </si>
  <si>
    <t>We are now going to show you a list of the policies which you saw. For each policy, please indicate whether you would support or oppose the policy?: Increase investment in renewable energy sources like wind and solar in the UK</t>
  </si>
  <si>
    <t>We are now going to show you a list of the policies which you saw. For each policy, please indicate whether you would support or oppose the policy?: Increase investment in nuclear energy in the UK</t>
  </si>
  <si>
    <t>We are now going to show you a list of the policies which you saw. For each policy, please indicate whether you would support or oppose the policy?: Allow oil and gas drilling in the North Sea to produce more domestic energy</t>
  </si>
  <si>
    <t>We are now going to show you a list of the policies which you saw. For each policy, please indicate whether you would support or oppose the policy?: Introduce systems to help new migrants into work</t>
  </si>
  <si>
    <t>We are now going to show you a list of the policies which you saw. For each policy, please indicate whether you would support or oppose the policy?: Put more money into processing asylum seekers</t>
  </si>
  <si>
    <t>We are now going to show you a list of the policies which you saw. For each policy, please indicate whether you would support or oppose the policy?: Reduce the number of migrants crossing the channel in boats</t>
  </si>
  <si>
    <t>We are now going to show you a list of the policies which you saw. For each policy, please indicate whether you would support or oppose the policy?: Introduce new taxes on the largest polluters in the UK to encourage them to reduce their emissions</t>
  </si>
  <si>
    <t>We are now going to show you a list of the policies which you saw. For each policy, please indicate whether you would support or oppose the policy?: Increase government spending on initiatives to reduce carbon emissions in the UK</t>
  </si>
  <si>
    <t>We are now going to show you a list of the policies which you saw. For each policy, please indicate whether you would support or oppose the policy?: Delay the UK target to reach Net Zero by 2050</t>
  </si>
  <si>
    <t>We are now going to show you a list of the policies which you saw. For each policy, please indicate whether you would support or oppose the policy?: Ensure every school has education on LGBT+ issues</t>
  </si>
  <si>
    <t>We are now going to show you a list of the policies which you saw. For each policy, please indicate whether you would support or oppose the policy?: Introduce schemes to help more women into senior business roles</t>
  </si>
  <si>
    <t>We are now going to show you a list of the policies which you saw. For each policy, please indicate whether you would support or oppose the policy?: Require buildings to have single-sex spaces</t>
  </si>
  <si>
    <t>Increase the minimum wage</t>
  </si>
  <si>
    <t>Increase wages for NHS staff</t>
  </si>
  <si>
    <t>Increase pensions to help the elderly</t>
  </si>
  <si>
    <t>Reduce the number of migrants crossing the channel in boats</t>
  </si>
  <si>
    <t>Increase investment in renewable energy sources like wind and solar in the UK</t>
  </si>
  <si>
    <t>Build a number of new hospitals across the UK</t>
  </si>
  <si>
    <t>Increase taxes on the highest earners</t>
  </si>
  <si>
    <t>Introduce new taxes on the largest polluters in the UK to encourage them to reduce their emissions</t>
  </si>
  <si>
    <t>Cut down on the number of managers in the NHS</t>
  </si>
  <si>
    <t>Increase government spending on initiatives to reduce carbon emissions in the UK</t>
  </si>
  <si>
    <t>Make jobless benefits conditional on paying in to the system over a set period of time</t>
  </si>
  <si>
    <t>Invest more into research and development</t>
  </si>
  <si>
    <t>Increase investment in nuclear energy in the UK</t>
  </si>
  <si>
    <t>Allow oil and gas drilling in the North Sea to produce more domestic energy</t>
  </si>
  <si>
    <t>Delay the UK target to reach Net Zero by 2050</t>
  </si>
  <si>
    <t>Reduce taxes on businesses</t>
  </si>
  <si>
    <t>Introduce systems to help new migrants into work</t>
  </si>
  <si>
    <t>Ensure every school has education on LGBT+ issues</t>
  </si>
  <si>
    <t>Introduce schemes to help more women into senior business roles</t>
  </si>
  <si>
    <t>Put more money into processing asylum seekers</t>
  </si>
  <si>
    <t>Require buildings to have single-sex spaces</t>
  </si>
  <si>
    <t>None of the above</t>
  </si>
  <si>
    <t>Don't Know</t>
  </si>
  <si>
    <t>And of those policies, which would you most like to see a political party prioritise for the next election?Select exactly 5 of the following</t>
  </si>
  <si>
    <t>And which would you LEAST LIKE to see political parties prioritise for the next election?Select exactly 5 of the following</t>
  </si>
  <si>
    <t>I have heard about this, and could explain what it was</t>
  </si>
  <si>
    <t>I have heard about this, but could not explain what it was</t>
  </si>
  <si>
    <t>I have not heard about this</t>
  </si>
  <si>
    <t xml:space="preserve"> How aware are you of Prime Minister Rishi Sunak's announcement on the UK's environmental targets made last week, if at all?</t>
  </si>
  <si>
    <t>Strongly support</t>
  </si>
  <si>
    <t>Somewhat support</t>
  </si>
  <si>
    <t>Neither support nor oppose</t>
  </si>
  <si>
    <t>Somewhat oppose</t>
  </si>
  <si>
    <t>Strongly oppose</t>
  </si>
  <si>
    <t xml:space="preserve"> Last week, the Prime Minister announced that the ban on the sale of brand new, petrol-only cars will now be introduced in 2035, not 2030.Do you support or oppose the delay of this ban?</t>
  </si>
  <si>
    <t>Electric cars are still too expensive</t>
  </si>
  <si>
    <t>There isn't yet enough charging infrastructure available</t>
  </si>
  <si>
    <t>Electric cars still have problems with their short range</t>
  </si>
  <si>
    <t>It currently takes too long to charge electric cars</t>
  </si>
  <si>
    <t>We were moving too fast on pro-environmental change</t>
  </si>
  <si>
    <t>I just prefer petrol cars</t>
  </si>
  <si>
    <t>I trust the Prime Minister to have made this decision for the right reasons</t>
  </si>
  <si>
    <t>It's not for Government to ban things like this</t>
  </si>
  <si>
    <t>We do not need to take this action for the environment</t>
  </si>
  <si>
    <t>Other (Please Specify)</t>
  </si>
  <si>
    <t>You said that you support the delay in the ban on the sale of new, petrol-only cars.Which of the following reasons explains why?Select any which apply</t>
  </si>
  <si>
    <t>The delay will be a very big help for ordinary people</t>
  </si>
  <si>
    <t>The delay will be a small help for ordinary people</t>
  </si>
  <si>
    <t>The delay will not make any difference to ordinary people</t>
  </si>
  <si>
    <t>The delay will be quite bad for ordinary people</t>
  </si>
  <si>
    <t>The delay will be very bad for ordinary people</t>
  </si>
  <si>
    <t xml:space="preserve"> Which of the following statements regarding the delay in the ban on petrol-only cars comes closest to your view?</t>
  </si>
  <si>
    <t>The Prime Minister knew he could not deliver the target</t>
  </si>
  <si>
    <t>The Prime Minister wanted to appeal to some voters that would help him win the next election</t>
  </si>
  <si>
    <t>The Prime Minister knew the ban would just never work</t>
  </si>
  <si>
    <t>The Prime Minister wants to help ordinary people by keeping their costs down</t>
  </si>
  <si>
    <t>The Prime Minister wanted to be honest with the country about what could be achieved</t>
  </si>
  <si>
    <t>The Prime Minister wanted to find a way to get some positive news coverage</t>
  </si>
  <si>
    <t>The Prime Minister was under pressure to make this change from car companies</t>
  </si>
  <si>
    <t>The Prime Minister wanted to put Labour in a harder position</t>
  </si>
  <si>
    <t>The target was set under a previous government who got it wrong</t>
  </si>
  <si>
    <t>The Prime Minister does not believe in climate change</t>
  </si>
  <si>
    <t>The Prime Minister does not want to reach Net Zero</t>
  </si>
  <si>
    <t>Which of the following reasons explains why you think the Prime Minister announced this delay, if any?Select any which apply</t>
  </si>
  <si>
    <t>I think the Prime Minister cares about the climate</t>
  </si>
  <si>
    <t>I thought the Prime Minister cared about the climate, but now I don’t think he does</t>
  </si>
  <si>
    <t>I have never thought the Prime Minister cares about the climate</t>
  </si>
  <si>
    <t xml:space="preserve"> Which of the following comes closest to your view?</t>
  </si>
  <si>
    <t>I don’t think the Prime Minister cares about working people</t>
  </si>
  <si>
    <t>I did not think the Prime Minister cared about working people, but now I do</t>
  </si>
  <si>
    <t>I have always thought the Prime Minister cares about working people</t>
  </si>
  <si>
    <t>The changes in policy the Prime Minister announced makes it more likely the Government will keep their promises on other issues</t>
  </si>
  <si>
    <t>The changes in policy the Prime Minister announced makes no difference to whether the Government will keep their promises on other issues</t>
  </si>
  <si>
    <t>The changes in policy the Prime Minister announced makes it less likely the Government will keep their promises on other issues</t>
  </si>
  <si>
    <t>Much more likely to vote Conservative</t>
  </si>
  <si>
    <t>Somewhat more likely to vote Conservative</t>
  </si>
  <si>
    <t>Neither more nor less likely</t>
  </si>
  <si>
    <t>Somewhat less likely to vote Conservative</t>
  </si>
  <si>
    <t>Much less likely to vote Conservative</t>
  </si>
  <si>
    <t xml:space="preserve"> Did the Prime Minister's announcement make it more or less likely that you will vote Conservative at the next election, or make no difference?</t>
  </si>
  <si>
    <t>The Government should keep the UK commitment to reach Net Zero by 2050</t>
  </si>
  <si>
    <t>The Government should bring forward the UK commitment to reach Net Zero to earlier than 2050</t>
  </si>
  <si>
    <t>The Government should delay the UK commitment to reach Net Zero to after 2050, but should keep the commitment</t>
  </si>
  <si>
    <t>The Government should drop the UK commitment to reach Net Zero by 2050</t>
  </si>
  <si>
    <t xml:space="preserve"> Some people are encouraging the Government to drop the commitment to meet the Net Zero target. Which of the following comes closest to your view?</t>
  </si>
  <si>
    <t>Full Results</t>
  </si>
  <si>
    <t>BASE: Support the delay</t>
  </si>
  <si>
    <t>Polling on Environmental Policy for GSCC</t>
  </si>
  <si>
    <r>
      <t xml:space="preserve">All results are weighted using Iterative Proportional Fitting, or 'Raking'. The results are  weighted by interlocking age &amp; gender, region and social grade to Nationally Representative Proportions.
</t>
    </r>
    <r>
      <rPr>
        <b/>
        <sz val="13"/>
        <color rgb="FF000000"/>
        <rFont val="Calibri"/>
        <family val="2"/>
      </rPr>
      <t xml:space="preserve">
Note:</t>
    </r>
    <r>
      <rPr>
        <sz val="13"/>
        <color rgb="FF000000"/>
        <rFont val="Calibri"/>
      </rPr>
      <t xml:space="preserve"> A portion of this poll was in the form of a conjoint question which does not lend itself to cross-tabulation. For more information on the findings from this portion of the survey, please see the report at:</t>
    </r>
    <r>
      <rPr>
        <sz val="13"/>
        <color rgb="FF000000"/>
        <rFont val="Calibri"/>
        <family val="2"/>
      </rPr>
      <t xml:space="preserve"> https://www.publicfirst.co.uk/new-polling-on-environmental-policy.html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</si>
</sst>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>
      <selection activeCell="E16" sqref="E16"/>
    </sheetView>
  </sheetViews>
  <sheetFormatPr defaultColWidth="11.41015625" defaultRowHeight="14.35" x14ac:dyDescent="0.5"/>
  <sheetData>
    <row r="7" spans="6:12" ht="39.950000000000003" customHeight="1" x14ac:dyDescent="0.5">
      <c r="F7" s="25" t="s">
        <v>185</v>
      </c>
      <c r="G7" s="26"/>
      <c r="H7" s="26"/>
      <c r="I7" s="26"/>
      <c r="J7" s="26"/>
      <c r="K7" s="26"/>
      <c r="L7" s="26"/>
    </row>
    <row r="10" spans="6:12" ht="20.100000000000001" customHeight="1" x14ac:dyDescent="0.6">
      <c r="F10" s="2" t="s">
        <v>0</v>
      </c>
      <c r="K10" s="3" t="s">
        <v>1</v>
      </c>
    </row>
    <row r="11" spans="6:12" ht="20.100000000000001" customHeight="1" x14ac:dyDescent="0.6">
      <c r="F11" s="2" t="s">
        <v>2</v>
      </c>
      <c r="K11" s="3" t="s">
        <v>3</v>
      </c>
    </row>
    <row r="12" spans="6:12" ht="20.100000000000001" customHeight="1" x14ac:dyDescent="0.6">
      <c r="F12" s="2" t="s">
        <v>4</v>
      </c>
      <c r="K12" s="3" t="s">
        <v>5</v>
      </c>
    </row>
    <row r="13" spans="6:12" ht="20.100000000000001" customHeight="1" x14ac:dyDescent="0.6">
      <c r="F13" s="2" t="s">
        <v>6</v>
      </c>
      <c r="K13" s="3">
        <v>2040</v>
      </c>
    </row>
    <row r="14" spans="6:12" ht="18" x14ac:dyDescent="0.6">
      <c r="F14" s="2"/>
    </row>
    <row r="15" spans="6:12" ht="18" x14ac:dyDescent="0.6">
      <c r="F15" s="2"/>
    </row>
    <row r="16" spans="6:12" ht="18" x14ac:dyDescent="0.6">
      <c r="F16" s="2" t="s">
        <v>7</v>
      </c>
    </row>
    <row r="17" spans="6:13" ht="102" customHeight="1" x14ac:dyDescent="0.5">
      <c r="F17" s="30" t="s">
        <v>186</v>
      </c>
      <c r="G17" s="26"/>
      <c r="H17" s="26"/>
      <c r="I17" s="26"/>
      <c r="J17" s="26"/>
      <c r="K17" s="26"/>
      <c r="L17" s="26"/>
      <c r="M17" s="26"/>
    </row>
    <row r="19" spans="6:13" ht="30" customHeight="1" x14ac:dyDescent="0.5">
      <c r="F19" s="4" t="s">
        <v>8</v>
      </c>
    </row>
    <row r="20" spans="6:13" ht="16.7" x14ac:dyDescent="0.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42"/>
  <sheetViews>
    <sheetView showGridLines="0" workbookViewId="0"/>
  </sheetViews>
  <sheetFormatPr defaultColWidth="11.41015625" defaultRowHeight="14.35" x14ac:dyDescent="0.5"/>
  <cols>
    <col min="4" max="4" width="100.703125" customWidth="1"/>
    <col min="5" max="5" width="20.703125" customWidth="1"/>
  </cols>
  <sheetData>
    <row r="2" spans="3:6" ht="39.950000000000003" customHeight="1" x14ac:dyDescent="0.5">
      <c r="D2" s="1" t="s">
        <v>9</v>
      </c>
    </row>
    <row r="6" spans="3:6" x14ac:dyDescent="0.5">
      <c r="D6" s="8" t="str">
        <f>HYPERLINK("#'Full Results'!A1", "Full Results")</f>
        <v>Full Results</v>
      </c>
    </row>
    <row r="8" spans="3:6" x14ac:dyDescent="0.5">
      <c r="D8" s="6" t="s">
        <v>10</v>
      </c>
      <c r="E8" s="6" t="s">
        <v>11</v>
      </c>
      <c r="F8" s="6" t="s">
        <v>12</v>
      </c>
    </row>
    <row r="9" spans="3:6" x14ac:dyDescent="0.5">
      <c r="C9">
        <v>1</v>
      </c>
      <c r="D9" s="8" t="str">
        <f>HYPERLINK("#'Table 1'!A1", "Grid Summary: We are now going to show you a list of the policies which you saw. For each policy, please indicate whether you would support or oppose the policy?")</f>
        <v>Grid Summary: We are now going to show you a list of the policies which you saw. For each policy, please indicate whether you would support or oppose the policy?</v>
      </c>
      <c r="E9" s="7"/>
      <c r="F9" t="s">
        <v>76</v>
      </c>
    </row>
    <row r="10" spans="3:6" x14ac:dyDescent="0.5">
      <c r="C10">
        <v>2</v>
      </c>
      <c r="D10" s="8" t="str">
        <f>HYPERLINK("#'Table 2'!A1", "We are now going to show you a list of the policies which you saw. For each policy, please indicate whether you would support or oppose the policy?: Increase wages for NHS staff")</f>
        <v>We are now going to show you a list of the policies which you saw. For each policy, please indicate whether you would support or oppose the policy?: Increase wages for NHS staff</v>
      </c>
      <c r="E10" s="21" t="str">
        <f>HYPERLINK("#'Full Results'!A11", "11")</f>
        <v>11</v>
      </c>
      <c r="F10" t="s">
        <v>76</v>
      </c>
    </row>
    <row r="11" spans="3:6" x14ac:dyDescent="0.5">
      <c r="C11">
        <v>3</v>
      </c>
      <c r="D11" s="8" t="str">
        <f>HYPERLINK("#'Table 3'!A1", "We are now going to show you a list of the policies which you saw. For each policy, please indicate whether you would support or oppose the policy?: Build a number of new hospitals across the UK")</f>
        <v>We are now going to show you a list of the policies which you saw. For each policy, please indicate whether you would support or oppose the policy?: Build a number of new hospitals across the UK</v>
      </c>
      <c r="E11" s="21" t="str">
        <f>HYPERLINK("#'Full Results'!A23", "23")</f>
        <v>23</v>
      </c>
      <c r="F11" t="s">
        <v>76</v>
      </c>
    </row>
    <row r="12" spans="3:6" x14ac:dyDescent="0.5">
      <c r="C12">
        <v>4</v>
      </c>
      <c r="D12" s="8" t="str">
        <f>HYPERLINK("#'Table 4'!A1", "We are now going to show you a list of the policies which you saw. For each policy, please indicate whether you would support or oppose the policy?: Cut down on the number of managers in the NHS")</f>
        <v>We are now going to show you a list of the policies which you saw. For each policy, please indicate whether you would support or oppose the policy?: Cut down on the number of managers in the NHS</v>
      </c>
      <c r="E12" s="21" t="str">
        <f>HYPERLINK("#'Full Results'!A35", "35")</f>
        <v>35</v>
      </c>
      <c r="F12" t="s">
        <v>76</v>
      </c>
    </row>
    <row r="13" spans="3:6" x14ac:dyDescent="0.5">
      <c r="C13">
        <v>5</v>
      </c>
      <c r="D13" s="8" t="str">
        <f>HYPERLINK("#'Table 5'!A1", "We are now going to show you a list of the policies which you saw. For each policy, please indicate whether you would support or oppose the policy?: Increase the minimum wage")</f>
        <v>We are now going to show you a list of the policies which you saw. For each policy, please indicate whether you would support or oppose the policy?: Increase the minimum wage</v>
      </c>
      <c r="E13" s="21" t="str">
        <f>HYPERLINK("#'Full Results'!A47", "47")</f>
        <v>47</v>
      </c>
      <c r="F13" t="s">
        <v>76</v>
      </c>
    </row>
    <row r="14" spans="3:6" x14ac:dyDescent="0.5">
      <c r="C14">
        <v>6</v>
      </c>
      <c r="D14" s="8" t="str">
        <f>HYPERLINK("#'Table 6'!A1", "We are now going to show you a list of the policies which you saw. For each policy, please indicate whether you would support or oppose the policy?: Invest more into research and development")</f>
        <v>We are now going to show you a list of the policies which you saw. For each policy, please indicate whether you would support or oppose the policy?: Invest more into research and development</v>
      </c>
      <c r="E14" s="21" t="str">
        <f>HYPERLINK("#'Full Results'!A59", "59")</f>
        <v>59</v>
      </c>
      <c r="F14" t="s">
        <v>76</v>
      </c>
    </row>
    <row r="15" spans="3:6" x14ac:dyDescent="0.5">
      <c r="C15">
        <v>7</v>
      </c>
      <c r="D15" s="8" t="str">
        <f>HYPERLINK("#'Table 7'!A1", "We are now going to show you a list of the policies which you saw. For each policy, please indicate whether you would support or oppose the policy?: Reduce taxes on businesses")</f>
        <v>We are now going to show you a list of the policies which you saw. For each policy, please indicate whether you would support or oppose the policy?: Reduce taxes on businesses</v>
      </c>
      <c r="E15" s="21" t="str">
        <f>HYPERLINK("#'Full Results'!A71", "71")</f>
        <v>71</v>
      </c>
      <c r="F15" t="s">
        <v>76</v>
      </c>
    </row>
    <row r="16" spans="3:6" x14ac:dyDescent="0.5">
      <c r="C16">
        <v>8</v>
      </c>
      <c r="D16" s="8" t="str">
        <f>HYPERLINK("#'Table 8'!A1", "We are now going to show you a list of the policies which you saw. For each policy, please indicate whether you would support or oppose the policy?: Increase taxes on the highest earners")</f>
        <v>We are now going to show you a list of the policies which you saw. For each policy, please indicate whether you would support or oppose the policy?: Increase taxes on the highest earners</v>
      </c>
      <c r="E16" s="21" t="str">
        <f>HYPERLINK("#'Full Results'!A83", "83")</f>
        <v>83</v>
      </c>
      <c r="F16" t="s">
        <v>76</v>
      </c>
    </row>
    <row r="17" spans="3:6" x14ac:dyDescent="0.5">
      <c r="C17">
        <v>9</v>
      </c>
      <c r="D17" s="8" t="str">
        <f>HYPERLINK("#'Table 9'!A1", "We are now going to show you a list of the policies which you saw. For each policy, please indicate whether you would support or oppose the policy?: Increase pensions to help the elderly")</f>
        <v>We are now going to show you a list of the policies which you saw. For each policy, please indicate whether you would support or oppose the policy?: Increase pensions to help the elderly</v>
      </c>
      <c r="E17" s="21" t="str">
        <f>HYPERLINK("#'Full Results'!A95", "95")</f>
        <v>95</v>
      </c>
      <c r="F17" t="s">
        <v>76</v>
      </c>
    </row>
    <row r="18" spans="3:6" x14ac:dyDescent="0.5">
      <c r="C18">
        <v>10</v>
      </c>
      <c r="D18" s="8" t="str">
        <f>HYPERLINK("#'Table 10'!A1", "We are now going to show you a list of the policies which you saw. For each policy, please indicate whether you would support or oppose the policy?: Make jobless benefits conditional on paying in to the system over a set period of time")</f>
        <v>We are now going to show you a list of the policies which you saw. For each policy, please indicate whether you would support or oppose the policy?: Make jobless benefits conditional on paying in to the system over a set period of time</v>
      </c>
      <c r="E18" s="21" t="str">
        <f>HYPERLINK("#'Full Results'!A107", "107")</f>
        <v>107</v>
      </c>
      <c r="F18" t="s">
        <v>76</v>
      </c>
    </row>
    <row r="19" spans="3:6" x14ac:dyDescent="0.5">
      <c r="C19">
        <v>11</v>
      </c>
      <c r="D19" s="8" t="str">
        <f>HYPERLINK("#'Table 11'!A1", "We are now going to show you a list of the policies which you saw. For each policy, please indicate whether you would support or oppose the policy?: Increase investment in renewable energy sources like wind and solar in the UK")</f>
        <v>We are now going to show you a list of the policies which you saw. For each policy, please indicate whether you would support or oppose the policy?: Increase investment in renewable energy sources like wind and solar in the UK</v>
      </c>
      <c r="E19" s="21" t="str">
        <f>HYPERLINK("#'Full Results'!A119", "119")</f>
        <v>119</v>
      </c>
      <c r="F19" t="s">
        <v>76</v>
      </c>
    </row>
    <row r="20" spans="3:6" x14ac:dyDescent="0.5">
      <c r="C20">
        <v>12</v>
      </c>
      <c r="D20" s="8" t="str">
        <f>HYPERLINK("#'Table 12'!A1", "We are now going to show you a list of the policies which you saw. For each policy, please indicate whether you would support or oppose the policy?: Increase investment in nuclear energy in the UK")</f>
        <v>We are now going to show you a list of the policies which you saw. For each policy, please indicate whether you would support or oppose the policy?: Increase investment in nuclear energy in the UK</v>
      </c>
      <c r="E20" s="21" t="str">
        <f>HYPERLINK("#'Full Results'!A131", "131")</f>
        <v>131</v>
      </c>
      <c r="F20" t="s">
        <v>76</v>
      </c>
    </row>
    <row r="21" spans="3:6" x14ac:dyDescent="0.5">
      <c r="C21">
        <v>13</v>
      </c>
      <c r="D21" s="8" t="str">
        <f>HYPERLINK("#'Table 13'!A1", "We are now going to show you a list of the policies which you saw. For each policy, please indicate whether you would support or oppose the policy?: Allow oil and gas drilling in the North Sea to produce more domestic energy")</f>
        <v>We are now going to show you a list of the policies which you saw. For each policy, please indicate whether you would support or oppose the policy?: Allow oil and gas drilling in the North Sea to produce more domestic energy</v>
      </c>
      <c r="E21" s="21" t="str">
        <f>HYPERLINK("#'Full Results'!A143", "143")</f>
        <v>143</v>
      </c>
      <c r="F21" t="s">
        <v>76</v>
      </c>
    </row>
    <row r="22" spans="3:6" x14ac:dyDescent="0.5">
      <c r="C22">
        <v>14</v>
      </c>
      <c r="D22" s="8" t="str">
        <f>HYPERLINK("#'Table 14'!A1", "We are now going to show you a list of the policies which you saw. For each policy, please indicate whether you would support or oppose the policy?: Introduce systems to help new migrants into work")</f>
        <v>We are now going to show you a list of the policies which you saw. For each policy, please indicate whether you would support or oppose the policy?: Introduce systems to help new migrants into work</v>
      </c>
      <c r="E22" s="21" t="str">
        <f>HYPERLINK("#'Full Results'!A155", "155")</f>
        <v>155</v>
      </c>
      <c r="F22" t="s">
        <v>76</v>
      </c>
    </row>
    <row r="23" spans="3:6" x14ac:dyDescent="0.5">
      <c r="C23">
        <v>15</v>
      </c>
      <c r="D23" s="8" t="str">
        <f>HYPERLINK("#'Table 15'!A1", "We are now going to show you a list of the policies which you saw. For each policy, please indicate whether you would support or oppose the policy?: Put more money into processing asylum seekers")</f>
        <v>We are now going to show you a list of the policies which you saw. For each policy, please indicate whether you would support or oppose the policy?: Put more money into processing asylum seekers</v>
      </c>
      <c r="E23" s="21" t="str">
        <f>HYPERLINK("#'Full Results'!A167", "167")</f>
        <v>167</v>
      </c>
      <c r="F23" t="s">
        <v>76</v>
      </c>
    </row>
    <row r="24" spans="3:6" x14ac:dyDescent="0.5">
      <c r="C24">
        <v>16</v>
      </c>
      <c r="D24" s="8" t="str">
        <f>HYPERLINK("#'Table 16'!A1", "We are now going to show you a list of the policies which you saw. For each policy, please indicate whether you would support or oppose the policy?: Reduce the number of migrants crossing the channel in boats")</f>
        <v>We are now going to show you a list of the policies which you saw. For each policy, please indicate whether you would support or oppose the policy?: Reduce the number of migrants crossing the channel in boats</v>
      </c>
      <c r="E24" s="21" t="str">
        <f>HYPERLINK("#'Full Results'!A179", "179")</f>
        <v>179</v>
      </c>
      <c r="F24" t="s">
        <v>76</v>
      </c>
    </row>
    <row r="25" spans="3:6" x14ac:dyDescent="0.5">
      <c r="C25">
        <v>17</v>
      </c>
      <c r="D25" s="8" t="str">
        <f>HYPERLINK("#'Table 17'!A1", "We are now going to show you a list of the policies which you saw. For each policy, please indicate whether you would support or oppose the policy?: Introduce new taxes on the largest polluters in the UK to encourage them to reduce their emissions")</f>
        <v>We are now going to show you a list of the policies which you saw. For each policy, please indicate whether you would support or oppose the policy?: Introduce new taxes on the largest polluters in the UK to encourage them to reduce their emissions</v>
      </c>
      <c r="E25" s="21" t="str">
        <f>HYPERLINK("#'Full Results'!A191", "191")</f>
        <v>191</v>
      </c>
      <c r="F25" t="s">
        <v>76</v>
      </c>
    </row>
    <row r="26" spans="3:6" x14ac:dyDescent="0.5">
      <c r="C26">
        <v>18</v>
      </c>
      <c r="D26" s="8" t="str">
        <f>HYPERLINK("#'Table 18'!A1", "We are now going to show you a list of the policies which you saw. For each policy, please indicate whether you would support or oppose the policy?: Increase government spending on initiatives to reduce carbon emissions in the UK")</f>
        <v>We are now going to show you a list of the policies which you saw. For each policy, please indicate whether you would support or oppose the policy?: Increase government spending on initiatives to reduce carbon emissions in the UK</v>
      </c>
      <c r="E26" s="21" t="str">
        <f>HYPERLINK("#'Full Results'!A203", "203")</f>
        <v>203</v>
      </c>
      <c r="F26" t="s">
        <v>76</v>
      </c>
    </row>
    <row r="27" spans="3:6" x14ac:dyDescent="0.5">
      <c r="C27">
        <v>19</v>
      </c>
      <c r="D27" s="8" t="str">
        <f>HYPERLINK("#'Table 19'!A1", "We are now going to show you a list of the policies which you saw. For each policy, please indicate whether you would support or oppose the policy?: Delay the UK target to reach Net Zero by 2050")</f>
        <v>We are now going to show you a list of the policies which you saw. For each policy, please indicate whether you would support or oppose the policy?: Delay the UK target to reach Net Zero by 2050</v>
      </c>
      <c r="E27" s="21" t="str">
        <f>HYPERLINK("#'Full Results'!A215", "215")</f>
        <v>215</v>
      </c>
      <c r="F27" t="s">
        <v>76</v>
      </c>
    </row>
    <row r="28" spans="3:6" x14ac:dyDescent="0.5">
      <c r="C28">
        <v>20</v>
      </c>
      <c r="D28" s="8" t="str">
        <f>HYPERLINK("#'Table 20'!A1", "We are now going to show you a list of the policies which you saw. For each policy, please indicate whether you would support or oppose the policy?: Ensure every school has education on LGBT+ issues")</f>
        <v>We are now going to show you a list of the policies which you saw. For each policy, please indicate whether you would support or oppose the policy?: Ensure every school has education on LGBT+ issues</v>
      </c>
      <c r="E28" s="21" t="str">
        <f>HYPERLINK("#'Full Results'!A227", "227")</f>
        <v>227</v>
      </c>
      <c r="F28" t="s">
        <v>76</v>
      </c>
    </row>
    <row r="29" spans="3:6" x14ac:dyDescent="0.5">
      <c r="C29">
        <v>21</v>
      </c>
      <c r="D29" s="8" t="str">
        <f>HYPERLINK("#'Table 21'!A1", "We are now going to show you a list of the policies which you saw. For each policy, please indicate whether you would support or oppose the policy?: Introduce schemes to help more women into senior business roles")</f>
        <v>We are now going to show you a list of the policies which you saw. For each policy, please indicate whether you would support or oppose the policy?: Introduce schemes to help more women into senior business roles</v>
      </c>
      <c r="E29" s="21" t="str">
        <f>HYPERLINK("#'Full Results'!A239", "239")</f>
        <v>239</v>
      </c>
      <c r="F29" t="s">
        <v>76</v>
      </c>
    </row>
    <row r="30" spans="3:6" x14ac:dyDescent="0.5">
      <c r="C30">
        <v>22</v>
      </c>
      <c r="D30" s="8" t="str">
        <f>HYPERLINK("#'Table 22'!A1", "We are now going to show you a list of the policies which you saw. For each policy, please indicate whether you would support or oppose the policy?: Require buildings to have single-sex spaces")</f>
        <v>We are now going to show you a list of the policies which you saw. For each policy, please indicate whether you would support or oppose the policy?: Require buildings to have single-sex spaces</v>
      </c>
      <c r="E30" s="21" t="str">
        <f>HYPERLINK("#'Full Results'!A251", "251")</f>
        <v>251</v>
      </c>
      <c r="F30" t="s">
        <v>76</v>
      </c>
    </row>
    <row r="31" spans="3:6" x14ac:dyDescent="0.5">
      <c r="C31">
        <v>23</v>
      </c>
      <c r="D31" s="8" t="str">
        <f>HYPERLINK("#'Table 23'!A1", "And of those policies, which would you most like to see a political party prioritise for the next election?Select exactly 5 of the following")</f>
        <v>And of those policies, which would you most like to see a political party prioritise for the next election?Select exactly 5 of the following</v>
      </c>
      <c r="E31" s="21" t="str">
        <f>HYPERLINK("#'Full Results'!A263", "263")</f>
        <v>263</v>
      </c>
      <c r="F31" t="s">
        <v>76</v>
      </c>
    </row>
    <row r="32" spans="3:6" x14ac:dyDescent="0.5">
      <c r="C32">
        <v>24</v>
      </c>
      <c r="D32" s="8" t="str">
        <f>HYPERLINK("#'Table 24'!A1", "And which would you LEAST LIKE to see political parties prioritise for the next election?Select exactly 5 of the following")</f>
        <v>And which would you LEAST LIKE to see political parties prioritise for the next election?Select exactly 5 of the following</v>
      </c>
      <c r="E32" s="21" t="str">
        <f>HYPERLINK("#'Full Results'!A289", "289")</f>
        <v>289</v>
      </c>
      <c r="F32" t="s">
        <v>76</v>
      </c>
    </row>
    <row r="33" spans="3:6" x14ac:dyDescent="0.5">
      <c r="C33">
        <v>25</v>
      </c>
      <c r="D33" s="8" t="str">
        <f>HYPERLINK("#'Table 25'!A1", " How aware are you of Prime Minister Rishi Sunak's announcement on the UK's environmental targets made last week, if at all?")</f>
        <v xml:space="preserve"> How aware are you of Prime Minister Rishi Sunak's announcement on the UK's environmental targets made last week, if at all?</v>
      </c>
      <c r="E33" s="21" t="str">
        <f>HYPERLINK("#'Full Results'!A315", "315")</f>
        <v>315</v>
      </c>
      <c r="F33" t="s">
        <v>76</v>
      </c>
    </row>
    <row r="34" spans="3:6" x14ac:dyDescent="0.5">
      <c r="C34">
        <v>26</v>
      </c>
      <c r="D34" s="8" t="str">
        <f>HYPERLINK("#'Table 26'!A1", " Last week, the Prime Minister announced that the ban on the sale of brand new, petrol-only cars will now be introduced in 2035, not 2030.Do you support or oppose the delay of this ban?")</f>
        <v xml:space="preserve"> Last week, the Prime Minister announced that the ban on the sale of brand new, petrol-only cars will now be introduced in 2035, not 2030.Do you support or oppose the delay of this ban?</v>
      </c>
      <c r="E34" s="21" t="str">
        <f>HYPERLINK("#'Full Results'!A322", "322")</f>
        <v>322</v>
      </c>
      <c r="F34" t="s">
        <v>76</v>
      </c>
    </row>
    <row r="35" spans="3:6" x14ac:dyDescent="0.5">
      <c r="C35">
        <v>27</v>
      </c>
      <c r="D35" s="8" t="str">
        <f>HYPERLINK("#'Table 27'!A1", "You said that you support the delay in the ban on the sale of new, petrol-only cars.Which of the following reasons explains why?Select any which apply")</f>
        <v>You said that you support the delay in the ban on the sale of new, petrol-only cars.Which of the following reasons explains why?Select any which apply</v>
      </c>
      <c r="E35" s="21" t="str">
        <f>HYPERLINK("#'Full Results'!A334", "334")</f>
        <v>334</v>
      </c>
      <c r="F35" t="s">
        <v>184</v>
      </c>
    </row>
    <row r="36" spans="3:6" x14ac:dyDescent="0.5">
      <c r="C36">
        <v>28</v>
      </c>
      <c r="D36" s="8" t="str">
        <f>HYPERLINK("#'Table 28'!A1", " Which of the following statements regarding the delay in the ban on petrol-only cars comes closest to your view?")</f>
        <v xml:space="preserve"> Which of the following statements regarding the delay in the ban on petrol-only cars comes closest to your view?</v>
      </c>
      <c r="E36" s="21" t="str">
        <f>HYPERLINK("#'Full Results'!A348", "348")</f>
        <v>348</v>
      </c>
      <c r="F36" t="s">
        <v>76</v>
      </c>
    </row>
    <row r="37" spans="3:6" x14ac:dyDescent="0.5">
      <c r="C37">
        <v>29</v>
      </c>
      <c r="D37" s="8" t="str">
        <f>HYPERLINK("#'Table 29'!A1", "Which of the following reasons explains why you think the Prime Minister announced this delay, if any?Select any which apply")</f>
        <v>Which of the following reasons explains why you think the Prime Minister announced this delay, if any?Select any which apply</v>
      </c>
      <c r="E37" s="21" t="str">
        <f>HYPERLINK("#'Full Results'!A357", "357")</f>
        <v>357</v>
      </c>
      <c r="F37" t="s">
        <v>76</v>
      </c>
    </row>
    <row r="38" spans="3:6" x14ac:dyDescent="0.5">
      <c r="C38">
        <v>30</v>
      </c>
      <c r="D38" s="8" t="str">
        <f>HYPERLINK("#'Table 30'!A1", " Which of the following comes closest to your view?")</f>
        <v xml:space="preserve"> Which of the following comes closest to your view?</v>
      </c>
      <c r="E38" s="21" t="str">
        <f>HYPERLINK("#'Full Results'!A373", "373")</f>
        <v>373</v>
      </c>
      <c r="F38" t="s">
        <v>76</v>
      </c>
    </row>
    <row r="39" spans="3:6" x14ac:dyDescent="0.5">
      <c r="C39">
        <v>31</v>
      </c>
      <c r="D39" s="8" t="str">
        <f>HYPERLINK("#'Table 31'!A1", " Which of the following comes closest to your view?")</f>
        <v xml:space="preserve"> Which of the following comes closest to your view?</v>
      </c>
      <c r="E39" s="21" t="str">
        <f>HYPERLINK("#'Full Results'!A380", "380")</f>
        <v>380</v>
      </c>
      <c r="F39" t="s">
        <v>76</v>
      </c>
    </row>
    <row r="40" spans="3:6" x14ac:dyDescent="0.5">
      <c r="C40">
        <v>32</v>
      </c>
      <c r="D40" s="8" t="str">
        <f>HYPERLINK("#'Table 32'!A1", " Which of the following comes closest to your view?")</f>
        <v xml:space="preserve"> Which of the following comes closest to your view?</v>
      </c>
      <c r="E40" s="21" t="str">
        <f>HYPERLINK("#'Full Results'!A387", "387")</f>
        <v>387</v>
      </c>
      <c r="F40" t="s">
        <v>76</v>
      </c>
    </row>
    <row r="41" spans="3:6" x14ac:dyDescent="0.5">
      <c r="C41">
        <v>33</v>
      </c>
      <c r="D41" s="8" t="str">
        <f>HYPERLINK("#'Table 33'!A1", " Did the Prime Minister's announcement make it more or less likely that you will vote Conservative at the next election, or make no difference?")</f>
        <v xml:space="preserve"> Did the Prime Minister's announcement make it more or less likely that you will vote Conservative at the next election, or make no difference?</v>
      </c>
      <c r="E41" s="21" t="str">
        <f>HYPERLINK("#'Full Results'!A394", "394")</f>
        <v>394</v>
      </c>
      <c r="F41" t="s">
        <v>76</v>
      </c>
    </row>
    <row r="42" spans="3:6" x14ac:dyDescent="0.5">
      <c r="C42">
        <v>34</v>
      </c>
      <c r="D42" s="8" t="str">
        <f>HYPERLINK("#'Table 34'!A1", " Some people are encouraging the Government to drop the commitment to meet the Net Zero target. Which of the following comes closest to your view?")</f>
        <v xml:space="preserve"> Some people are encouraging the Government to drop the commitment to meet the Net Zero target. Which of the following comes closest to your view?</v>
      </c>
      <c r="E42" s="21" t="str">
        <f>HYPERLINK("#'Full Results'!A403", "403")</f>
        <v>403</v>
      </c>
      <c r="F42" t="s">
        <v>76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E411"/>
  <sheetViews>
    <sheetView showGridLines="0" workbookViewId="0">
      <pane xSplit="2" ySplit="8" topLeftCell="C322" activePane="bottomRight" state="frozen"/>
      <selection pane="topRight"/>
      <selection pane="bottomLeft"/>
      <selection pane="bottomRight" activeCell="B335" sqref="B335"/>
    </sheetView>
  </sheetViews>
  <sheetFormatPr defaultColWidth="11.41015625" defaultRowHeight="14.35" x14ac:dyDescent="0.5"/>
  <cols>
    <col min="2" max="2" width="20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5" t="s">
        <v>183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13"/>
      <c r="C5" s="13"/>
      <c r="D5" s="27" t="s">
        <v>37</v>
      </c>
      <c r="E5" s="27"/>
      <c r="F5" s="13"/>
      <c r="G5" s="27" t="s">
        <v>38</v>
      </c>
      <c r="H5" s="27"/>
      <c r="I5" s="27"/>
      <c r="J5" s="27"/>
      <c r="K5" s="27"/>
      <c r="L5" s="27"/>
      <c r="M5" s="13"/>
      <c r="N5" s="27" t="s">
        <v>39</v>
      </c>
      <c r="O5" s="27"/>
      <c r="P5" s="27"/>
      <c r="Q5" s="27"/>
      <c r="R5" s="13"/>
      <c r="S5" s="27" t="s">
        <v>40</v>
      </c>
      <c r="T5" s="27"/>
      <c r="U5" s="27"/>
      <c r="V5" s="13"/>
      <c r="W5" s="27" t="s">
        <v>41</v>
      </c>
      <c r="X5" s="27"/>
      <c r="Y5" s="27"/>
      <c r="Z5" s="27"/>
      <c r="AA5" s="27"/>
      <c r="AB5" s="13"/>
      <c r="AC5" s="27" t="s">
        <v>42</v>
      </c>
      <c r="AD5" s="27"/>
      <c r="AE5" s="27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20.100000000000001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20.100000000000001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11" spans="2:31" x14ac:dyDescent="0.5">
      <c r="B11" s="6" t="s">
        <v>77</v>
      </c>
    </row>
    <row r="12" spans="2:31" x14ac:dyDescent="0.5">
      <c r="B12" s="24" t="s">
        <v>76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2:31" x14ac:dyDescent="0.5">
      <c r="B13" t="s">
        <v>64</v>
      </c>
      <c r="C13" s="14">
        <v>0.36732665560269201</v>
      </c>
      <c r="D13" s="14">
        <v>0.344505235407354</v>
      </c>
      <c r="E13" s="14">
        <v>0.38919825998148799</v>
      </c>
      <c r="F13" s="14"/>
      <c r="G13" s="14">
        <v>0.51167410014759596</v>
      </c>
      <c r="H13" s="14">
        <v>0.35767256701341799</v>
      </c>
      <c r="I13" s="14">
        <v>0.35886015185307202</v>
      </c>
      <c r="J13" s="14">
        <v>0.39958338719074699</v>
      </c>
      <c r="K13" s="14">
        <v>0.35006586470018702</v>
      </c>
      <c r="L13" s="14">
        <v>0.27236919816343202</v>
      </c>
      <c r="M13" s="14"/>
      <c r="N13" s="14">
        <v>0.36560750930453201</v>
      </c>
      <c r="O13" s="14">
        <v>0.368942120669489</v>
      </c>
      <c r="P13" s="14">
        <v>0.37431325284977801</v>
      </c>
      <c r="Q13" s="14">
        <v>0.35745196839978299</v>
      </c>
      <c r="R13" s="14"/>
      <c r="S13" s="14">
        <v>0.32407746483378902</v>
      </c>
      <c r="T13" s="14">
        <v>0.38487370667911902</v>
      </c>
      <c r="U13" s="14">
        <v>0.35564743512979202</v>
      </c>
      <c r="V13" s="14"/>
      <c r="W13" s="14">
        <v>0.27006092671482801</v>
      </c>
      <c r="X13" s="14">
        <v>0.45776266430998602</v>
      </c>
      <c r="Y13" s="14">
        <v>0.32146008115246999</v>
      </c>
      <c r="Z13" s="14">
        <v>0.37346146448298001</v>
      </c>
      <c r="AA13" s="14">
        <v>0.37878276522645798</v>
      </c>
      <c r="AB13" s="14"/>
      <c r="AC13" s="14">
        <v>0.284062268551946</v>
      </c>
      <c r="AD13" s="14">
        <v>0.45470043179111402</v>
      </c>
      <c r="AE13" s="14">
        <v>0.36791584091543</v>
      </c>
    </row>
    <row r="14" spans="2:31" x14ac:dyDescent="0.5">
      <c r="B14" t="s">
        <v>65</v>
      </c>
      <c r="C14" s="14">
        <v>0.39019229804167799</v>
      </c>
      <c r="D14" s="14">
        <v>0.40655465486369302</v>
      </c>
      <c r="E14" s="14">
        <v>0.37511474095976899</v>
      </c>
      <c r="F14" s="14"/>
      <c r="G14" s="14">
        <v>0.28501809525291</v>
      </c>
      <c r="H14" s="14">
        <v>0.42737076532148699</v>
      </c>
      <c r="I14" s="14">
        <v>0.35561259496063702</v>
      </c>
      <c r="J14" s="14">
        <v>0.390838355222491</v>
      </c>
      <c r="K14" s="14">
        <v>0.40951961215739102</v>
      </c>
      <c r="L14" s="14">
        <v>0.443927913936708</v>
      </c>
      <c r="M14" s="14"/>
      <c r="N14" s="14">
        <v>0.39972247672667899</v>
      </c>
      <c r="O14" s="14">
        <v>0.37540013084088603</v>
      </c>
      <c r="P14" s="14">
        <v>0.38414143403330497</v>
      </c>
      <c r="Q14" s="14">
        <v>0.40317695817743299</v>
      </c>
      <c r="R14" s="14"/>
      <c r="S14" s="14">
        <v>0.38360644150588802</v>
      </c>
      <c r="T14" s="14">
        <v>0.41979465965209101</v>
      </c>
      <c r="U14" s="14">
        <v>0.35173462025586699</v>
      </c>
      <c r="V14" s="14"/>
      <c r="W14" s="14">
        <v>0.40789555658735999</v>
      </c>
      <c r="X14" s="14">
        <v>0.40159531554863598</v>
      </c>
      <c r="Y14" s="14">
        <v>0.48613400635054499</v>
      </c>
      <c r="Z14" s="14">
        <v>0.32354887715323699</v>
      </c>
      <c r="AA14" s="14">
        <v>0.35869634001357897</v>
      </c>
      <c r="AB14" s="14"/>
      <c r="AC14" s="14">
        <v>0.38442909201384001</v>
      </c>
      <c r="AD14" s="14">
        <v>0.39717464383544299</v>
      </c>
      <c r="AE14" s="14">
        <v>0.49513262577394301</v>
      </c>
    </row>
    <row r="15" spans="2:31" x14ac:dyDescent="0.5">
      <c r="B15" t="s">
        <v>66</v>
      </c>
      <c r="C15" s="14">
        <v>0.15639481731663599</v>
      </c>
      <c r="D15" s="14">
        <v>0.160374512903214</v>
      </c>
      <c r="E15" s="14">
        <v>0.151601938673077</v>
      </c>
      <c r="F15" s="14"/>
      <c r="G15" s="14">
        <v>0.116228293590719</v>
      </c>
      <c r="H15" s="14">
        <v>0.125050336205418</v>
      </c>
      <c r="I15" s="14">
        <v>0.17511740034814799</v>
      </c>
      <c r="J15" s="14">
        <v>0.13217216070474599</v>
      </c>
      <c r="K15" s="14">
        <v>0.17529292771753099</v>
      </c>
      <c r="L15" s="14">
        <v>0.200062531201884</v>
      </c>
      <c r="M15" s="14"/>
      <c r="N15" s="14">
        <v>0.16626340170661999</v>
      </c>
      <c r="O15" s="14">
        <v>0.159266091105422</v>
      </c>
      <c r="P15" s="14">
        <v>0.152358000607138</v>
      </c>
      <c r="Q15" s="14">
        <v>0.14763532058214399</v>
      </c>
      <c r="R15" s="14"/>
      <c r="S15" s="14">
        <v>0.201615425447562</v>
      </c>
      <c r="T15" s="14">
        <v>0.12176815228401799</v>
      </c>
      <c r="U15" s="14">
        <v>0.172550703887759</v>
      </c>
      <c r="V15" s="14"/>
      <c r="W15" s="14">
        <v>0.21254917761585601</v>
      </c>
      <c r="X15" s="14">
        <v>8.3247041040091896E-2</v>
      </c>
      <c r="Y15" s="14">
        <v>0.14542135719961</v>
      </c>
      <c r="Z15" s="14">
        <v>7.6346394881037893E-2</v>
      </c>
      <c r="AA15" s="14">
        <v>0.173615039254817</v>
      </c>
      <c r="AB15" s="14"/>
      <c r="AC15" s="14">
        <v>0.23026232687142101</v>
      </c>
      <c r="AD15" s="14">
        <v>8.9207178623740294E-2</v>
      </c>
      <c r="AE15" s="14">
        <v>0.119422271881112</v>
      </c>
    </row>
    <row r="16" spans="2:31" x14ac:dyDescent="0.5">
      <c r="B16" t="s">
        <v>67</v>
      </c>
      <c r="C16" s="14">
        <v>4.8073091380295203E-2</v>
      </c>
      <c r="D16" s="14">
        <v>5.5499534719808299E-2</v>
      </c>
      <c r="E16" s="14">
        <v>4.1060805894858603E-2</v>
      </c>
      <c r="F16" s="14"/>
      <c r="G16" s="14">
        <v>4.3268836575257701E-2</v>
      </c>
      <c r="H16" s="14">
        <v>4.4598348181283297E-2</v>
      </c>
      <c r="I16" s="14">
        <v>5.4242537129434602E-2</v>
      </c>
      <c r="J16" s="14">
        <v>3.6043978170169702E-2</v>
      </c>
      <c r="K16" s="14">
        <v>4.432694659539E-2</v>
      </c>
      <c r="L16" s="14">
        <v>6.1302388486994402E-2</v>
      </c>
      <c r="M16" s="14"/>
      <c r="N16" s="14">
        <v>4.4006905690521597E-2</v>
      </c>
      <c r="O16" s="14">
        <v>6.0807706451077297E-2</v>
      </c>
      <c r="P16" s="14">
        <v>4.9203350849482699E-2</v>
      </c>
      <c r="Q16" s="14">
        <v>3.7424389493724702E-2</v>
      </c>
      <c r="R16" s="14"/>
      <c r="S16" s="14">
        <v>5.8523292360827303E-2</v>
      </c>
      <c r="T16" s="14">
        <v>4.0393159229620501E-2</v>
      </c>
      <c r="U16" s="14">
        <v>5.0687749374379601E-2</v>
      </c>
      <c r="V16" s="14"/>
      <c r="W16" s="14">
        <v>6.7721202909451605E-2</v>
      </c>
      <c r="X16" s="14">
        <v>3.1955290934180598E-2</v>
      </c>
      <c r="Y16" s="14">
        <v>2.95492349283797E-2</v>
      </c>
      <c r="Z16" s="14">
        <v>0.13616275846520401</v>
      </c>
      <c r="AA16" s="14">
        <v>3.28686234470036E-2</v>
      </c>
      <c r="AB16" s="14"/>
      <c r="AC16" s="14">
        <v>6.2946566667958101E-2</v>
      </c>
      <c r="AD16" s="14">
        <v>3.5351775532282997E-2</v>
      </c>
      <c r="AE16" s="14">
        <v>0</v>
      </c>
    </row>
    <row r="17" spans="2:31" x14ac:dyDescent="0.5">
      <c r="B17" t="s">
        <v>68</v>
      </c>
      <c r="C17" s="14">
        <v>2.3109243376747302E-2</v>
      </c>
      <c r="D17" s="14">
        <v>2.5330793824241901E-2</v>
      </c>
      <c r="E17" s="14">
        <v>2.1053949581222899E-2</v>
      </c>
      <c r="F17" s="14"/>
      <c r="G17" s="14">
        <v>3.0684674713960101E-2</v>
      </c>
      <c r="H17" s="14">
        <v>1.7775880577704E-2</v>
      </c>
      <c r="I17" s="14">
        <v>4.42657227766588E-2</v>
      </c>
      <c r="J17" s="14">
        <v>2.5303019049573199E-2</v>
      </c>
      <c r="K17" s="14">
        <v>1.2036190599526099E-2</v>
      </c>
      <c r="L17" s="14">
        <v>1.0896667870086999E-2</v>
      </c>
      <c r="M17" s="14"/>
      <c r="N17" s="14">
        <v>1.26577245658812E-2</v>
      </c>
      <c r="O17" s="14">
        <v>2.9100062350266302E-2</v>
      </c>
      <c r="P17" s="14">
        <v>2.05643772121216E-2</v>
      </c>
      <c r="Q17" s="14">
        <v>3.0903500652096599E-2</v>
      </c>
      <c r="R17" s="14"/>
      <c r="S17" s="14">
        <v>2.6373753630584699E-2</v>
      </c>
      <c r="T17" s="14">
        <v>1.8863620639364299E-2</v>
      </c>
      <c r="U17" s="14">
        <v>3.6613069585619801E-2</v>
      </c>
      <c r="V17" s="14"/>
      <c r="W17" s="14">
        <v>3.5276937537684398E-2</v>
      </c>
      <c r="X17" s="14">
        <v>1.5913310359615299E-2</v>
      </c>
      <c r="Y17" s="14">
        <v>1.09856484799575E-2</v>
      </c>
      <c r="Z17" s="14">
        <v>6.3962872655545094E-2</v>
      </c>
      <c r="AA17" s="14">
        <v>2.3721270301432101E-2</v>
      </c>
      <c r="AB17" s="14"/>
      <c r="AC17" s="14">
        <v>3.2329628263499499E-2</v>
      </c>
      <c r="AD17" s="14">
        <v>1.50305854846472E-2</v>
      </c>
      <c r="AE17" s="14">
        <v>1.08035370940564E-2</v>
      </c>
    </row>
    <row r="18" spans="2:31" x14ac:dyDescent="0.5">
      <c r="B18" t="s">
        <v>69</v>
      </c>
      <c r="C18" s="14">
        <v>1.4903894281950899E-2</v>
      </c>
      <c r="D18" s="14">
        <v>7.73526828168893E-3</v>
      </c>
      <c r="E18" s="14">
        <v>2.19703049095838E-2</v>
      </c>
      <c r="F18" s="14"/>
      <c r="G18" s="14">
        <v>1.3125999719556599E-2</v>
      </c>
      <c r="H18" s="14">
        <v>2.7532102700689402E-2</v>
      </c>
      <c r="I18" s="14">
        <v>1.1901592932049201E-2</v>
      </c>
      <c r="J18" s="14">
        <v>1.6059099662273299E-2</v>
      </c>
      <c r="K18" s="14">
        <v>8.7584582299750496E-3</v>
      </c>
      <c r="L18" s="14">
        <v>1.14413003408945E-2</v>
      </c>
      <c r="M18" s="14"/>
      <c r="N18" s="14">
        <v>1.1741982005765801E-2</v>
      </c>
      <c r="O18" s="14">
        <v>6.4838885828599801E-3</v>
      </c>
      <c r="P18" s="14">
        <v>1.9419584448173901E-2</v>
      </c>
      <c r="Q18" s="14">
        <v>2.3407862694817701E-2</v>
      </c>
      <c r="R18" s="14"/>
      <c r="S18" s="14">
        <v>5.8036222213484296E-3</v>
      </c>
      <c r="T18" s="14">
        <v>1.43067015157874E-2</v>
      </c>
      <c r="U18" s="14">
        <v>3.2766421766581802E-2</v>
      </c>
      <c r="V18" s="14"/>
      <c r="W18" s="14">
        <v>6.4961986348191902E-3</v>
      </c>
      <c r="X18" s="14">
        <v>9.5263778074902595E-3</v>
      </c>
      <c r="Y18" s="14">
        <v>6.4496718890371301E-3</v>
      </c>
      <c r="Z18" s="14">
        <v>2.6517632361996502E-2</v>
      </c>
      <c r="AA18" s="14">
        <v>3.2315961756710303E-2</v>
      </c>
      <c r="AB18" s="14"/>
      <c r="AC18" s="14">
        <v>5.9701176313349197E-3</v>
      </c>
      <c r="AD18" s="14">
        <v>8.5353847327723897E-3</v>
      </c>
      <c r="AE18" s="14">
        <v>6.7257243354588497E-3</v>
      </c>
    </row>
    <row r="19" spans="2:31" x14ac:dyDescent="0.5">
      <c r="B19" t="s">
        <v>70</v>
      </c>
      <c r="C19" s="14">
        <v>0.75751895364437005</v>
      </c>
      <c r="D19" s="14">
        <v>0.75105989027104603</v>
      </c>
      <c r="E19" s="14">
        <v>0.76431300094125798</v>
      </c>
      <c r="F19" s="14"/>
      <c r="G19" s="14">
        <v>0.79669219540050695</v>
      </c>
      <c r="H19" s="14">
        <v>0.78504333233490498</v>
      </c>
      <c r="I19" s="14">
        <v>0.71447274681370898</v>
      </c>
      <c r="J19" s="14">
        <v>0.79042174241323804</v>
      </c>
      <c r="K19" s="14">
        <v>0.75958547685757805</v>
      </c>
      <c r="L19" s="14">
        <v>0.71629711210014002</v>
      </c>
      <c r="M19" s="14"/>
      <c r="N19" s="14">
        <v>0.76532998603121105</v>
      </c>
      <c r="O19" s="14">
        <v>0.74434225151037403</v>
      </c>
      <c r="P19" s="14">
        <v>0.75845468688308404</v>
      </c>
      <c r="Q19" s="14">
        <v>0.76062892657721703</v>
      </c>
      <c r="R19" s="14"/>
      <c r="S19" s="14">
        <v>0.70768390633967804</v>
      </c>
      <c r="T19" s="14">
        <v>0.80466836633120997</v>
      </c>
      <c r="U19" s="14">
        <v>0.70738205538566001</v>
      </c>
      <c r="V19" s="14"/>
      <c r="W19" s="14">
        <v>0.67795648330218905</v>
      </c>
      <c r="X19" s="14">
        <v>0.85935797985862195</v>
      </c>
      <c r="Y19" s="14">
        <v>0.80759408750301498</v>
      </c>
      <c r="Z19" s="14">
        <v>0.697010341636217</v>
      </c>
      <c r="AA19" s="14">
        <v>0.73747910524003701</v>
      </c>
      <c r="AB19" s="14"/>
      <c r="AC19" s="14">
        <v>0.66849136056578595</v>
      </c>
      <c r="AD19" s="14">
        <v>0.85187507562655695</v>
      </c>
      <c r="AE19" s="14">
        <v>0.86304846668937296</v>
      </c>
    </row>
    <row r="20" spans="2:31" x14ac:dyDescent="0.5">
      <c r="B20" t="s">
        <v>71</v>
      </c>
      <c r="C20" s="14">
        <v>7.1182334757042498E-2</v>
      </c>
      <c r="D20" s="14">
        <v>8.0830328544050201E-2</v>
      </c>
      <c r="E20" s="14">
        <v>6.2114755476081501E-2</v>
      </c>
      <c r="F20" s="14"/>
      <c r="G20" s="14">
        <v>7.3953511289217899E-2</v>
      </c>
      <c r="H20" s="14">
        <v>6.23742287589873E-2</v>
      </c>
      <c r="I20" s="14">
        <v>9.8508259906093396E-2</v>
      </c>
      <c r="J20" s="14">
        <v>6.1346997219743002E-2</v>
      </c>
      <c r="K20" s="14">
        <v>5.6363137194916098E-2</v>
      </c>
      <c r="L20" s="14">
        <v>7.2199056357081404E-2</v>
      </c>
      <c r="M20" s="14"/>
      <c r="N20" s="14">
        <v>5.6664630256402802E-2</v>
      </c>
      <c r="O20" s="14">
        <v>8.9907768801343602E-2</v>
      </c>
      <c r="P20" s="14">
        <v>6.9767728061604306E-2</v>
      </c>
      <c r="Q20" s="14">
        <v>6.8327890145821302E-2</v>
      </c>
      <c r="R20" s="14"/>
      <c r="S20" s="14">
        <v>8.4897045991411998E-2</v>
      </c>
      <c r="T20" s="14">
        <v>5.9256779868984803E-2</v>
      </c>
      <c r="U20" s="14">
        <v>8.7300818959999402E-2</v>
      </c>
      <c r="V20" s="14"/>
      <c r="W20" s="14">
        <v>0.102998140447136</v>
      </c>
      <c r="X20" s="14">
        <v>4.7868601293795901E-2</v>
      </c>
      <c r="Y20" s="14">
        <v>4.0534883408337198E-2</v>
      </c>
      <c r="Z20" s="14">
        <v>0.20012563112074899</v>
      </c>
      <c r="AA20" s="14">
        <v>5.6589893748435698E-2</v>
      </c>
      <c r="AB20" s="14"/>
      <c r="AC20" s="14">
        <v>9.52761949314576E-2</v>
      </c>
      <c r="AD20" s="14">
        <v>5.0382361016930298E-2</v>
      </c>
      <c r="AE20" s="14">
        <v>1.08035370940564E-2</v>
      </c>
    </row>
    <row r="21" spans="2:31" x14ac:dyDescent="0.5">
      <c r="B21" t="s">
        <v>72</v>
      </c>
      <c r="C21" s="14">
        <v>0.686336618887328</v>
      </c>
      <c r="D21" s="14">
        <v>0.67022956172699599</v>
      </c>
      <c r="E21" s="14">
        <v>0.70219824546517595</v>
      </c>
      <c r="F21" s="14"/>
      <c r="G21" s="14">
        <v>0.72273868411128905</v>
      </c>
      <c r="H21" s="14">
        <v>0.72266910357591796</v>
      </c>
      <c r="I21" s="14">
        <v>0.61596448690761596</v>
      </c>
      <c r="J21" s="14">
        <v>0.72907474519349502</v>
      </c>
      <c r="K21" s="14">
        <v>0.70322233966266201</v>
      </c>
      <c r="L21" s="14">
        <v>0.64409805574305901</v>
      </c>
      <c r="M21" s="14"/>
      <c r="N21" s="14">
        <v>0.70866535577480805</v>
      </c>
      <c r="O21" s="14">
        <v>0.65443448270903104</v>
      </c>
      <c r="P21" s="14">
        <v>0.68868695882147901</v>
      </c>
      <c r="Q21" s="14">
        <v>0.69230103643139596</v>
      </c>
      <c r="R21" s="14"/>
      <c r="S21" s="14">
        <v>0.62278686034826602</v>
      </c>
      <c r="T21" s="14">
        <v>0.74541158646222505</v>
      </c>
      <c r="U21" s="14">
        <v>0.62008123642566004</v>
      </c>
      <c r="V21" s="14"/>
      <c r="W21" s="14">
        <v>0.57495834285505298</v>
      </c>
      <c r="X21" s="14">
        <v>0.81148937856482595</v>
      </c>
      <c r="Y21" s="14">
        <v>0.76705920409467798</v>
      </c>
      <c r="Z21" s="14">
        <v>0.49688471051546801</v>
      </c>
      <c r="AA21" s="14">
        <v>0.68088921149160098</v>
      </c>
      <c r="AB21" s="14"/>
      <c r="AC21" s="14">
        <v>0.57321516563432895</v>
      </c>
      <c r="AD21" s="14">
        <v>0.80149271460962701</v>
      </c>
      <c r="AE21" s="14">
        <v>0.85224492959531695</v>
      </c>
    </row>
    <row r="22" spans="2:31" x14ac:dyDescent="0.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spans="2:31" x14ac:dyDescent="0.5">
      <c r="B23" s="6" t="s">
        <v>78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2:31" x14ac:dyDescent="0.5">
      <c r="B24" s="24" t="s">
        <v>76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2:31" x14ac:dyDescent="0.5">
      <c r="B25" t="s">
        <v>64</v>
      </c>
      <c r="C25" s="14">
        <v>0.355462647630432</v>
      </c>
      <c r="D25" s="14">
        <v>0.35816379547213401</v>
      </c>
      <c r="E25" s="14">
        <v>0.35237556398307301</v>
      </c>
      <c r="F25" s="14"/>
      <c r="G25" s="14">
        <v>0.32831833756183598</v>
      </c>
      <c r="H25" s="14">
        <v>0.302572217678793</v>
      </c>
      <c r="I25" s="14">
        <v>0.35050088748959302</v>
      </c>
      <c r="J25" s="14">
        <v>0.37665729739878601</v>
      </c>
      <c r="K25" s="14">
        <v>0.40148019383064698</v>
      </c>
      <c r="L25" s="14">
        <v>0.37232976142005603</v>
      </c>
      <c r="M25" s="14"/>
      <c r="N25" s="14">
        <v>0.366045315601016</v>
      </c>
      <c r="O25" s="14">
        <v>0.32361648236644502</v>
      </c>
      <c r="P25" s="14">
        <v>0.37908698498573201</v>
      </c>
      <c r="Q25" s="14">
        <v>0.35604861213205802</v>
      </c>
      <c r="R25" s="14"/>
      <c r="S25" s="14">
        <v>0.37670488239930899</v>
      </c>
      <c r="T25" s="14">
        <v>0.36634131134831699</v>
      </c>
      <c r="U25" s="14">
        <v>0.30697072815910498</v>
      </c>
      <c r="V25" s="14"/>
      <c r="W25" s="14">
        <v>0.33900987954718598</v>
      </c>
      <c r="X25" s="14">
        <v>0.40526595040015301</v>
      </c>
      <c r="Y25" s="14">
        <v>0.37986187032567498</v>
      </c>
      <c r="Z25" s="14">
        <v>0.37500201108394898</v>
      </c>
      <c r="AA25" s="14">
        <v>0.32310099275748499</v>
      </c>
      <c r="AB25" s="14"/>
      <c r="AC25" s="14">
        <v>0.33539257649388099</v>
      </c>
      <c r="AD25" s="14">
        <v>0.40179756887052298</v>
      </c>
      <c r="AE25" s="14">
        <v>0.38610247142514598</v>
      </c>
    </row>
    <row r="26" spans="2:31" x14ac:dyDescent="0.5">
      <c r="B26" t="s">
        <v>65</v>
      </c>
      <c r="C26" s="14">
        <v>0.43411906630918401</v>
      </c>
      <c r="D26" s="14">
        <v>0.44537879878422298</v>
      </c>
      <c r="E26" s="14">
        <v>0.42423308967455697</v>
      </c>
      <c r="F26" s="14"/>
      <c r="G26" s="14">
        <v>0.423487836872464</v>
      </c>
      <c r="H26" s="14">
        <v>0.41999225293971498</v>
      </c>
      <c r="I26" s="14">
        <v>0.418230510874677</v>
      </c>
      <c r="J26" s="14">
        <v>0.39592630289396402</v>
      </c>
      <c r="K26" s="14">
        <v>0.43490682567890898</v>
      </c>
      <c r="L26" s="14">
        <v>0.49592562966336301</v>
      </c>
      <c r="M26" s="14"/>
      <c r="N26" s="14">
        <v>0.43716325644891302</v>
      </c>
      <c r="O26" s="14">
        <v>0.46177100505791702</v>
      </c>
      <c r="P26" s="14">
        <v>0.40113260392796901</v>
      </c>
      <c r="Q26" s="14">
        <v>0.43067429912108202</v>
      </c>
      <c r="R26" s="14"/>
      <c r="S26" s="14">
        <v>0.449785361753748</v>
      </c>
      <c r="T26" s="14">
        <v>0.430041989506874</v>
      </c>
      <c r="U26" s="14">
        <v>0.38917625670739098</v>
      </c>
      <c r="V26" s="14"/>
      <c r="W26" s="14">
        <v>0.47875151234752999</v>
      </c>
      <c r="X26" s="14">
        <v>0.38909457932598601</v>
      </c>
      <c r="Y26" s="14">
        <v>0.46074467133010799</v>
      </c>
      <c r="Z26" s="14">
        <v>0.35486211950018098</v>
      </c>
      <c r="AA26" s="14">
        <v>0.412324507701681</v>
      </c>
      <c r="AB26" s="14"/>
      <c r="AC26" s="14">
        <v>0.478862651726844</v>
      </c>
      <c r="AD26" s="14">
        <v>0.396195938945616</v>
      </c>
      <c r="AE26" s="14">
        <v>0.51143607214818998</v>
      </c>
    </row>
    <row r="27" spans="2:31" x14ac:dyDescent="0.5">
      <c r="B27" t="s">
        <v>66</v>
      </c>
      <c r="C27" s="14">
        <v>0.150019567646791</v>
      </c>
      <c r="D27" s="14">
        <v>0.14479802189242599</v>
      </c>
      <c r="E27" s="14">
        <v>0.15511971163448801</v>
      </c>
      <c r="F27" s="14"/>
      <c r="G27" s="14">
        <v>0.14155118056000901</v>
      </c>
      <c r="H27" s="14">
        <v>0.17826491424438001</v>
      </c>
      <c r="I27" s="14">
        <v>0.16153789439337901</v>
      </c>
      <c r="J27" s="14">
        <v>0.182968680633599</v>
      </c>
      <c r="K27" s="14">
        <v>0.12233604115805501</v>
      </c>
      <c r="L27" s="14">
        <v>0.11515296269903801</v>
      </c>
      <c r="M27" s="14"/>
      <c r="N27" s="14">
        <v>0.14635115478390101</v>
      </c>
      <c r="O27" s="14">
        <v>0.15721512897335899</v>
      </c>
      <c r="P27" s="14">
        <v>0.14834108449650199</v>
      </c>
      <c r="Q27" s="14">
        <v>0.14740749218934299</v>
      </c>
      <c r="R27" s="14"/>
      <c r="S27" s="14">
        <v>0.128161352526897</v>
      </c>
      <c r="T27" s="14">
        <v>0.149048624462291</v>
      </c>
      <c r="U27" s="14">
        <v>0.19799854281236301</v>
      </c>
      <c r="V27" s="14"/>
      <c r="W27" s="14">
        <v>0.127672846608056</v>
      </c>
      <c r="X27" s="14">
        <v>0.14787739182458001</v>
      </c>
      <c r="Y27" s="14">
        <v>0.13352662779709201</v>
      </c>
      <c r="Z27" s="14">
        <v>0.210383024182421</v>
      </c>
      <c r="AA27" s="14">
        <v>0.191124009207638</v>
      </c>
      <c r="AB27" s="14"/>
      <c r="AC27" s="14">
        <v>0.126957756610317</v>
      </c>
      <c r="AD27" s="14">
        <v>0.14187269710032899</v>
      </c>
      <c r="AE27" s="14">
        <v>7.2215002404589598E-2</v>
      </c>
    </row>
    <row r="28" spans="2:31" x14ac:dyDescent="0.5">
      <c r="B28" t="s">
        <v>67</v>
      </c>
      <c r="C28" s="14">
        <v>3.5181576469004702E-2</v>
      </c>
      <c r="D28" s="14">
        <v>3.60383461018106E-2</v>
      </c>
      <c r="E28" s="14">
        <v>3.3569655625812801E-2</v>
      </c>
      <c r="F28" s="14"/>
      <c r="G28" s="14">
        <v>7.1663202531394105E-2</v>
      </c>
      <c r="H28" s="14">
        <v>5.39778105807978E-2</v>
      </c>
      <c r="I28" s="14">
        <v>3.9910235764746102E-2</v>
      </c>
      <c r="J28" s="14">
        <v>1.43208574806158E-2</v>
      </c>
      <c r="K28" s="14">
        <v>3.48882167039243E-2</v>
      </c>
      <c r="L28" s="14">
        <v>9.1331878318134194E-3</v>
      </c>
      <c r="M28" s="14"/>
      <c r="N28" s="14">
        <v>2.77548597709679E-2</v>
      </c>
      <c r="O28" s="14">
        <v>4.6933490665962897E-2</v>
      </c>
      <c r="P28" s="14">
        <v>4.52813368718053E-2</v>
      </c>
      <c r="Q28" s="14">
        <v>2.2896313024589499E-2</v>
      </c>
      <c r="R28" s="14"/>
      <c r="S28" s="14">
        <v>3.1430909256646503E-2</v>
      </c>
      <c r="T28" s="14">
        <v>3.32607572645474E-2</v>
      </c>
      <c r="U28" s="14">
        <v>5.3184171893811E-2</v>
      </c>
      <c r="V28" s="14"/>
      <c r="W28" s="14">
        <v>3.2184779821433099E-2</v>
      </c>
      <c r="X28" s="14">
        <v>4.0848064015537998E-2</v>
      </c>
      <c r="Y28" s="14">
        <v>1.94171586580884E-2</v>
      </c>
      <c r="Z28" s="14">
        <v>5.9752845233449203E-2</v>
      </c>
      <c r="AA28" s="14">
        <v>2.3268065914578698E-2</v>
      </c>
      <c r="AB28" s="14"/>
      <c r="AC28" s="14">
        <v>4.3456829767871498E-2</v>
      </c>
      <c r="AD28" s="14">
        <v>4.1068721365153701E-2</v>
      </c>
      <c r="AE28" s="14">
        <v>1.72919742189587E-2</v>
      </c>
    </row>
    <row r="29" spans="2:31" x14ac:dyDescent="0.5">
      <c r="B29" t="s">
        <v>68</v>
      </c>
      <c r="C29" s="14">
        <v>6.4165832293577698E-3</v>
      </c>
      <c r="D29" s="14">
        <v>3.0452669560693301E-3</v>
      </c>
      <c r="E29" s="14">
        <v>9.7369529546929498E-3</v>
      </c>
      <c r="F29" s="14"/>
      <c r="G29" s="14">
        <v>9.4997220350587202E-3</v>
      </c>
      <c r="H29" s="14">
        <v>1.1428372857685601E-2</v>
      </c>
      <c r="I29" s="14">
        <v>8.1694283720490594E-3</v>
      </c>
      <c r="J29" s="14">
        <v>1.03534542581352E-2</v>
      </c>
      <c r="K29" s="14">
        <v>0</v>
      </c>
      <c r="L29" s="14">
        <v>0</v>
      </c>
      <c r="M29" s="14"/>
      <c r="N29" s="14">
        <v>1.7750112034651401E-3</v>
      </c>
      <c r="O29" s="14">
        <v>0</v>
      </c>
      <c r="P29" s="14">
        <v>1.2221611310910201E-2</v>
      </c>
      <c r="Q29" s="14">
        <v>1.31226082750492E-2</v>
      </c>
      <c r="R29" s="14"/>
      <c r="S29" s="14">
        <v>6.3356773559086598E-3</v>
      </c>
      <c r="T29" s="14">
        <v>4.2942249453947401E-3</v>
      </c>
      <c r="U29" s="14">
        <v>1.3349261677630999E-2</v>
      </c>
      <c r="V29" s="14"/>
      <c r="W29" s="14">
        <v>7.3888254390151098E-3</v>
      </c>
      <c r="X29" s="14">
        <v>4.7863937511512401E-3</v>
      </c>
      <c r="Y29" s="14">
        <v>0</v>
      </c>
      <c r="Z29" s="14">
        <v>0</v>
      </c>
      <c r="AA29" s="14">
        <v>1.47720426763131E-2</v>
      </c>
      <c r="AB29" s="14"/>
      <c r="AC29" s="14">
        <v>2.1204021067830598E-3</v>
      </c>
      <c r="AD29" s="14">
        <v>9.0516705857529196E-3</v>
      </c>
      <c r="AE29" s="14">
        <v>6.2287554676564803E-3</v>
      </c>
    </row>
    <row r="30" spans="2:31" x14ac:dyDescent="0.5">
      <c r="B30" t="s">
        <v>69</v>
      </c>
      <c r="C30" s="14">
        <v>1.8800558715231099E-2</v>
      </c>
      <c r="D30" s="14">
        <v>1.25757707933366E-2</v>
      </c>
      <c r="E30" s="14">
        <v>2.4965026127376701E-2</v>
      </c>
      <c r="F30" s="14"/>
      <c r="G30" s="14">
        <v>2.5479720439238001E-2</v>
      </c>
      <c r="H30" s="14">
        <v>3.3764431698628403E-2</v>
      </c>
      <c r="I30" s="14">
        <v>2.1651043105556302E-2</v>
      </c>
      <c r="J30" s="14">
        <v>1.97734073348995E-2</v>
      </c>
      <c r="K30" s="14">
        <v>6.3887226284647797E-3</v>
      </c>
      <c r="L30" s="14">
        <v>7.4584583857288797E-3</v>
      </c>
      <c r="M30" s="14"/>
      <c r="N30" s="14">
        <v>2.09104021917371E-2</v>
      </c>
      <c r="O30" s="14">
        <v>1.04638929363167E-2</v>
      </c>
      <c r="P30" s="14">
        <v>1.3936378407081401E-2</v>
      </c>
      <c r="Q30" s="14">
        <v>2.98506752578785E-2</v>
      </c>
      <c r="R30" s="14"/>
      <c r="S30" s="14">
        <v>7.5818167074921403E-3</v>
      </c>
      <c r="T30" s="14">
        <v>1.7013092472575899E-2</v>
      </c>
      <c r="U30" s="14">
        <v>3.9321038749698299E-2</v>
      </c>
      <c r="V30" s="14"/>
      <c r="W30" s="14">
        <v>1.49921562367801E-2</v>
      </c>
      <c r="X30" s="14">
        <v>1.21276206825916E-2</v>
      </c>
      <c r="Y30" s="14">
        <v>6.4496718890371301E-3</v>
      </c>
      <c r="Z30" s="14">
        <v>0</v>
      </c>
      <c r="AA30" s="14">
        <v>3.5410381742304202E-2</v>
      </c>
      <c r="AB30" s="14"/>
      <c r="AC30" s="14">
        <v>1.3209783294303499E-2</v>
      </c>
      <c r="AD30" s="14">
        <v>1.0013403132625699E-2</v>
      </c>
      <c r="AE30" s="14">
        <v>6.7257243354588497E-3</v>
      </c>
    </row>
    <row r="31" spans="2:31" x14ac:dyDescent="0.5">
      <c r="B31" t="s">
        <v>70</v>
      </c>
      <c r="C31" s="14">
        <v>0.78958171393961596</v>
      </c>
      <c r="D31" s="14">
        <v>0.80354259425635699</v>
      </c>
      <c r="E31" s="14">
        <v>0.77660865365762999</v>
      </c>
      <c r="F31" s="14"/>
      <c r="G31" s="14">
        <v>0.75180617443429998</v>
      </c>
      <c r="H31" s="14">
        <v>0.72256447061850804</v>
      </c>
      <c r="I31" s="14">
        <v>0.76873139836426996</v>
      </c>
      <c r="J31" s="14">
        <v>0.77258360029274997</v>
      </c>
      <c r="K31" s="14">
        <v>0.83638701950955596</v>
      </c>
      <c r="L31" s="14">
        <v>0.86825539108341998</v>
      </c>
      <c r="M31" s="14"/>
      <c r="N31" s="14">
        <v>0.80320857204992901</v>
      </c>
      <c r="O31" s="14">
        <v>0.78538748742436204</v>
      </c>
      <c r="P31" s="14">
        <v>0.78021958891370102</v>
      </c>
      <c r="Q31" s="14">
        <v>0.78672291125313898</v>
      </c>
      <c r="R31" s="14"/>
      <c r="S31" s="14">
        <v>0.82649024415305605</v>
      </c>
      <c r="T31" s="14">
        <v>0.79638330085519105</v>
      </c>
      <c r="U31" s="14">
        <v>0.69614698486649595</v>
      </c>
      <c r="V31" s="14"/>
      <c r="W31" s="14">
        <v>0.81776139189471497</v>
      </c>
      <c r="X31" s="14">
        <v>0.79436052972613902</v>
      </c>
      <c r="Y31" s="14">
        <v>0.84060654165578197</v>
      </c>
      <c r="Z31" s="14">
        <v>0.72986413058413002</v>
      </c>
      <c r="AA31" s="14">
        <v>0.73542550045916599</v>
      </c>
      <c r="AB31" s="14"/>
      <c r="AC31" s="14">
        <v>0.81425522822072405</v>
      </c>
      <c r="AD31" s="14">
        <v>0.79799350781613898</v>
      </c>
      <c r="AE31" s="14">
        <v>0.89753854357333596</v>
      </c>
    </row>
    <row r="32" spans="2:31" x14ac:dyDescent="0.5">
      <c r="B32" t="s">
        <v>71</v>
      </c>
      <c r="C32" s="14">
        <v>4.1598159698362398E-2</v>
      </c>
      <c r="D32" s="14">
        <v>3.9083613057879898E-2</v>
      </c>
      <c r="E32" s="14">
        <v>4.33066085805058E-2</v>
      </c>
      <c r="F32" s="14"/>
      <c r="G32" s="14">
        <v>8.1162924566452799E-2</v>
      </c>
      <c r="H32" s="14">
        <v>6.5406183438483395E-2</v>
      </c>
      <c r="I32" s="14">
        <v>4.8079664136795201E-2</v>
      </c>
      <c r="J32" s="14">
        <v>2.4674311738750999E-2</v>
      </c>
      <c r="K32" s="14">
        <v>3.48882167039243E-2</v>
      </c>
      <c r="L32" s="14">
        <v>9.1331878318134194E-3</v>
      </c>
      <c r="M32" s="14"/>
      <c r="N32" s="14">
        <v>2.95298709744331E-2</v>
      </c>
      <c r="O32" s="14">
        <v>4.6933490665962897E-2</v>
      </c>
      <c r="P32" s="14">
        <v>5.7502948182715501E-2</v>
      </c>
      <c r="Q32" s="14">
        <v>3.6018921299638698E-2</v>
      </c>
      <c r="R32" s="14"/>
      <c r="S32" s="14">
        <v>3.7766586612555199E-2</v>
      </c>
      <c r="T32" s="14">
        <v>3.7554982209942203E-2</v>
      </c>
      <c r="U32" s="14">
        <v>6.6533433571441994E-2</v>
      </c>
      <c r="V32" s="14"/>
      <c r="W32" s="14">
        <v>3.9573605260448202E-2</v>
      </c>
      <c r="X32" s="14">
        <v>4.5634457766689299E-2</v>
      </c>
      <c r="Y32" s="14">
        <v>1.94171586580884E-2</v>
      </c>
      <c r="Z32" s="14">
        <v>5.9752845233449203E-2</v>
      </c>
      <c r="AA32" s="14">
        <v>3.8040108590891797E-2</v>
      </c>
      <c r="AB32" s="14"/>
      <c r="AC32" s="14">
        <v>4.5577231874654602E-2</v>
      </c>
      <c r="AD32" s="14">
        <v>5.0120391950906597E-2</v>
      </c>
      <c r="AE32" s="14">
        <v>2.3520729686615199E-2</v>
      </c>
    </row>
    <row r="33" spans="2:31" x14ac:dyDescent="0.5">
      <c r="B33" t="s">
        <v>72</v>
      </c>
      <c r="C33" s="14">
        <v>0.74798355424125296</v>
      </c>
      <c r="D33" s="14">
        <v>0.76445898119847699</v>
      </c>
      <c r="E33" s="14">
        <v>0.73330204507712404</v>
      </c>
      <c r="F33" s="14"/>
      <c r="G33" s="14">
        <v>0.67064324986784696</v>
      </c>
      <c r="H33" s="14">
        <v>0.657158287180025</v>
      </c>
      <c r="I33" s="14">
        <v>0.72065173422747397</v>
      </c>
      <c r="J33" s="14">
        <v>0.74790928855399896</v>
      </c>
      <c r="K33" s="14">
        <v>0.80149880280563202</v>
      </c>
      <c r="L33" s="14">
        <v>0.85912220325160604</v>
      </c>
      <c r="M33" s="14"/>
      <c r="N33" s="14">
        <v>0.77367870107549597</v>
      </c>
      <c r="O33" s="14">
        <v>0.73845399675839896</v>
      </c>
      <c r="P33" s="14">
        <v>0.72271664073098596</v>
      </c>
      <c r="Q33" s="14">
        <v>0.75070398995350096</v>
      </c>
      <c r="R33" s="14"/>
      <c r="S33" s="14">
        <v>0.788723657540501</v>
      </c>
      <c r="T33" s="14">
        <v>0.75882831864524902</v>
      </c>
      <c r="U33" s="14">
        <v>0.62961355129505403</v>
      </c>
      <c r="V33" s="14"/>
      <c r="W33" s="14">
        <v>0.77818778663426702</v>
      </c>
      <c r="X33" s="14">
        <v>0.74872607195944996</v>
      </c>
      <c r="Y33" s="14">
        <v>0.82118938299769395</v>
      </c>
      <c r="Z33" s="14">
        <v>0.67011128535068099</v>
      </c>
      <c r="AA33" s="14">
        <v>0.69738539186827397</v>
      </c>
      <c r="AB33" s="14"/>
      <c r="AC33" s="14">
        <v>0.76867799634607004</v>
      </c>
      <c r="AD33" s="14">
        <v>0.74787311586523197</v>
      </c>
      <c r="AE33" s="14">
        <v>0.87401781388672095</v>
      </c>
    </row>
    <row r="34" spans="2:31" x14ac:dyDescent="0.5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  <row r="35" spans="2:31" x14ac:dyDescent="0.5">
      <c r="B35" s="6" t="s">
        <v>79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2:31" x14ac:dyDescent="0.5">
      <c r="B36" s="24" t="s">
        <v>76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</row>
    <row r="37" spans="2:31" x14ac:dyDescent="0.5">
      <c r="B37" t="s">
        <v>64</v>
      </c>
      <c r="C37" s="14">
        <v>0.264455550900073</v>
      </c>
      <c r="D37" s="14">
        <v>0.28746713658306</v>
      </c>
      <c r="E37" s="14">
        <v>0.243287846995829</v>
      </c>
      <c r="F37" s="14"/>
      <c r="G37" s="14">
        <v>8.7355258548363596E-2</v>
      </c>
      <c r="H37" s="14">
        <v>0.13072444002619901</v>
      </c>
      <c r="I37" s="14">
        <v>0.22125159883585099</v>
      </c>
      <c r="J37" s="14">
        <v>0.34021855542547302</v>
      </c>
      <c r="K37" s="14">
        <v>0.35281881733999798</v>
      </c>
      <c r="L37" s="14">
        <v>0.40427931740513401</v>
      </c>
      <c r="M37" s="14"/>
      <c r="N37" s="14">
        <v>0.238144181783533</v>
      </c>
      <c r="O37" s="14">
        <v>0.26150785847366598</v>
      </c>
      <c r="P37" s="14">
        <v>0.30499091379443499</v>
      </c>
      <c r="Q37" s="14">
        <v>0.264050087768888</v>
      </c>
      <c r="R37" s="14"/>
      <c r="S37" s="14">
        <v>0.40620848480702798</v>
      </c>
      <c r="T37" s="14">
        <v>0.21051822588872299</v>
      </c>
      <c r="U37" s="14">
        <v>0.14835182670883101</v>
      </c>
      <c r="V37" s="14"/>
      <c r="W37" s="14">
        <v>0.384295350655741</v>
      </c>
      <c r="X37" s="14">
        <v>0.169085222429328</v>
      </c>
      <c r="Y37" s="14">
        <v>0.212174535160494</v>
      </c>
      <c r="Z37" s="14">
        <v>0.58592658005786902</v>
      </c>
      <c r="AA37" s="14">
        <v>0.19057804510435999</v>
      </c>
      <c r="AB37" s="14"/>
      <c r="AC37" s="14">
        <v>0.34711284472044501</v>
      </c>
      <c r="AD37" s="14">
        <v>0.18049447494690399</v>
      </c>
      <c r="AE37" s="14">
        <v>0.16311018570411201</v>
      </c>
    </row>
    <row r="38" spans="2:31" x14ac:dyDescent="0.5">
      <c r="B38" t="s">
        <v>65</v>
      </c>
      <c r="C38" s="14">
        <v>0.32416637726747499</v>
      </c>
      <c r="D38" s="14">
        <v>0.33372589796715801</v>
      </c>
      <c r="E38" s="14">
        <v>0.31540554725792003</v>
      </c>
      <c r="F38" s="14"/>
      <c r="G38" s="14">
        <v>0.208920410399207</v>
      </c>
      <c r="H38" s="14">
        <v>0.31653351694813198</v>
      </c>
      <c r="I38" s="14">
        <v>0.29079013603603299</v>
      </c>
      <c r="J38" s="14">
        <v>0.35348276402543299</v>
      </c>
      <c r="K38" s="14">
        <v>0.40270224402288002</v>
      </c>
      <c r="L38" s="14">
        <v>0.35705271414859802</v>
      </c>
      <c r="M38" s="14"/>
      <c r="N38" s="14">
        <v>0.34026055915821202</v>
      </c>
      <c r="O38" s="14">
        <v>0.32021650707738403</v>
      </c>
      <c r="P38" s="14">
        <v>0.32589405309342201</v>
      </c>
      <c r="Q38" s="14">
        <v>0.30468821487440501</v>
      </c>
      <c r="R38" s="14"/>
      <c r="S38" s="14">
        <v>0.330088391328965</v>
      </c>
      <c r="T38" s="14">
        <v>0.36348648432927999</v>
      </c>
      <c r="U38" s="14">
        <v>0.26742805479950899</v>
      </c>
      <c r="V38" s="14"/>
      <c r="W38" s="14">
        <v>0.35098828308240698</v>
      </c>
      <c r="X38" s="14">
        <v>0.33396832008258698</v>
      </c>
      <c r="Y38" s="14">
        <v>0.38747077120112</v>
      </c>
      <c r="Z38" s="14">
        <v>0.24876290765746001</v>
      </c>
      <c r="AA38" s="14">
        <v>0.29672271177522502</v>
      </c>
      <c r="AB38" s="14"/>
      <c r="AC38" s="14">
        <v>0.34713820774903098</v>
      </c>
      <c r="AD38" s="14">
        <v>0.32188584719903501</v>
      </c>
      <c r="AE38" s="14">
        <v>0.436613990099257</v>
      </c>
    </row>
    <row r="39" spans="2:31" x14ac:dyDescent="0.5">
      <c r="B39" t="s">
        <v>66</v>
      </c>
      <c r="C39" s="14">
        <v>0.24275533638378</v>
      </c>
      <c r="D39" s="14">
        <v>0.234476842015308</v>
      </c>
      <c r="E39" s="14">
        <v>0.25024083605700898</v>
      </c>
      <c r="F39" s="14"/>
      <c r="G39" s="14">
        <v>0.36127888700134397</v>
      </c>
      <c r="H39" s="14">
        <v>0.27900337830476901</v>
      </c>
      <c r="I39" s="14">
        <v>0.29904853957466798</v>
      </c>
      <c r="J39" s="14">
        <v>0.21100893952470701</v>
      </c>
      <c r="K39" s="14">
        <v>0.18688880414932199</v>
      </c>
      <c r="L39" s="14">
        <v>0.15262375628341901</v>
      </c>
      <c r="M39" s="14"/>
      <c r="N39" s="14">
        <v>0.25158960923055301</v>
      </c>
      <c r="O39" s="14">
        <v>0.24851891474126001</v>
      </c>
      <c r="P39" s="14">
        <v>0.20984292791310899</v>
      </c>
      <c r="Q39" s="14">
        <v>0.25739444797265898</v>
      </c>
      <c r="R39" s="14"/>
      <c r="S39" s="14">
        <v>0.17937049303946201</v>
      </c>
      <c r="T39" s="14">
        <v>0.250661385205388</v>
      </c>
      <c r="U39" s="14">
        <v>0.31864637922237699</v>
      </c>
      <c r="V39" s="14"/>
      <c r="W39" s="14">
        <v>0.16026557101054201</v>
      </c>
      <c r="X39" s="14">
        <v>0.29850532243347599</v>
      </c>
      <c r="Y39" s="14">
        <v>0.23300822164797</v>
      </c>
      <c r="Z39" s="14">
        <v>3.2047997088614701E-2</v>
      </c>
      <c r="AA39" s="14">
        <v>0.29448014919489401</v>
      </c>
      <c r="AB39" s="14"/>
      <c r="AC39" s="14">
        <v>0.195568279024876</v>
      </c>
      <c r="AD39" s="14">
        <v>0.27921957366279099</v>
      </c>
      <c r="AE39" s="14">
        <v>0.204657453929004</v>
      </c>
    </row>
    <row r="40" spans="2:31" x14ac:dyDescent="0.5">
      <c r="B40" t="s">
        <v>67</v>
      </c>
      <c r="C40" s="14">
        <v>8.6025256766481706E-2</v>
      </c>
      <c r="D40" s="14">
        <v>8.1172259151269896E-2</v>
      </c>
      <c r="E40" s="14">
        <v>9.0230847499545297E-2</v>
      </c>
      <c r="F40" s="14"/>
      <c r="G40" s="14">
        <v>0.1829581291963</v>
      </c>
      <c r="H40" s="14">
        <v>0.130970330609534</v>
      </c>
      <c r="I40" s="14">
        <v>9.4650327094926795E-2</v>
      </c>
      <c r="J40" s="14">
        <v>3.6527988425031001E-2</v>
      </c>
      <c r="K40" s="14">
        <v>3.5768493322220998E-2</v>
      </c>
      <c r="L40" s="14">
        <v>5.24208746180806E-2</v>
      </c>
      <c r="M40" s="14"/>
      <c r="N40" s="14">
        <v>9.3573272803272003E-2</v>
      </c>
      <c r="O40" s="14">
        <v>9.1834706828647E-2</v>
      </c>
      <c r="P40" s="14">
        <v>8.0284402763448698E-2</v>
      </c>
      <c r="Q40" s="14">
        <v>7.8759126331170298E-2</v>
      </c>
      <c r="R40" s="14"/>
      <c r="S40" s="14">
        <v>4.7029550163345001E-2</v>
      </c>
      <c r="T40" s="14">
        <v>9.2086536488794293E-2</v>
      </c>
      <c r="U40" s="14">
        <v>0.126421595347737</v>
      </c>
      <c r="V40" s="14"/>
      <c r="W40" s="14">
        <v>6.2989637783580299E-2</v>
      </c>
      <c r="X40" s="14">
        <v>0.107002526018111</v>
      </c>
      <c r="Y40" s="14">
        <v>8.6844622164324398E-2</v>
      </c>
      <c r="Z40" s="14">
        <v>9.3775255359885595E-2</v>
      </c>
      <c r="AA40" s="14">
        <v>9.6660749512636798E-2</v>
      </c>
      <c r="AB40" s="14"/>
      <c r="AC40" s="14">
        <v>6.8779523769834205E-2</v>
      </c>
      <c r="AD40" s="14">
        <v>0.118274449866669</v>
      </c>
      <c r="AE40" s="14">
        <v>0.106419312940485</v>
      </c>
    </row>
    <row r="41" spans="2:31" x14ac:dyDescent="0.5">
      <c r="B41" t="s">
        <v>68</v>
      </c>
      <c r="C41" s="14">
        <v>5.11605761071438E-2</v>
      </c>
      <c r="D41" s="14">
        <v>3.9307874441297699E-2</v>
      </c>
      <c r="E41" s="14">
        <v>6.1843262832201498E-2</v>
      </c>
      <c r="F41" s="14"/>
      <c r="G41" s="14">
        <v>0.11498717768592399</v>
      </c>
      <c r="H41" s="14">
        <v>9.2105592934887501E-2</v>
      </c>
      <c r="I41" s="14">
        <v>6.03215427107106E-2</v>
      </c>
      <c r="J41" s="14">
        <v>2.4816398702860901E-2</v>
      </c>
      <c r="K41" s="14">
        <v>1.8995957102054699E-2</v>
      </c>
      <c r="L41" s="14">
        <v>1.13020941272857E-2</v>
      </c>
      <c r="M41" s="14"/>
      <c r="N41" s="14">
        <v>4.4162822534432197E-2</v>
      </c>
      <c r="O41" s="14">
        <v>4.7551931747779601E-2</v>
      </c>
      <c r="P41" s="14">
        <v>5.7702334437695603E-2</v>
      </c>
      <c r="Q41" s="14">
        <v>5.3869425199846901E-2</v>
      </c>
      <c r="R41" s="14"/>
      <c r="S41" s="14">
        <v>2.4937059053194099E-2</v>
      </c>
      <c r="T41" s="14">
        <v>4.9214349612792502E-2</v>
      </c>
      <c r="U41" s="14">
        <v>8.1619985249062194E-2</v>
      </c>
      <c r="V41" s="14"/>
      <c r="W41" s="14">
        <v>2.6075652678746401E-2</v>
      </c>
      <c r="X41" s="14">
        <v>6.1798046684118903E-2</v>
      </c>
      <c r="Y41" s="14">
        <v>3.6783041288207703E-2</v>
      </c>
      <c r="Z41" s="14">
        <v>3.9487259836171303E-2</v>
      </c>
      <c r="AA41" s="14">
        <v>6.8375558692081506E-2</v>
      </c>
      <c r="AB41" s="14"/>
      <c r="AC41" s="14">
        <v>3.1167720921480201E-2</v>
      </c>
      <c r="AD41" s="14">
        <v>7.4110473798671403E-2</v>
      </c>
      <c r="AE41" s="14">
        <v>4.9052186363121301E-2</v>
      </c>
    </row>
    <row r="42" spans="2:31" x14ac:dyDescent="0.5">
      <c r="B42" t="s">
        <v>69</v>
      </c>
      <c r="C42" s="14">
        <v>3.1436902575045798E-2</v>
      </c>
      <c r="D42" s="14">
        <v>2.3849989841905599E-2</v>
      </c>
      <c r="E42" s="14">
        <v>3.8991659357495302E-2</v>
      </c>
      <c r="F42" s="14"/>
      <c r="G42" s="14">
        <v>4.4500137168860698E-2</v>
      </c>
      <c r="H42" s="14">
        <v>5.0662741176478801E-2</v>
      </c>
      <c r="I42" s="14">
        <v>3.3937855747810802E-2</v>
      </c>
      <c r="J42" s="14">
        <v>3.3945353896494598E-2</v>
      </c>
      <c r="K42" s="14">
        <v>2.82568406352434E-3</v>
      </c>
      <c r="L42" s="14">
        <v>2.2321243417481599E-2</v>
      </c>
      <c r="M42" s="14"/>
      <c r="N42" s="14">
        <v>3.2269554489997403E-2</v>
      </c>
      <c r="O42" s="14">
        <v>3.0370081131264399E-2</v>
      </c>
      <c r="P42" s="14">
        <v>2.1285367997889399E-2</v>
      </c>
      <c r="Q42" s="14">
        <v>4.1238697853031199E-2</v>
      </c>
      <c r="R42" s="14"/>
      <c r="S42" s="14">
        <v>1.23660216080061E-2</v>
      </c>
      <c r="T42" s="14">
        <v>3.4033018475021798E-2</v>
      </c>
      <c r="U42" s="14">
        <v>5.7532158672482903E-2</v>
      </c>
      <c r="V42" s="14"/>
      <c r="W42" s="14">
        <v>1.5385504788983E-2</v>
      </c>
      <c r="X42" s="14">
        <v>2.9640562352379499E-2</v>
      </c>
      <c r="Y42" s="14">
        <v>4.37188085378835E-2</v>
      </c>
      <c r="Z42" s="14">
        <v>0</v>
      </c>
      <c r="AA42" s="14">
        <v>5.31827857208029E-2</v>
      </c>
      <c r="AB42" s="14"/>
      <c r="AC42" s="14">
        <v>1.0233423814333901E-2</v>
      </c>
      <c r="AD42" s="14">
        <v>2.60151805259294E-2</v>
      </c>
      <c r="AE42" s="14">
        <v>4.0146870964019997E-2</v>
      </c>
    </row>
    <row r="43" spans="2:31" x14ac:dyDescent="0.5">
      <c r="B43" t="s">
        <v>70</v>
      </c>
      <c r="C43" s="14">
        <v>0.58862192816754799</v>
      </c>
      <c r="D43" s="14">
        <v>0.62119303455021901</v>
      </c>
      <c r="E43" s="14">
        <v>0.55869339425374898</v>
      </c>
      <c r="F43" s="14"/>
      <c r="G43" s="14">
        <v>0.29627566894757101</v>
      </c>
      <c r="H43" s="14">
        <v>0.44725795697433102</v>
      </c>
      <c r="I43" s="14">
        <v>0.51204173487188398</v>
      </c>
      <c r="J43" s="14">
        <v>0.69370131945090696</v>
      </c>
      <c r="K43" s="14">
        <v>0.755521061362877</v>
      </c>
      <c r="L43" s="14">
        <v>0.76133203155373197</v>
      </c>
      <c r="M43" s="14"/>
      <c r="N43" s="14">
        <v>0.57840474094174499</v>
      </c>
      <c r="O43" s="14">
        <v>0.58172436555104901</v>
      </c>
      <c r="P43" s="14">
        <v>0.630884966887857</v>
      </c>
      <c r="Q43" s="14">
        <v>0.56873830264329295</v>
      </c>
      <c r="R43" s="14"/>
      <c r="S43" s="14">
        <v>0.73629687613599304</v>
      </c>
      <c r="T43" s="14">
        <v>0.57400471021800303</v>
      </c>
      <c r="U43" s="14">
        <v>0.415779881508341</v>
      </c>
      <c r="V43" s="14"/>
      <c r="W43" s="14">
        <v>0.73528363373814798</v>
      </c>
      <c r="X43" s="14">
        <v>0.50305354251191503</v>
      </c>
      <c r="Y43" s="14">
        <v>0.59964530636161395</v>
      </c>
      <c r="Z43" s="14">
        <v>0.83468948771532903</v>
      </c>
      <c r="AA43" s="14">
        <v>0.48730075687958502</v>
      </c>
      <c r="AB43" s="14"/>
      <c r="AC43" s="14">
        <v>0.69425105246947605</v>
      </c>
      <c r="AD43" s="14">
        <v>0.50238032214593897</v>
      </c>
      <c r="AE43" s="14">
        <v>0.59972417580336901</v>
      </c>
    </row>
    <row r="44" spans="2:31" x14ac:dyDescent="0.5">
      <c r="B44" t="s">
        <v>71</v>
      </c>
      <c r="C44" s="14">
        <v>0.13718583287362601</v>
      </c>
      <c r="D44" s="14">
        <v>0.120480133592568</v>
      </c>
      <c r="E44" s="14">
        <v>0.152074110331747</v>
      </c>
      <c r="F44" s="14"/>
      <c r="G44" s="14">
        <v>0.29794530688222398</v>
      </c>
      <c r="H44" s="14">
        <v>0.22307592354442199</v>
      </c>
      <c r="I44" s="14">
        <v>0.15497186980563701</v>
      </c>
      <c r="J44" s="14">
        <v>6.1344387127891899E-2</v>
      </c>
      <c r="K44" s="14">
        <v>5.4764450424275697E-2</v>
      </c>
      <c r="L44" s="14">
        <v>6.3722968745366301E-2</v>
      </c>
      <c r="M44" s="14"/>
      <c r="N44" s="14">
        <v>0.13773609533770401</v>
      </c>
      <c r="O44" s="14">
        <v>0.139386638576427</v>
      </c>
      <c r="P44" s="14">
        <v>0.13798673720114399</v>
      </c>
      <c r="Q44" s="14">
        <v>0.13262855153101699</v>
      </c>
      <c r="R44" s="14"/>
      <c r="S44" s="14">
        <v>7.1966609216539107E-2</v>
      </c>
      <c r="T44" s="14">
        <v>0.141300886101587</v>
      </c>
      <c r="U44" s="14">
        <v>0.208041580596799</v>
      </c>
      <c r="V44" s="14"/>
      <c r="W44" s="14">
        <v>8.9065290462326696E-2</v>
      </c>
      <c r="X44" s="14">
        <v>0.16880057270223001</v>
      </c>
      <c r="Y44" s="14">
        <v>0.123627663452532</v>
      </c>
      <c r="Z44" s="14">
        <v>0.133262515196057</v>
      </c>
      <c r="AA44" s="14">
        <v>0.16503630820471801</v>
      </c>
      <c r="AB44" s="14"/>
      <c r="AC44" s="14">
        <v>9.9947244691314399E-2</v>
      </c>
      <c r="AD44" s="14">
        <v>0.19238492366534099</v>
      </c>
      <c r="AE44" s="14">
        <v>0.15547149930360701</v>
      </c>
    </row>
    <row r="45" spans="2:31" x14ac:dyDescent="0.5">
      <c r="B45" t="s">
        <v>72</v>
      </c>
      <c r="C45" s="14">
        <v>0.45143609529392298</v>
      </c>
      <c r="D45" s="14">
        <v>0.50071290095765097</v>
      </c>
      <c r="E45" s="14">
        <v>0.40661928392200197</v>
      </c>
      <c r="F45" s="14"/>
      <c r="G45" s="14">
        <v>-1.6696379346538E-3</v>
      </c>
      <c r="H45" s="14">
        <v>0.224182033429909</v>
      </c>
      <c r="I45" s="14">
        <v>0.35706986506624699</v>
      </c>
      <c r="J45" s="14">
        <v>0.63235693232301504</v>
      </c>
      <c r="K45" s="14">
        <v>0.70075661093860198</v>
      </c>
      <c r="L45" s="14">
        <v>0.69760906280836599</v>
      </c>
      <c r="M45" s="14"/>
      <c r="N45" s="14">
        <v>0.44066864560404101</v>
      </c>
      <c r="O45" s="14">
        <v>0.44233772697462198</v>
      </c>
      <c r="P45" s="14">
        <v>0.49289822968671299</v>
      </c>
      <c r="Q45" s="14">
        <v>0.43610975111227501</v>
      </c>
      <c r="R45" s="14"/>
      <c r="S45" s="14">
        <v>0.66433026691945396</v>
      </c>
      <c r="T45" s="14">
        <v>0.432703824116417</v>
      </c>
      <c r="U45" s="14">
        <v>0.207738300911541</v>
      </c>
      <c r="V45" s="14"/>
      <c r="W45" s="14">
        <v>0.64621834327582095</v>
      </c>
      <c r="X45" s="14">
        <v>0.334252969809685</v>
      </c>
      <c r="Y45" s="14">
        <v>0.47601764290908199</v>
      </c>
      <c r="Z45" s="14">
        <v>0.701426972519272</v>
      </c>
      <c r="AA45" s="14">
        <v>0.32226444867486598</v>
      </c>
      <c r="AB45" s="14"/>
      <c r="AC45" s="14">
        <v>0.59430380777816105</v>
      </c>
      <c r="AD45" s="14">
        <v>0.30999539848059898</v>
      </c>
      <c r="AE45" s="14">
        <v>0.44425267649976202</v>
      </c>
    </row>
    <row r="46" spans="2:31" x14ac:dyDescent="0.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spans="2:31" x14ac:dyDescent="0.5">
      <c r="B47" s="6" t="s">
        <v>80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2:31" x14ac:dyDescent="0.5">
      <c r="B48" s="24" t="s">
        <v>76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 spans="2:31" x14ac:dyDescent="0.5">
      <c r="B49" t="s">
        <v>64</v>
      </c>
      <c r="C49" s="14">
        <v>0.37439442183247201</v>
      </c>
      <c r="D49" s="14">
        <v>0.34769467582907898</v>
      </c>
      <c r="E49" s="14">
        <v>0.39913745032516101</v>
      </c>
      <c r="F49" s="14"/>
      <c r="G49" s="14">
        <v>0.50487838850820299</v>
      </c>
      <c r="H49" s="14">
        <v>0.41982633705714101</v>
      </c>
      <c r="I49" s="14">
        <v>0.42213700403327198</v>
      </c>
      <c r="J49" s="14">
        <v>0.42671280627070302</v>
      </c>
      <c r="K49" s="14">
        <v>0.34718634626238498</v>
      </c>
      <c r="L49" s="14">
        <v>0.18856224848271699</v>
      </c>
      <c r="M49" s="14"/>
      <c r="N49" s="14">
        <v>0.34012718192235603</v>
      </c>
      <c r="O49" s="14">
        <v>0.33912261662378701</v>
      </c>
      <c r="P49" s="14">
        <v>0.40195397935243099</v>
      </c>
      <c r="Q49" s="14">
        <v>0.421921719934649</v>
      </c>
      <c r="R49" s="14"/>
      <c r="S49" s="14">
        <v>0.32295873592330099</v>
      </c>
      <c r="T49" s="14">
        <v>0.38378273386938999</v>
      </c>
      <c r="U49" s="14">
        <v>0.40086431983770499</v>
      </c>
      <c r="V49" s="14"/>
      <c r="W49" s="14">
        <v>0.24734397241148501</v>
      </c>
      <c r="X49" s="14">
        <v>0.50161453172499404</v>
      </c>
      <c r="Y49" s="14">
        <v>0.24766171431455899</v>
      </c>
      <c r="Z49" s="14">
        <v>0.37707776358943101</v>
      </c>
      <c r="AA49" s="14">
        <v>0.40734792299767503</v>
      </c>
      <c r="AB49" s="14"/>
      <c r="AC49" s="14">
        <v>0.25527906500848002</v>
      </c>
      <c r="AD49" s="14">
        <v>0.47259034811734202</v>
      </c>
      <c r="AE49" s="14">
        <v>0.36250186914583699</v>
      </c>
    </row>
    <row r="50" spans="2:31" x14ac:dyDescent="0.5">
      <c r="B50" t="s">
        <v>65</v>
      </c>
      <c r="C50" s="14">
        <v>0.39052299968322302</v>
      </c>
      <c r="D50" s="14">
        <v>0.39755806535931498</v>
      </c>
      <c r="E50" s="14">
        <v>0.38454722347958598</v>
      </c>
      <c r="F50" s="14"/>
      <c r="G50" s="14">
        <v>0.27159680420537602</v>
      </c>
      <c r="H50" s="14">
        <v>0.37347057271753797</v>
      </c>
      <c r="I50" s="14">
        <v>0.39752180243613799</v>
      </c>
      <c r="J50" s="14">
        <v>0.36898283301519702</v>
      </c>
      <c r="K50" s="14">
        <v>0.41769611996813</v>
      </c>
      <c r="L50" s="14">
        <v>0.47628862478649098</v>
      </c>
      <c r="M50" s="14"/>
      <c r="N50" s="14">
        <v>0.41176088936461103</v>
      </c>
      <c r="O50" s="14">
        <v>0.42579097421505802</v>
      </c>
      <c r="P50" s="14">
        <v>0.368088095777447</v>
      </c>
      <c r="Q50" s="14">
        <v>0.35151601562173002</v>
      </c>
      <c r="R50" s="14"/>
      <c r="S50" s="14">
        <v>0.423424438150386</v>
      </c>
      <c r="T50" s="14">
        <v>0.40646044195462799</v>
      </c>
      <c r="U50" s="14">
        <v>0.31258631486178301</v>
      </c>
      <c r="V50" s="14"/>
      <c r="W50" s="14">
        <v>0.45654745551735498</v>
      </c>
      <c r="X50" s="14">
        <v>0.34146944859848599</v>
      </c>
      <c r="Y50" s="14">
        <v>0.53391743188692597</v>
      </c>
      <c r="Z50" s="14">
        <v>0.249324676720728</v>
      </c>
      <c r="AA50" s="14">
        <v>0.32738379841286103</v>
      </c>
      <c r="AB50" s="14"/>
      <c r="AC50" s="14">
        <v>0.45655571429890601</v>
      </c>
      <c r="AD50" s="14">
        <v>0.358998157409611</v>
      </c>
      <c r="AE50" s="14">
        <v>0.47472100362398201</v>
      </c>
    </row>
    <row r="51" spans="2:31" x14ac:dyDescent="0.5">
      <c r="B51" t="s">
        <v>66</v>
      </c>
      <c r="C51" s="14">
        <v>0.16967875473653499</v>
      </c>
      <c r="D51" s="14">
        <v>0.178301806524023</v>
      </c>
      <c r="E51" s="14">
        <v>0.16136682864825</v>
      </c>
      <c r="F51" s="14"/>
      <c r="G51" s="14">
        <v>0.12711963773541601</v>
      </c>
      <c r="H51" s="14">
        <v>0.14476401759692201</v>
      </c>
      <c r="I51" s="14">
        <v>0.12153368001646001</v>
      </c>
      <c r="J51" s="14">
        <v>0.147908326841556</v>
      </c>
      <c r="K51" s="14">
        <v>0.18505963570092501</v>
      </c>
      <c r="L51" s="14">
        <v>0.26441671628547098</v>
      </c>
      <c r="M51" s="14"/>
      <c r="N51" s="14">
        <v>0.179326942258966</v>
      </c>
      <c r="O51" s="14">
        <v>0.16013209987958699</v>
      </c>
      <c r="P51" s="14">
        <v>0.17092466664688999</v>
      </c>
      <c r="Q51" s="14">
        <v>0.169689045850243</v>
      </c>
      <c r="R51" s="14"/>
      <c r="S51" s="14">
        <v>0.18064823583731501</v>
      </c>
      <c r="T51" s="14">
        <v>0.161758060236213</v>
      </c>
      <c r="U51" s="14">
        <v>0.20418196681126199</v>
      </c>
      <c r="V51" s="14"/>
      <c r="W51" s="14">
        <v>0.21779901274197699</v>
      </c>
      <c r="X51" s="14">
        <v>0.119222999601135</v>
      </c>
      <c r="Y51" s="14">
        <v>0.14799493983637499</v>
      </c>
      <c r="Z51" s="14">
        <v>0.18475729707567501</v>
      </c>
      <c r="AA51" s="14">
        <v>0.192689598543206</v>
      </c>
      <c r="AB51" s="14"/>
      <c r="AC51" s="14">
        <v>0.20683180509944901</v>
      </c>
      <c r="AD51" s="14">
        <v>0.119795444025159</v>
      </c>
      <c r="AE51" s="14">
        <v>0.127689546535624</v>
      </c>
    </row>
    <row r="52" spans="2:31" x14ac:dyDescent="0.5">
      <c r="B52" t="s">
        <v>67</v>
      </c>
      <c r="C52" s="14">
        <v>3.5616370536948598E-2</v>
      </c>
      <c r="D52" s="14">
        <v>4.2836755808276103E-2</v>
      </c>
      <c r="E52" s="14">
        <v>2.8744665827588001E-2</v>
      </c>
      <c r="F52" s="14"/>
      <c r="G52" s="14">
        <v>3.48413205592615E-2</v>
      </c>
      <c r="H52" s="14">
        <v>3.1060274292242101E-2</v>
      </c>
      <c r="I52" s="14">
        <v>3.9080774972086299E-2</v>
      </c>
      <c r="J52" s="14">
        <v>3.2727186230421701E-2</v>
      </c>
      <c r="K52" s="14">
        <v>3.40142849227121E-2</v>
      </c>
      <c r="L52" s="14">
        <v>4.0425849312468599E-2</v>
      </c>
      <c r="M52" s="14"/>
      <c r="N52" s="14">
        <v>4.4383700636818797E-2</v>
      </c>
      <c r="O52" s="14">
        <v>4.3116656879981903E-2</v>
      </c>
      <c r="P52" s="14">
        <v>3.4330359151801701E-2</v>
      </c>
      <c r="Q52" s="14">
        <v>2.0278168482174001E-2</v>
      </c>
      <c r="R52" s="14"/>
      <c r="S52" s="14">
        <v>4.8990276799068103E-2</v>
      </c>
      <c r="T52" s="14">
        <v>2.5612664355706999E-2</v>
      </c>
      <c r="U52" s="14">
        <v>3.1006431942248801E-2</v>
      </c>
      <c r="V52" s="14"/>
      <c r="W52" s="14">
        <v>5.2017028293702902E-2</v>
      </c>
      <c r="X52" s="14">
        <v>2.1623656417001501E-2</v>
      </c>
      <c r="Y52" s="14">
        <v>4.1264526926715603E-2</v>
      </c>
      <c r="Z52" s="14">
        <v>0.12565542624095599</v>
      </c>
      <c r="AA52" s="14">
        <v>3.3692526071319902E-2</v>
      </c>
      <c r="AB52" s="14"/>
      <c r="AC52" s="14">
        <v>6.3447911791722697E-2</v>
      </c>
      <c r="AD52" s="14">
        <v>2.74455963946626E-2</v>
      </c>
      <c r="AE52" s="14">
        <v>2.8361856359098499E-2</v>
      </c>
    </row>
    <row r="53" spans="2:31" x14ac:dyDescent="0.5">
      <c r="B53" t="s">
        <v>68</v>
      </c>
      <c r="C53" s="14">
        <v>1.6051011319881601E-2</v>
      </c>
      <c r="D53" s="14">
        <v>2.2248207047039299E-2</v>
      </c>
      <c r="E53" s="14">
        <v>1.00826196299622E-2</v>
      </c>
      <c r="F53" s="14"/>
      <c r="G53" s="14">
        <v>3.7699809721349398E-2</v>
      </c>
      <c r="H53" s="14">
        <v>1.72678227296785E-2</v>
      </c>
      <c r="I53" s="14">
        <v>1.0114699064729E-2</v>
      </c>
      <c r="J53" s="14">
        <v>1.34901205109299E-2</v>
      </c>
      <c r="K53" s="14">
        <v>1.3217929082324E-2</v>
      </c>
      <c r="L53" s="14">
        <v>9.5961529319817194E-3</v>
      </c>
      <c r="M53" s="14"/>
      <c r="N53" s="14">
        <v>1.5837083078134299E-2</v>
      </c>
      <c r="O53" s="14">
        <v>1.7831762861562399E-2</v>
      </c>
      <c r="P53" s="14">
        <v>1.09980671426848E-2</v>
      </c>
      <c r="Q53" s="14">
        <v>1.7233436865790399E-2</v>
      </c>
      <c r="R53" s="14"/>
      <c r="S53" s="14">
        <v>1.9175828817460001E-2</v>
      </c>
      <c r="T53" s="14">
        <v>1.0836075824434899E-2</v>
      </c>
      <c r="U53" s="14">
        <v>2.3147313204087899E-2</v>
      </c>
      <c r="V53" s="14"/>
      <c r="W53" s="14">
        <v>1.78026343667924E-2</v>
      </c>
      <c r="X53" s="14">
        <v>7.0904106018809497E-3</v>
      </c>
      <c r="Y53" s="14">
        <v>2.27117151463875E-2</v>
      </c>
      <c r="Z53" s="14">
        <v>3.2047997088614701E-2</v>
      </c>
      <c r="AA53" s="14">
        <v>1.47473655742348E-2</v>
      </c>
      <c r="AB53" s="14"/>
      <c r="AC53" s="14">
        <v>1.35511655628351E-2</v>
      </c>
      <c r="AD53" s="14">
        <v>1.4046081295521699E-2</v>
      </c>
      <c r="AE53" s="14">
        <v>0</v>
      </c>
    </row>
    <row r="54" spans="2:31" x14ac:dyDescent="0.5">
      <c r="B54" t="s">
        <v>69</v>
      </c>
      <c r="C54" s="14">
        <v>1.37364418909399E-2</v>
      </c>
      <c r="D54" s="14">
        <v>1.1360489432268301E-2</v>
      </c>
      <c r="E54" s="14">
        <v>1.6121212089452299E-2</v>
      </c>
      <c r="F54" s="14"/>
      <c r="G54" s="14">
        <v>2.3864039270393999E-2</v>
      </c>
      <c r="H54" s="14">
        <v>1.3610975606477799E-2</v>
      </c>
      <c r="I54" s="14">
        <v>9.6120394773152908E-3</v>
      </c>
      <c r="J54" s="14">
        <v>1.0178727131192101E-2</v>
      </c>
      <c r="K54" s="14">
        <v>2.82568406352434E-3</v>
      </c>
      <c r="L54" s="14">
        <v>2.07104082008705E-2</v>
      </c>
      <c r="M54" s="14"/>
      <c r="N54" s="14">
        <v>8.56420273911364E-3</v>
      </c>
      <c r="O54" s="14">
        <v>1.40058895400245E-2</v>
      </c>
      <c r="P54" s="14">
        <v>1.37048319287447E-2</v>
      </c>
      <c r="Q54" s="14">
        <v>1.9361613245413498E-2</v>
      </c>
      <c r="R54" s="14"/>
      <c r="S54" s="14">
        <v>4.80248447246926E-3</v>
      </c>
      <c r="T54" s="14">
        <v>1.1550023759626601E-2</v>
      </c>
      <c r="U54" s="14">
        <v>2.8213653342914001E-2</v>
      </c>
      <c r="V54" s="14"/>
      <c r="W54" s="14">
        <v>8.4898966686881294E-3</v>
      </c>
      <c r="X54" s="14">
        <v>8.9789530565025696E-3</v>
      </c>
      <c r="Y54" s="14">
        <v>6.4496718890371301E-3</v>
      </c>
      <c r="Z54" s="14">
        <v>3.1136839284595499E-2</v>
      </c>
      <c r="AA54" s="14">
        <v>2.4138788400702899E-2</v>
      </c>
      <c r="AB54" s="14"/>
      <c r="AC54" s="14">
        <v>4.3343382386077899E-3</v>
      </c>
      <c r="AD54" s="14">
        <v>7.1243727577037898E-3</v>
      </c>
      <c r="AE54" s="14">
        <v>6.7257243354588497E-3</v>
      </c>
    </row>
    <row r="55" spans="2:31" x14ac:dyDescent="0.5">
      <c r="B55" t="s">
        <v>70</v>
      </c>
      <c r="C55" s="14">
        <v>0.76491742151569497</v>
      </c>
      <c r="D55" s="14">
        <v>0.74525274118839302</v>
      </c>
      <c r="E55" s="14">
        <v>0.78368467380474705</v>
      </c>
      <c r="F55" s="14"/>
      <c r="G55" s="14">
        <v>0.77647519271357901</v>
      </c>
      <c r="H55" s="14">
        <v>0.79329690977468004</v>
      </c>
      <c r="I55" s="14">
        <v>0.81965880646941003</v>
      </c>
      <c r="J55" s="14">
        <v>0.79569563928590104</v>
      </c>
      <c r="K55" s="14">
        <v>0.76488246623051404</v>
      </c>
      <c r="L55" s="14">
        <v>0.664850873269208</v>
      </c>
      <c r="M55" s="14"/>
      <c r="N55" s="14">
        <v>0.751888071286967</v>
      </c>
      <c r="O55" s="14">
        <v>0.76491359083884503</v>
      </c>
      <c r="P55" s="14">
        <v>0.77004207512987799</v>
      </c>
      <c r="Q55" s="14">
        <v>0.77343773555637896</v>
      </c>
      <c r="R55" s="14"/>
      <c r="S55" s="14">
        <v>0.74638317407368704</v>
      </c>
      <c r="T55" s="14">
        <v>0.79024317582401804</v>
      </c>
      <c r="U55" s="14">
        <v>0.713450634699487</v>
      </c>
      <c r="V55" s="14"/>
      <c r="W55" s="14">
        <v>0.70389142792883996</v>
      </c>
      <c r="X55" s="14">
        <v>0.84308398032347998</v>
      </c>
      <c r="Y55" s="14">
        <v>0.78157914620148505</v>
      </c>
      <c r="Z55" s="14">
        <v>0.62640244031015901</v>
      </c>
      <c r="AA55" s="14">
        <v>0.734731721410536</v>
      </c>
      <c r="AB55" s="14"/>
      <c r="AC55" s="14">
        <v>0.71183477930738503</v>
      </c>
      <c r="AD55" s="14">
        <v>0.83158850552695196</v>
      </c>
      <c r="AE55" s="14">
        <v>0.83722287276981899</v>
      </c>
    </row>
    <row r="56" spans="2:31" x14ac:dyDescent="0.5">
      <c r="B56" t="s">
        <v>71</v>
      </c>
      <c r="C56" s="14">
        <v>5.1667381856830098E-2</v>
      </c>
      <c r="D56" s="14">
        <v>6.5084962855315398E-2</v>
      </c>
      <c r="E56" s="14">
        <v>3.8827285457550202E-2</v>
      </c>
      <c r="F56" s="14"/>
      <c r="G56" s="14">
        <v>7.2541130280611002E-2</v>
      </c>
      <c r="H56" s="14">
        <v>4.8328097021920598E-2</v>
      </c>
      <c r="I56" s="14">
        <v>4.9195474036815297E-2</v>
      </c>
      <c r="J56" s="14">
        <v>4.6217306741351598E-2</v>
      </c>
      <c r="K56" s="14">
        <v>4.7232214005036001E-2</v>
      </c>
      <c r="L56" s="14">
        <v>5.0022002244450303E-2</v>
      </c>
      <c r="M56" s="14"/>
      <c r="N56" s="14">
        <v>6.0220783714953097E-2</v>
      </c>
      <c r="O56" s="14">
        <v>6.0948419741544302E-2</v>
      </c>
      <c r="P56" s="14">
        <v>4.5328426294486503E-2</v>
      </c>
      <c r="Q56" s="14">
        <v>3.7511605347964397E-2</v>
      </c>
      <c r="R56" s="14"/>
      <c r="S56" s="14">
        <v>6.8166105616528097E-2</v>
      </c>
      <c r="T56" s="14">
        <v>3.6448740180141902E-2</v>
      </c>
      <c r="U56" s="14">
        <v>5.4153745146336599E-2</v>
      </c>
      <c r="V56" s="14"/>
      <c r="W56" s="14">
        <v>6.9819662660495302E-2</v>
      </c>
      <c r="X56" s="14">
        <v>2.8714067018882398E-2</v>
      </c>
      <c r="Y56" s="14">
        <v>6.3976242073103207E-2</v>
      </c>
      <c r="Z56" s="14">
        <v>0.15770342332957099</v>
      </c>
      <c r="AA56" s="14">
        <v>4.8439891645554699E-2</v>
      </c>
      <c r="AB56" s="14"/>
      <c r="AC56" s="14">
        <v>7.6999077354557799E-2</v>
      </c>
      <c r="AD56" s="14">
        <v>4.1491677690184303E-2</v>
      </c>
      <c r="AE56" s="14">
        <v>2.8361856359098499E-2</v>
      </c>
    </row>
    <row r="57" spans="2:31" x14ac:dyDescent="0.5">
      <c r="B57" t="s">
        <v>72</v>
      </c>
      <c r="C57" s="14">
        <v>0.71325003965886502</v>
      </c>
      <c r="D57" s="14">
        <v>0.68016777833307795</v>
      </c>
      <c r="E57" s="14">
        <v>0.74485738834719695</v>
      </c>
      <c r="F57" s="14"/>
      <c r="G57" s="14">
        <v>0.70393406243296797</v>
      </c>
      <c r="H57" s="14">
        <v>0.74496881275275895</v>
      </c>
      <c r="I57" s="14">
        <v>0.77046333243259402</v>
      </c>
      <c r="J57" s="14">
        <v>0.74947833254454899</v>
      </c>
      <c r="K57" s="14">
        <v>0.71765025222547796</v>
      </c>
      <c r="L57" s="14">
        <v>0.61482887102475703</v>
      </c>
      <c r="M57" s="14"/>
      <c r="N57" s="14">
        <v>0.69166728757201401</v>
      </c>
      <c r="O57" s="14">
        <v>0.70396517109730095</v>
      </c>
      <c r="P57" s="14">
        <v>0.72471364883539202</v>
      </c>
      <c r="Q57" s="14">
        <v>0.73592613020841502</v>
      </c>
      <c r="R57" s="14"/>
      <c r="S57" s="14">
        <v>0.67821706845715901</v>
      </c>
      <c r="T57" s="14">
        <v>0.75379443564387605</v>
      </c>
      <c r="U57" s="14">
        <v>0.65929688955315102</v>
      </c>
      <c r="V57" s="14"/>
      <c r="W57" s="14">
        <v>0.63407176526834497</v>
      </c>
      <c r="X57" s="14">
        <v>0.81436991330459796</v>
      </c>
      <c r="Y57" s="14">
        <v>0.71760290412838201</v>
      </c>
      <c r="Z57" s="14">
        <v>0.46869901698058802</v>
      </c>
      <c r="AA57" s="14">
        <v>0.68629182976498104</v>
      </c>
      <c r="AB57" s="14"/>
      <c r="AC57" s="14">
        <v>0.63483570195282801</v>
      </c>
      <c r="AD57" s="14">
        <v>0.79009682783676805</v>
      </c>
      <c r="AE57" s="14">
        <v>0.80886101641071995</v>
      </c>
    </row>
    <row r="58" spans="2:31" x14ac:dyDescent="0.5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2:31" x14ac:dyDescent="0.5">
      <c r="B59" s="6" t="s">
        <v>81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2:31" x14ac:dyDescent="0.5">
      <c r="B60" s="24" t="s">
        <v>76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 spans="2:31" x14ac:dyDescent="0.5">
      <c r="B61" t="s">
        <v>64</v>
      </c>
      <c r="C61" s="14">
        <v>0.24752696701370799</v>
      </c>
      <c r="D61" s="14">
        <v>0.27986338703855401</v>
      </c>
      <c r="E61" s="14">
        <v>0.216132060417494</v>
      </c>
      <c r="F61" s="14"/>
      <c r="G61" s="14">
        <v>0.24755111280379999</v>
      </c>
      <c r="H61" s="14">
        <v>0.276307869823194</v>
      </c>
      <c r="I61" s="14">
        <v>0.237077817390456</v>
      </c>
      <c r="J61" s="14">
        <v>0.22886167786596601</v>
      </c>
      <c r="K61" s="14">
        <v>0.22336869207351001</v>
      </c>
      <c r="L61" s="14">
        <v>0.26393874868302702</v>
      </c>
      <c r="M61" s="14"/>
      <c r="N61" s="14">
        <v>0.31198494702959201</v>
      </c>
      <c r="O61" s="14">
        <v>0.23734148229091501</v>
      </c>
      <c r="P61" s="14">
        <v>0.22690803857030301</v>
      </c>
      <c r="Q61" s="14">
        <v>0.20407038813311401</v>
      </c>
      <c r="R61" s="14"/>
      <c r="S61" s="14">
        <v>0.24835647730201901</v>
      </c>
      <c r="T61" s="14">
        <v>0.28804255078265201</v>
      </c>
      <c r="U61" s="14">
        <v>0.147680984877124</v>
      </c>
      <c r="V61" s="14"/>
      <c r="W61" s="14">
        <v>0.26401999408912802</v>
      </c>
      <c r="X61" s="14">
        <v>0.26725694473600797</v>
      </c>
      <c r="Y61" s="14">
        <v>0.31864261668383198</v>
      </c>
      <c r="Z61" s="14">
        <v>0.20524182728080401</v>
      </c>
      <c r="AA61" s="14">
        <v>0.13844840219183399</v>
      </c>
      <c r="AB61" s="14"/>
      <c r="AC61" s="14">
        <v>0.26867811447677997</v>
      </c>
      <c r="AD61" s="14">
        <v>0.26732295260043298</v>
      </c>
      <c r="AE61" s="14">
        <v>0.28301973374039302</v>
      </c>
    </row>
    <row r="62" spans="2:31" x14ac:dyDescent="0.5">
      <c r="B62" t="s">
        <v>65</v>
      </c>
      <c r="C62" s="14">
        <v>0.47625501697188199</v>
      </c>
      <c r="D62" s="14">
        <v>0.46519308611419302</v>
      </c>
      <c r="E62" s="14">
        <v>0.48722197233287701</v>
      </c>
      <c r="F62" s="14"/>
      <c r="G62" s="14">
        <v>0.42183378385407899</v>
      </c>
      <c r="H62" s="14">
        <v>0.38587067755910098</v>
      </c>
      <c r="I62" s="14">
        <v>0.46849759651780698</v>
      </c>
      <c r="J62" s="14">
        <v>0.45533023205610301</v>
      </c>
      <c r="K62" s="14">
        <v>0.511522516899938</v>
      </c>
      <c r="L62" s="14">
        <v>0.58514501677850195</v>
      </c>
      <c r="M62" s="14"/>
      <c r="N62" s="14">
        <v>0.48141650242967698</v>
      </c>
      <c r="O62" s="14">
        <v>0.49653507014522202</v>
      </c>
      <c r="P62" s="14">
        <v>0.45529344783543102</v>
      </c>
      <c r="Q62" s="14">
        <v>0.468601394275862</v>
      </c>
      <c r="R62" s="14"/>
      <c r="S62" s="14">
        <v>0.49929725296374899</v>
      </c>
      <c r="T62" s="14">
        <v>0.47108494936015199</v>
      </c>
      <c r="U62" s="14">
        <v>0.44585191560639298</v>
      </c>
      <c r="V62" s="14"/>
      <c r="W62" s="14">
        <v>0.51787021997100902</v>
      </c>
      <c r="X62" s="14">
        <v>0.45720276105048002</v>
      </c>
      <c r="Y62" s="14">
        <v>0.48831046618968199</v>
      </c>
      <c r="Z62" s="14">
        <v>0.346934186055601</v>
      </c>
      <c r="AA62" s="14">
        <v>0.44949614092555401</v>
      </c>
      <c r="AB62" s="14"/>
      <c r="AC62" s="14">
        <v>0.52187612478648604</v>
      </c>
      <c r="AD62" s="14">
        <v>0.46994452280452997</v>
      </c>
      <c r="AE62" s="14">
        <v>0.50870626005792097</v>
      </c>
    </row>
    <row r="63" spans="2:31" x14ac:dyDescent="0.5">
      <c r="B63" t="s">
        <v>66</v>
      </c>
      <c r="C63" s="14">
        <v>0.20653713945145299</v>
      </c>
      <c r="D63" s="14">
        <v>0.191270332328181</v>
      </c>
      <c r="E63" s="14">
        <v>0.22076549029605699</v>
      </c>
      <c r="F63" s="14"/>
      <c r="G63" s="14">
        <v>0.22426233103868901</v>
      </c>
      <c r="H63" s="14">
        <v>0.230550644194983</v>
      </c>
      <c r="I63" s="14">
        <v>0.21223660346718401</v>
      </c>
      <c r="J63" s="14">
        <v>0.24299380502826301</v>
      </c>
      <c r="K63" s="14">
        <v>0.222182129962224</v>
      </c>
      <c r="L63" s="14">
        <v>0.13070394193160301</v>
      </c>
      <c r="M63" s="14"/>
      <c r="N63" s="14">
        <v>0.15264894322181899</v>
      </c>
      <c r="O63" s="14">
        <v>0.19892395052235801</v>
      </c>
      <c r="P63" s="14">
        <v>0.25486496229295103</v>
      </c>
      <c r="Q63" s="14">
        <v>0.23067053145635999</v>
      </c>
      <c r="R63" s="14"/>
      <c r="S63" s="14">
        <v>0.19619745648217399</v>
      </c>
      <c r="T63" s="14">
        <v>0.174280276697205</v>
      </c>
      <c r="U63" s="14">
        <v>0.30583615744970899</v>
      </c>
      <c r="V63" s="14"/>
      <c r="W63" s="14">
        <v>0.17114476471465501</v>
      </c>
      <c r="X63" s="14">
        <v>0.20794703069414999</v>
      </c>
      <c r="Y63" s="14">
        <v>0.13605663166402099</v>
      </c>
      <c r="Z63" s="14">
        <v>0.20899261499789101</v>
      </c>
      <c r="AA63" s="14">
        <v>0.30608387502860501</v>
      </c>
      <c r="AB63" s="14"/>
      <c r="AC63" s="14">
        <v>0.17985214487736401</v>
      </c>
      <c r="AD63" s="14">
        <v>0.190546505893572</v>
      </c>
      <c r="AE63" s="14">
        <v>0.158537803984373</v>
      </c>
    </row>
    <row r="64" spans="2:31" x14ac:dyDescent="0.5">
      <c r="B64" t="s">
        <v>67</v>
      </c>
      <c r="C64" s="14">
        <v>3.27903453270438E-2</v>
      </c>
      <c r="D64" s="14">
        <v>3.4141452696424102E-2</v>
      </c>
      <c r="E64" s="14">
        <v>3.16312878529664E-2</v>
      </c>
      <c r="F64" s="14"/>
      <c r="G64" s="14">
        <v>5.8258233478660097E-2</v>
      </c>
      <c r="H64" s="14">
        <v>5.4152709769351499E-2</v>
      </c>
      <c r="I64" s="14">
        <v>4.2481885583206903E-2</v>
      </c>
      <c r="J64" s="14">
        <v>2.5809376180499999E-2</v>
      </c>
      <c r="K64" s="14">
        <v>2.4125046899695999E-2</v>
      </c>
      <c r="L64" s="14">
        <v>2.2456726164885301E-3</v>
      </c>
      <c r="M64" s="14"/>
      <c r="N64" s="14">
        <v>2.48059616210041E-2</v>
      </c>
      <c r="O64" s="14">
        <v>4.0762522292465402E-2</v>
      </c>
      <c r="P64" s="14">
        <v>2.81500710545197E-2</v>
      </c>
      <c r="Q64" s="14">
        <v>3.7917040473255899E-2</v>
      </c>
      <c r="R64" s="14"/>
      <c r="S64" s="14">
        <v>2.86138758893126E-2</v>
      </c>
      <c r="T64" s="14">
        <v>3.5699569356549797E-2</v>
      </c>
      <c r="U64" s="14">
        <v>3.9001980385218099E-2</v>
      </c>
      <c r="V64" s="14"/>
      <c r="W64" s="14">
        <v>2.74870730423778E-2</v>
      </c>
      <c r="X64" s="14">
        <v>3.8191503633626098E-2</v>
      </c>
      <c r="Y64" s="14">
        <v>2.1839889915673601E-2</v>
      </c>
      <c r="Z64" s="14">
        <v>0.150525328122566</v>
      </c>
      <c r="AA64" s="14">
        <v>3.10125797202048E-2</v>
      </c>
      <c r="AB64" s="14"/>
      <c r="AC64" s="14">
        <v>2.3361532711089601E-2</v>
      </c>
      <c r="AD64" s="14">
        <v>3.7160097754341002E-2</v>
      </c>
      <c r="AE64" s="14">
        <v>1.40578767219376E-2</v>
      </c>
    </row>
    <row r="65" spans="2:31" x14ac:dyDescent="0.5">
      <c r="B65" t="s">
        <v>68</v>
      </c>
      <c r="C65" s="14">
        <v>1.2397157926779799E-2</v>
      </c>
      <c r="D65" s="14">
        <v>1.47105385978204E-2</v>
      </c>
      <c r="E65" s="14">
        <v>1.02002778145728E-2</v>
      </c>
      <c r="F65" s="14"/>
      <c r="G65" s="14">
        <v>1.5983918256199901E-2</v>
      </c>
      <c r="H65" s="14">
        <v>1.1394793005700199E-2</v>
      </c>
      <c r="I65" s="14">
        <v>2.1227321315562299E-2</v>
      </c>
      <c r="J65" s="14">
        <v>1.6066453514127998E-2</v>
      </c>
      <c r="K65" s="14">
        <v>3.6023139066830999E-3</v>
      </c>
      <c r="L65" s="14">
        <v>6.5914184944350102E-3</v>
      </c>
      <c r="M65" s="14"/>
      <c r="N65" s="14">
        <v>5.4311596929825104E-3</v>
      </c>
      <c r="O65" s="14">
        <v>9.5226071318811802E-3</v>
      </c>
      <c r="P65" s="14">
        <v>1.9530052271637701E-2</v>
      </c>
      <c r="Q65" s="14">
        <v>1.68998216283947E-2</v>
      </c>
      <c r="R65" s="14"/>
      <c r="S65" s="14">
        <v>1.27977397935256E-2</v>
      </c>
      <c r="T65" s="14">
        <v>1.19008425771509E-2</v>
      </c>
      <c r="U65" s="14">
        <v>1.6355098056708602E-2</v>
      </c>
      <c r="V65" s="14"/>
      <c r="W65" s="14">
        <v>8.9205238185945598E-3</v>
      </c>
      <c r="X65" s="14">
        <v>1.10590028792588E-2</v>
      </c>
      <c r="Y65" s="14">
        <v>5.9641676175644798E-3</v>
      </c>
      <c r="Z65" s="14">
        <v>8.83060435431368E-2</v>
      </c>
      <c r="AA65" s="14">
        <v>2.43494252784997E-2</v>
      </c>
      <c r="AB65" s="14"/>
      <c r="AC65" s="14">
        <v>4.2496874671719004E-3</v>
      </c>
      <c r="AD65" s="14">
        <v>1.5521930058585501E-2</v>
      </c>
      <c r="AE65" s="14">
        <v>5.9020670250931103E-3</v>
      </c>
    </row>
    <row r="66" spans="2:31" x14ac:dyDescent="0.5">
      <c r="B66" t="s">
        <v>69</v>
      </c>
      <c r="C66" s="14">
        <v>2.44933733091337E-2</v>
      </c>
      <c r="D66" s="14">
        <v>1.4821203224827899E-2</v>
      </c>
      <c r="E66" s="14">
        <v>3.4048911286032803E-2</v>
      </c>
      <c r="F66" s="14"/>
      <c r="G66" s="14">
        <v>3.2110620568572702E-2</v>
      </c>
      <c r="H66" s="14">
        <v>4.1723305647670302E-2</v>
      </c>
      <c r="I66" s="14">
        <v>1.8478775725784199E-2</v>
      </c>
      <c r="J66" s="14">
        <v>3.09384553550393E-2</v>
      </c>
      <c r="K66" s="14">
        <v>1.51993002579485E-2</v>
      </c>
      <c r="L66" s="14">
        <v>1.1375201495944299E-2</v>
      </c>
      <c r="M66" s="14"/>
      <c r="N66" s="14">
        <v>2.37124860049245E-2</v>
      </c>
      <c r="O66" s="14">
        <v>1.69143676171594E-2</v>
      </c>
      <c r="P66" s="14">
        <v>1.52534279751575E-2</v>
      </c>
      <c r="Q66" s="14">
        <v>4.18408240330135E-2</v>
      </c>
      <c r="R66" s="14"/>
      <c r="S66" s="14">
        <v>1.4737197569219899E-2</v>
      </c>
      <c r="T66" s="14">
        <v>1.8991811226290001E-2</v>
      </c>
      <c r="U66" s="14">
        <v>4.5273863624847401E-2</v>
      </c>
      <c r="V66" s="14"/>
      <c r="W66" s="14">
        <v>1.0557424364235801E-2</v>
      </c>
      <c r="X66" s="14">
        <v>1.83427570064774E-2</v>
      </c>
      <c r="Y66" s="14">
        <v>2.9186227929226399E-2</v>
      </c>
      <c r="Z66" s="14">
        <v>0</v>
      </c>
      <c r="AA66" s="14">
        <v>5.0609576855301298E-2</v>
      </c>
      <c r="AB66" s="14"/>
      <c r="AC66" s="14">
        <v>1.9823956811078599E-3</v>
      </c>
      <c r="AD66" s="14">
        <v>1.9503990888538401E-2</v>
      </c>
      <c r="AE66" s="14">
        <v>2.9776258470281501E-2</v>
      </c>
    </row>
    <row r="67" spans="2:31" x14ac:dyDescent="0.5">
      <c r="B67" t="s">
        <v>70</v>
      </c>
      <c r="C67" s="14">
        <v>0.72378198398559002</v>
      </c>
      <c r="D67" s="14">
        <v>0.74505647315274703</v>
      </c>
      <c r="E67" s="14">
        <v>0.70335403275037101</v>
      </c>
      <c r="F67" s="14"/>
      <c r="G67" s="14">
        <v>0.66938489665787904</v>
      </c>
      <c r="H67" s="14">
        <v>0.66217854738229498</v>
      </c>
      <c r="I67" s="14">
        <v>0.70557541390826295</v>
      </c>
      <c r="J67" s="14">
        <v>0.68419190992206902</v>
      </c>
      <c r="K67" s="14">
        <v>0.73489120897344795</v>
      </c>
      <c r="L67" s="14">
        <v>0.84908376546152897</v>
      </c>
      <c r="M67" s="14"/>
      <c r="N67" s="14">
        <v>0.79340144945926905</v>
      </c>
      <c r="O67" s="14">
        <v>0.73387655243613703</v>
      </c>
      <c r="P67" s="14">
        <v>0.68220148640573397</v>
      </c>
      <c r="Q67" s="14">
        <v>0.67267178240897596</v>
      </c>
      <c r="R67" s="14"/>
      <c r="S67" s="14">
        <v>0.74765373026576798</v>
      </c>
      <c r="T67" s="14">
        <v>0.75912750014280495</v>
      </c>
      <c r="U67" s="14">
        <v>0.59353290048351703</v>
      </c>
      <c r="V67" s="14"/>
      <c r="W67" s="14">
        <v>0.78189021406013703</v>
      </c>
      <c r="X67" s="14">
        <v>0.724459705786488</v>
      </c>
      <c r="Y67" s="14">
        <v>0.80695308287351497</v>
      </c>
      <c r="Z67" s="14">
        <v>0.55217601333640498</v>
      </c>
      <c r="AA67" s="14">
        <v>0.58794454311738897</v>
      </c>
      <c r="AB67" s="14"/>
      <c r="AC67" s="14">
        <v>0.79055423926326596</v>
      </c>
      <c r="AD67" s="14">
        <v>0.73726747540496296</v>
      </c>
      <c r="AE67" s="14">
        <v>0.79172599379831399</v>
      </c>
    </row>
    <row r="68" spans="2:31" x14ac:dyDescent="0.5">
      <c r="B68" t="s">
        <v>71</v>
      </c>
      <c r="C68" s="14">
        <v>4.5187503253823501E-2</v>
      </c>
      <c r="D68" s="14">
        <v>4.8851991294244598E-2</v>
      </c>
      <c r="E68" s="14">
        <v>4.1831565667539101E-2</v>
      </c>
      <c r="F68" s="14"/>
      <c r="G68" s="14">
        <v>7.4242151734859901E-2</v>
      </c>
      <c r="H68" s="14">
        <v>6.5547502775051697E-2</v>
      </c>
      <c r="I68" s="14">
        <v>6.3709206898769202E-2</v>
      </c>
      <c r="J68" s="14">
        <v>4.1875829694627997E-2</v>
      </c>
      <c r="K68" s="14">
        <v>2.7727360806379098E-2</v>
      </c>
      <c r="L68" s="14">
        <v>8.8370911109235395E-3</v>
      </c>
      <c r="M68" s="14"/>
      <c r="N68" s="14">
        <v>3.0237121313986599E-2</v>
      </c>
      <c r="O68" s="14">
        <v>5.02851294243465E-2</v>
      </c>
      <c r="P68" s="14">
        <v>4.7680123326157398E-2</v>
      </c>
      <c r="Q68" s="14">
        <v>5.4816862101650599E-2</v>
      </c>
      <c r="R68" s="14"/>
      <c r="S68" s="14">
        <v>4.1411615682838097E-2</v>
      </c>
      <c r="T68" s="14">
        <v>4.7600411933700799E-2</v>
      </c>
      <c r="U68" s="14">
        <v>5.5357078441926701E-2</v>
      </c>
      <c r="V68" s="14"/>
      <c r="W68" s="14">
        <v>3.6407596860972398E-2</v>
      </c>
      <c r="X68" s="14">
        <v>4.9250506512884998E-2</v>
      </c>
      <c r="Y68" s="14">
        <v>2.78040575332381E-2</v>
      </c>
      <c r="Z68" s="14">
        <v>0.23883137166570301</v>
      </c>
      <c r="AA68" s="14">
        <v>5.53620049987045E-2</v>
      </c>
      <c r="AB68" s="14"/>
      <c r="AC68" s="14">
        <v>2.7611220178261502E-2</v>
      </c>
      <c r="AD68" s="14">
        <v>5.2682027812926503E-2</v>
      </c>
      <c r="AE68" s="14">
        <v>1.9959943747030699E-2</v>
      </c>
    </row>
    <row r="69" spans="2:31" x14ac:dyDescent="0.5">
      <c r="B69" t="s">
        <v>72</v>
      </c>
      <c r="C69" s="14">
        <v>0.67859448073176698</v>
      </c>
      <c r="D69" s="14">
        <v>0.69620448185850203</v>
      </c>
      <c r="E69" s="14">
        <v>0.66152246708283202</v>
      </c>
      <c r="F69" s="14"/>
      <c r="G69" s="14">
        <v>0.595142744923019</v>
      </c>
      <c r="H69" s="14">
        <v>0.59663104460724303</v>
      </c>
      <c r="I69" s="14">
        <v>0.64186620700949304</v>
      </c>
      <c r="J69" s="14">
        <v>0.64231608022744102</v>
      </c>
      <c r="K69" s="14">
        <v>0.70716384816706901</v>
      </c>
      <c r="L69" s="14">
        <v>0.84024667435060496</v>
      </c>
      <c r="M69" s="14"/>
      <c r="N69" s="14">
        <v>0.76316432814528301</v>
      </c>
      <c r="O69" s="14">
        <v>0.68359142301178999</v>
      </c>
      <c r="P69" s="14">
        <v>0.63452136307957696</v>
      </c>
      <c r="Q69" s="14">
        <v>0.61785492030732603</v>
      </c>
      <c r="R69" s="14"/>
      <c r="S69" s="14">
        <v>0.70624211458292996</v>
      </c>
      <c r="T69" s="14">
        <v>0.71152708820910404</v>
      </c>
      <c r="U69" s="14">
        <v>0.53817582204158998</v>
      </c>
      <c r="V69" s="14"/>
      <c r="W69" s="14">
        <v>0.74548261719916498</v>
      </c>
      <c r="X69" s="14">
        <v>0.67520919927360301</v>
      </c>
      <c r="Y69" s="14">
        <v>0.77914902534027697</v>
      </c>
      <c r="Z69" s="14">
        <v>0.31334464167070197</v>
      </c>
      <c r="AA69" s="14">
        <v>0.53258253811868395</v>
      </c>
      <c r="AB69" s="14"/>
      <c r="AC69" s="14">
        <v>0.76294301908500495</v>
      </c>
      <c r="AD69" s="14">
        <v>0.68458544759203699</v>
      </c>
      <c r="AE69" s="14">
        <v>0.77176605005128396</v>
      </c>
    </row>
    <row r="70" spans="2:31" x14ac:dyDescent="0.5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2:31" x14ac:dyDescent="0.5">
      <c r="B71" s="6" t="s">
        <v>82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2:31" x14ac:dyDescent="0.5">
      <c r="B72" s="24" t="s">
        <v>76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pans="2:31" x14ac:dyDescent="0.5">
      <c r="B73" t="s">
        <v>64</v>
      </c>
      <c r="C73" s="14">
        <v>0.106806502768617</v>
      </c>
      <c r="D73" s="14">
        <v>0.127123612250578</v>
      </c>
      <c r="E73" s="14">
        <v>8.7502501240681096E-2</v>
      </c>
      <c r="F73" s="14"/>
      <c r="G73" s="14">
        <v>0.122119683540216</v>
      </c>
      <c r="H73" s="14">
        <v>0.13529708936476201</v>
      </c>
      <c r="I73" s="14">
        <v>0.12155035422296701</v>
      </c>
      <c r="J73" s="14">
        <v>9.1251560019068395E-2</v>
      </c>
      <c r="K73" s="14">
        <v>7.7557024598718993E-2</v>
      </c>
      <c r="L73" s="14">
        <v>9.3796244487756794E-2</v>
      </c>
      <c r="M73" s="14"/>
      <c r="N73" s="14">
        <v>0.12768449712435301</v>
      </c>
      <c r="O73" s="14">
        <v>0.102166226677983</v>
      </c>
      <c r="P73" s="14">
        <v>0.10735206702762801</v>
      </c>
      <c r="Q73" s="14">
        <v>8.6964405249986901E-2</v>
      </c>
      <c r="R73" s="14"/>
      <c r="S73" s="14">
        <v>0.13489138611079801</v>
      </c>
      <c r="T73" s="14">
        <v>9.7901680221064394E-2</v>
      </c>
      <c r="U73" s="14">
        <v>8.0507216524189004E-2</v>
      </c>
      <c r="V73" s="14"/>
      <c r="W73" s="14">
        <v>0.15352258534190999</v>
      </c>
      <c r="X73" s="14">
        <v>8.7133405115357304E-2</v>
      </c>
      <c r="Y73" s="14">
        <v>7.9431678619185306E-2</v>
      </c>
      <c r="Z73" s="14">
        <v>0.217604261487822</v>
      </c>
      <c r="AA73" s="14">
        <v>7.7887840405654898E-2</v>
      </c>
      <c r="AB73" s="14"/>
      <c r="AC73" s="14">
        <v>0.15600845392013399</v>
      </c>
      <c r="AD73" s="14">
        <v>8.1978033277844004E-2</v>
      </c>
      <c r="AE73" s="14">
        <v>0.115660553734034</v>
      </c>
    </row>
    <row r="74" spans="2:31" x14ac:dyDescent="0.5">
      <c r="B74" t="s">
        <v>65</v>
      </c>
      <c r="C74" s="14">
        <v>0.271892202544879</v>
      </c>
      <c r="D74" s="14">
        <v>0.26634194073573197</v>
      </c>
      <c r="E74" s="14">
        <v>0.27768020216794698</v>
      </c>
      <c r="F74" s="14"/>
      <c r="G74" s="14">
        <v>0.256144120484601</v>
      </c>
      <c r="H74" s="14">
        <v>0.26113829747834499</v>
      </c>
      <c r="I74" s="14">
        <v>0.28247266301236301</v>
      </c>
      <c r="J74" s="14">
        <v>0.23623729790537201</v>
      </c>
      <c r="K74" s="14">
        <v>0.28598181450808402</v>
      </c>
      <c r="L74" s="14">
        <v>0.30184972647350899</v>
      </c>
      <c r="M74" s="14"/>
      <c r="N74" s="14">
        <v>0.27503022499274998</v>
      </c>
      <c r="O74" s="14">
        <v>0.25633517021053898</v>
      </c>
      <c r="P74" s="14">
        <v>0.27419618866902501</v>
      </c>
      <c r="Q74" s="14">
        <v>0.28470118391966298</v>
      </c>
      <c r="R74" s="14"/>
      <c r="S74" s="14">
        <v>0.31297736976020601</v>
      </c>
      <c r="T74" s="14">
        <v>0.23741582711775799</v>
      </c>
      <c r="U74" s="14">
        <v>0.28376912531167398</v>
      </c>
      <c r="V74" s="14"/>
      <c r="W74" s="14">
        <v>0.34362891578196397</v>
      </c>
      <c r="X74" s="14">
        <v>0.23392119356816601</v>
      </c>
      <c r="Y74" s="14">
        <v>0.225917848201658</v>
      </c>
      <c r="Z74" s="14">
        <v>0.32868295074005999</v>
      </c>
      <c r="AA74" s="14">
        <v>0.255260254356863</v>
      </c>
      <c r="AB74" s="14"/>
      <c r="AC74" s="14">
        <v>0.37572139723445103</v>
      </c>
      <c r="AD74" s="14">
        <v>0.234176565766124</v>
      </c>
      <c r="AE74" s="14">
        <v>0.25529487460102201</v>
      </c>
    </row>
    <row r="75" spans="2:31" x14ac:dyDescent="0.5">
      <c r="B75" t="s">
        <v>66</v>
      </c>
      <c r="C75" s="14">
        <v>0.32594661487973398</v>
      </c>
      <c r="D75" s="14">
        <v>0.30644776926329798</v>
      </c>
      <c r="E75" s="14">
        <v>0.34482283993991503</v>
      </c>
      <c r="F75" s="14"/>
      <c r="G75" s="14">
        <v>0.28100906597028602</v>
      </c>
      <c r="H75" s="14">
        <v>0.282984040064923</v>
      </c>
      <c r="I75" s="14">
        <v>0.321228848926227</v>
      </c>
      <c r="J75" s="14">
        <v>0.35165301932825699</v>
      </c>
      <c r="K75" s="14">
        <v>0.37778520253176001</v>
      </c>
      <c r="L75" s="14">
        <v>0.33872083845678003</v>
      </c>
      <c r="M75" s="14"/>
      <c r="N75" s="14">
        <v>0.29344377465268101</v>
      </c>
      <c r="O75" s="14">
        <v>0.32434059838562401</v>
      </c>
      <c r="P75" s="14">
        <v>0.33767374757236501</v>
      </c>
      <c r="Q75" s="14">
        <v>0.351541134526902</v>
      </c>
      <c r="R75" s="14"/>
      <c r="S75" s="14">
        <v>0.30502529917333199</v>
      </c>
      <c r="T75" s="14">
        <v>0.34581144996975499</v>
      </c>
      <c r="U75" s="14">
        <v>0.34923387480543</v>
      </c>
      <c r="V75" s="14"/>
      <c r="W75" s="14">
        <v>0.29867742109541301</v>
      </c>
      <c r="X75" s="14">
        <v>0.28244853391133201</v>
      </c>
      <c r="Y75" s="14">
        <v>0.38690617838087299</v>
      </c>
      <c r="Z75" s="14">
        <v>0.265973544122726</v>
      </c>
      <c r="AA75" s="14">
        <v>0.39096502087059698</v>
      </c>
      <c r="AB75" s="14"/>
      <c r="AC75" s="14">
        <v>0.27823776092761299</v>
      </c>
      <c r="AD75" s="14">
        <v>0.29141210049102401</v>
      </c>
      <c r="AE75" s="14">
        <v>0.37337157047052499</v>
      </c>
    </row>
    <row r="76" spans="2:31" x14ac:dyDescent="0.5">
      <c r="B76" t="s">
        <v>67</v>
      </c>
      <c r="C76" s="14">
        <v>0.167949680109374</v>
      </c>
      <c r="D76" s="14">
        <v>0.169185845302946</v>
      </c>
      <c r="E76" s="14">
        <v>0.16538179555059701</v>
      </c>
      <c r="F76" s="14"/>
      <c r="G76" s="14">
        <v>0.16522529453718501</v>
      </c>
      <c r="H76" s="14">
        <v>0.170142940782359</v>
      </c>
      <c r="I76" s="14">
        <v>0.160540903211004</v>
      </c>
      <c r="J76" s="14">
        <v>0.17445182982510599</v>
      </c>
      <c r="K76" s="14">
        <v>0.16735155763203499</v>
      </c>
      <c r="L76" s="14">
        <v>0.16911771425508201</v>
      </c>
      <c r="M76" s="14"/>
      <c r="N76" s="14">
        <v>0.19012889091444801</v>
      </c>
      <c r="O76" s="14">
        <v>0.179433101234896</v>
      </c>
      <c r="P76" s="14">
        <v>0.152686856717654</v>
      </c>
      <c r="Q76" s="14">
        <v>0.14513228167931699</v>
      </c>
      <c r="R76" s="14"/>
      <c r="S76" s="14">
        <v>0.13540550752923999</v>
      </c>
      <c r="T76" s="14">
        <v>0.18865469487492401</v>
      </c>
      <c r="U76" s="14">
        <v>0.17333618052265201</v>
      </c>
      <c r="V76" s="14"/>
      <c r="W76" s="14">
        <v>0.124893445112064</v>
      </c>
      <c r="X76" s="14">
        <v>0.22392332650871</v>
      </c>
      <c r="Y76" s="14">
        <v>0.19924459403573799</v>
      </c>
      <c r="Z76" s="14">
        <v>5.5389570952050299E-2</v>
      </c>
      <c r="AA76" s="14">
        <v>0.17081430292618699</v>
      </c>
      <c r="AB76" s="14"/>
      <c r="AC76" s="14">
        <v>0.116564587699443</v>
      </c>
      <c r="AD76" s="14">
        <v>0.23129965067665101</v>
      </c>
      <c r="AE76" s="14">
        <v>0.165998002037892</v>
      </c>
    </row>
    <row r="77" spans="2:31" x14ac:dyDescent="0.5">
      <c r="B77" t="s">
        <v>68</v>
      </c>
      <c r="C77" s="14">
        <v>9.2896638366388298E-2</v>
      </c>
      <c r="D77" s="14">
        <v>0.106593247616556</v>
      </c>
      <c r="E77" s="14">
        <v>7.9984418016711994E-2</v>
      </c>
      <c r="F77" s="14"/>
      <c r="G77" s="14">
        <v>0.11873172932935599</v>
      </c>
      <c r="H77" s="14">
        <v>0.103864136364533</v>
      </c>
      <c r="I77" s="14">
        <v>8.2912769010571402E-2</v>
      </c>
      <c r="J77" s="14">
        <v>0.10910198588205</v>
      </c>
      <c r="K77" s="14">
        <v>7.6543737934252801E-2</v>
      </c>
      <c r="L77" s="14">
        <v>7.2908755736005595E-2</v>
      </c>
      <c r="M77" s="14"/>
      <c r="N77" s="14">
        <v>8.7418164611390695E-2</v>
      </c>
      <c r="O77" s="14">
        <v>0.11046265988460199</v>
      </c>
      <c r="P77" s="14">
        <v>9.1446834888618003E-2</v>
      </c>
      <c r="Q77" s="14">
        <v>8.1902850318842493E-2</v>
      </c>
      <c r="R77" s="14"/>
      <c r="S77" s="14">
        <v>9.6236819096149506E-2</v>
      </c>
      <c r="T77" s="14">
        <v>8.9711156102722497E-2</v>
      </c>
      <c r="U77" s="14">
        <v>6.42667749502666E-2</v>
      </c>
      <c r="V77" s="14"/>
      <c r="W77" s="14">
        <v>5.8339171242696899E-2</v>
      </c>
      <c r="X77" s="14">
        <v>0.142798473598753</v>
      </c>
      <c r="Y77" s="14">
        <v>7.2802300762224506E-2</v>
      </c>
      <c r="Z77" s="14">
        <v>6.1725573576575501E-2</v>
      </c>
      <c r="AA77" s="14">
        <v>5.8237285754594997E-2</v>
      </c>
      <c r="AB77" s="14"/>
      <c r="AC77" s="14">
        <v>5.9419101537398503E-2</v>
      </c>
      <c r="AD77" s="14">
        <v>0.125438504894715</v>
      </c>
      <c r="AE77" s="14">
        <v>6.83410667153595E-2</v>
      </c>
    </row>
    <row r="78" spans="2:31" x14ac:dyDescent="0.5">
      <c r="B78" t="s">
        <v>69</v>
      </c>
      <c r="C78" s="14">
        <v>3.4508361331007702E-2</v>
      </c>
      <c r="D78" s="14">
        <v>2.43075848308896E-2</v>
      </c>
      <c r="E78" s="14">
        <v>4.4628243084147798E-2</v>
      </c>
      <c r="F78" s="14"/>
      <c r="G78" s="14">
        <v>5.6770106138355501E-2</v>
      </c>
      <c r="H78" s="14">
        <v>4.6573495945077599E-2</v>
      </c>
      <c r="I78" s="14">
        <v>3.1294461616867497E-2</v>
      </c>
      <c r="J78" s="14">
        <v>3.7304307040146797E-2</v>
      </c>
      <c r="K78" s="14">
        <v>1.47806627951498E-2</v>
      </c>
      <c r="L78" s="14">
        <v>2.3606720590866499E-2</v>
      </c>
      <c r="M78" s="14"/>
      <c r="N78" s="14">
        <v>2.62944477043776E-2</v>
      </c>
      <c r="O78" s="14">
        <v>2.7262243606355901E-2</v>
      </c>
      <c r="P78" s="14">
        <v>3.6644305124709599E-2</v>
      </c>
      <c r="Q78" s="14">
        <v>4.9758144305288701E-2</v>
      </c>
      <c r="R78" s="14"/>
      <c r="S78" s="14">
        <v>1.5463618330274801E-2</v>
      </c>
      <c r="T78" s="14">
        <v>4.0505191713776097E-2</v>
      </c>
      <c r="U78" s="14">
        <v>4.8886827885787999E-2</v>
      </c>
      <c r="V78" s="14"/>
      <c r="W78" s="14">
        <v>2.09384614259523E-2</v>
      </c>
      <c r="X78" s="14">
        <v>2.9775067297681299E-2</v>
      </c>
      <c r="Y78" s="14">
        <v>3.5697400000321199E-2</v>
      </c>
      <c r="Z78" s="14">
        <v>7.0624099120766795E-2</v>
      </c>
      <c r="AA78" s="14">
        <v>4.68352956861025E-2</v>
      </c>
      <c r="AB78" s="14"/>
      <c r="AC78" s="14">
        <v>1.4048698680961201E-2</v>
      </c>
      <c r="AD78" s="14">
        <v>3.5695144893643699E-2</v>
      </c>
      <c r="AE78" s="14">
        <v>2.1333932441167502E-2</v>
      </c>
    </row>
    <row r="79" spans="2:31" x14ac:dyDescent="0.5">
      <c r="B79" t="s">
        <v>70</v>
      </c>
      <c r="C79" s="14">
        <v>0.37869870531349598</v>
      </c>
      <c r="D79" s="14">
        <v>0.39346555298630997</v>
      </c>
      <c r="E79" s="14">
        <v>0.36518270340862802</v>
      </c>
      <c r="F79" s="14"/>
      <c r="G79" s="14">
        <v>0.37826380402481702</v>
      </c>
      <c r="H79" s="14">
        <v>0.39643538684310597</v>
      </c>
      <c r="I79" s="14">
        <v>0.40402301723533002</v>
      </c>
      <c r="J79" s="14">
        <v>0.32748885792444099</v>
      </c>
      <c r="K79" s="14">
        <v>0.36353883910680301</v>
      </c>
      <c r="L79" s="14">
        <v>0.39564597096126602</v>
      </c>
      <c r="M79" s="14"/>
      <c r="N79" s="14">
        <v>0.40271472211710302</v>
      </c>
      <c r="O79" s="14">
        <v>0.35850139688852201</v>
      </c>
      <c r="P79" s="14">
        <v>0.38154825569665402</v>
      </c>
      <c r="Q79" s="14">
        <v>0.37166558916964998</v>
      </c>
      <c r="R79" s="14"/>
      <c r="S79" s="14">
        <v>0.447868755871004</v>
      </c>
      <c r="T79" s="14">
        <v>0.33531750733882199</v>
      </c>
      <c r="U79" s="14">
        <v>0.36427634183586299</v>
      </c>
      <c r="V79" s="14"/>
      <c r="W79" s="14">
        <v>0.49715150112387402</v>
      </c>
      <c r="X79" s="14">
        <v>0.32105459868352298</v>
      </c>
      <c r="Y79" s="14">
        <v>0.30534952682084399</v>
      </c>
      <c r="Z79" s="14">
        <v>0.54628721222788101</v>
      </c>
      <c r="AA79" s="14">
        <v>0.333148094762518</v>
      </c>
      <c r="AB79" s="14"/>
      <c r="AC79" s="14">
        <v>0.53172985115458504</v>
      </c>
      <c r="AD79" s="14">
        <v>0.31615459904396698</v>
      </c>
      <c r="AE79" s="14">
        <v>0.37095542833505601</v>
      </c>
    </row>
    <row r="80" spans="2:31" x14ac:dyDescent="0.5">
      <c r="B80" t="s">
        <v>71</v>
      </c>
      <c r="C80" s="14">
        <v>0.26084631847576201</v>
      </c>
      <c r="D80" s="14">
        <v>0.27577909291950198</v>
      </c>
      <c r="E80" s="14">
        <v>0.24536621356730901</v>
      </c>
      <c r="F80" s="14"/>
      <c r="G80" s="14">
        <v>0.28395702386654098</v>
      </c>
      <c r="H80" s="14">
        <v>0.27400707714689299</v>
      </c>
      <c r="I80" s="14">
        <v>0.24345367222157599</v>
      </c>
      <c r="J80" s="14">
        <v>0.28355381570715499</v>
      </c>
      <c r="K80" s="14">
        <v>0.243895295566287</v>
      </c>
      <c r="L80" s="14">
        <v>0.24202646999108701</v>
      </c>
      <c r="M80" s="14"/>
      <c r="N80" s="14">
        <v>0.27754705552583903</v>
      </c>
      <c r="O80" s="14">
        <v>0.289895761119498</v>
      </c>
      <c r="P80" s="14">
        <v>0.24413369160627199</v>
      </c>
      <c r="Q80" s="14">
        <v>0.22703513199816</v>
      </c>
      <c r="R80" s="14"/>
      <c r="S80" s="14">
        <v>0.231642326625389</v>
      </c>
      <c r="T80" s="14">
        <v>0.27836585097764599</v>
      </c>
      <c r="U80" s="14">
        <v>0.23760295547291899</v>
      </c>
      <c r="V80" s="14"/>
      <c r="W80" s="14">
        <v>0.18323261635476101</v>
      </c>
      <c r="X80" s="14">
        <v>0.36672180010746303</v>
      </c>
      <c r="Y80" s="14">
        <v>0.27204689479796201</v>
      </c>
      <c r="Z80" s="14">
        <v>0.11711514452862599</v>
      </c>
      <c r="AA80" s="14">
        <v>0.22905158868078199</v>
      </c>
      <c r="AB80" s="14"/>
      <c r="AC80" s="14">
        <v>0.17598368923684099</v>
      </c>
      <c r="AD80" s="14">
        <v>0.35673815557136501</v>
      </c>
      <c r="AE80" s="14">
        <v>0.234339068753251</v>
      </c>
    </row>
    <row r="81" spans="2:31" x14ac:dyDescent="0.5">
      <c r="B81" t="s">
        <v>72</v>
      </c>
      <c r="C81" s="14">
        <v>0.117852386837733</v>
      </c>
      <c r="D81" s="14">
        <v>0.117686460066808</v>
      </c>
      <c r="E81" s="14">
        <v>0.119816489841319</v>
      </c>
      <c r="F81" s="14"/>
      <c r="G81" s="14">
        <v>9.4306780158275802E-2</v>
      </c>
      <c r="H81" s="14">
        <v>0.122428309696213</v>
      </c>
      <c r="I81" s="14">
        <v>0.160569345013754</v>
      </c>
      <c r="J81" s="14">
        <v>4.3935042217285399E-2</v>
      </c>
      <c r="K81" s="14">
        <v>0.119643543540515</v>
      </c>
      <c r="L81" s="14">
        <v>0.15361950097017901</v>
      </c>
      <c r="M81" s="14"/>
      <c r="N81" s="14">
        <v>0.12516766659126399</v>
      </c>
      <c r="O81" s="14">
        <v>6.8605635769024106E-2</v>
      </c>
      <c r="P81" s="14">
        <v>0.137414564090382</v>
      </c>
      <c r="Q81" s="14">
        <v>0.14463045717149001</v>
      </c>
      <c r="R81" s="14"/>
      <c r="S81" s="14">
        <v>0.216226429245614</v>
      </c>
      <c r="T81" s="14">
        <v>5.6951656361176002E-2</v>
      </c>
      <c r="U81" s="14">
        <v>0.12667338636294401</v>
      </c>
      <c r="V81" s="14"/>
      <c r="W81" s="14">
        <v>0.313918884769113</v>
      </c>
      <c r="X81" s="14">
        <v>-4.56672014239402E-2</v>
      </c>
      <c r="Y81" s="14">
        <v>3.3302632022881501E-2</v>
      </c>
      <c r="Z81" s="14">
        <v>0.42917206769925598</v>
      </c>
      <c r="AA81" s="14">
        <v>0.104096506081736</v>
      </c>
      <c r="AB81" s="14"/>
      <c r="AC81" s="14">
        <v>0.355746161917744</v>
      </c>
      <c r="AD81" s="14">
        <v>-4.0583556527397799E-2</v>
      </c>
      <c r="AE81" s="14">
        <v>0.13661635958180501</v>
      </c>
    </row>
    <row r="82" spans="2:31" x14ac:dyDescent="0.5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2:31" x14ac:dyDescent="0.5">
      <c r="B83" s="6" t="s">
        <v>83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2:31" x14ac:dyDescent="0.5">
      <c r="B84" s="24" t="s">
        <v>76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2:31" x14ac:dyDescent="0.5">
      <c r="B85" t="s">
        <v>64</v>
      </c>
      <c r="C85" s="14">
        <v>0.335546128102717</v>
      </c>
      <c r="D85" s="14">
        <v>0.35818618914877498</v>
      </c>
      <c r="E85" s="14">
        <v>0.31196219787469398</v>
      </c>
      <c r="F85" s="14"/>
      <c r="G85" s="14">
        <v>0.30989487899003298</v>
      </c>
      <c r="H85" s="14">
        <v>0.34663066985929702</v>
      </c>
      <c r="I85" s="14">
        <v>0.33573599797105302</v>
      </c>
      <c r="J85" s="14">
        <v>0.38267856170763398</v>
      </c>
      <c r="K85" s="14">
        <v>0.35685216952579202</v>
      </c>
      <c r="L85" s="14">
        <v>0.29082909306954602</v>
      </c>
      <c r="M85" s="14"/>
      <c r="N85" s="14">
        <v>0.29912593197510101</v>
      </c>
      <c r="O85" s="14">
        <v>0.33898281823120902</v>
      </c>
      <c r="P85" s="14">
        <v>0.35573902037639998</v>
      </c>
      <c r="Q85" s="14">
        <v>0.349002305286577</v>
      </c>
      <c r="R85" s="14"/>
      <c r="S85" s="14">
        <v>0.30093154234655201</v>
      </c>
      <c r="T85" s="14">
        <v>0.389061725713366</v>
      </c>
      <c r="U85" s="14">
        <v>0.27825945050876</v>
      </c>
      <c r="V85" s="14"/>
      <c r="W85" s="14">
        <v>0.22906832106811201</v>
      </c>
      <c r="X85" s="14">
        <v>0.46175007012326902</v>
      </c>
      <c r="Y85" s="14">
        <v>0.36283640980540499</v>
      </c>
      <c r="Z85" s="14">
        <v>0.28981073741944002</v>
      </c>
      <c r="AA85" s="14">
        <v>0.29317652362192698</v>
      </c>
      <c r="AB85" s="14"/>
      <c r="AC85" s="14">
        <v>0.18588450517108299</v>
      </c>
      <c r="AD85" s="14">
        <v>0.44771588452144201</v>
      </c>
      <c r="AE85" s="14">
        <v>0.309968472668392</v>
      </c>
    </row>
    <row r="86" spans="2:31" x14ac:dyDescent="0.5">
      <c r="B86" t="s">
        <v>65</v>
      </c>
      <c r="C86" s="14">
        <v>0.32838571857205501</v>
      </c>
      <c r="D86" s="14">
        <v>0.33421463291908299</v>
      </c>
      <c r="E86" s="14">
        <v>0.32328513529369302</v>
      </c>
      <c r="F86" s="14"/>
      <c r="G86" s="14">
        <v>0.294061193203972</v>
      </c>
      <c r="H86" s="14">
        <v>0.303014570429466</v>
      </c>
      <c r="I86" s="14">
        <v>0.31290219643898798</v>
      </c>
      <c r="J86" s="14">
        <v>0.34667111647763399</v>
      </c>
      <c r="K86" s="14">
        <v>0.35081522398507597</v>
      </c>
      <c r="L86" s="14">
        <v>0.35434775384644801</v>
      </c>
      <c r="M86" s="14"/>
      <c r="N86" s="14">
        <v>0.30496164199947001</v>
      </c>
      <c r="O86" s="14">
        <v>0.34251348104840201</v>
      </c>
      <c r="P86" s="14">
        <v>0.32170147694747098</v>
      </c>
      <c r="Q86" s="14">
        <v>0.34594738019119298</v>
      </c>
      <c r="R86" s="14"/>
      <c r="S86" s="14">
        <v>0.34124446461909702</v>
      </c>
      <c r="T86" s="14">
        <v>0.33317150230031001</v>
      </c>
      <c r="U86" s="14">
        <v>0.31465860688028802</v>
      </c>
      <c r="V86" s="14"/>
      <c r="W86" s="14">
        <v>0.34542095243298099</v>
      </c>
      <c r="X86" s="14">
        <v>0.32529582222412701</v>
      </c>
      <c r="Y86" s="14">
        <v>0.28614007337504899</v>
      </c>
      <c r="Z86" s="14">
        <v>0.22778553682466399</v>
      </c>
      <c r="AA86" s="14">
        <v>0.31349184247144701</v>
      </c>
      <c r="AB86" s="14"/>
      <c r="AC86" s="14">
        <v>0.36084059685248798</v>
      </c>
      <c r="AD86" s="14">
        <v>0.33193216335255399</v>
      </c>
      <c r="AE86" s="14">
        <v>0.354131138315677</v>
      </c>
    </row>
    <row r="87" spans="2:31" x14ac:dyDescent="0.5">
      <c r="B87" t="s">
        <v>66</v>
      </c>
      <c r="C87" s="14">
        <v>0.202746156333283</v>
      </c>
      <c r="D87" s="14">
        <v>0.174825194510277</v>
      </c>
      <c r="E87" s="14">
        <v>0.230248909256763</v>
      </c>
      <c r="F87" s="14"/>
      <c r="G87" s="14">
        <v>0.22775409447529599</v>
      </c>
      <c r="H87" s="14">
        <v>0.17650873211288801</v>
      </c>
      <c r="I87" s="14">
        <v>0.21777966955026001</v>
      </c>
      <c r="J87" s="14">
        <v>0.155804293033807</v>
      </c>
      <c r="K87" s="14">
        <v>0.23658367016976101</v>
      </c>
      <c r="L87" s="14">
        <v>0.21071786060825701</v>
      </c>
      <c r="M87" s="14"/>
      <c r="N87" s="14">
        <v>0.21571029528047</v>
      </c>
      <c r="O87" s="14">
        <v>0.19063939594076301</v>
      </c>
      <c r="P87" s="14">
        <v>0.222838227361976</v>
      </c>
      <c r="Q87" s="14">
        <v>0.18425124206877699</v>
      </c>
      <c r="R87" s="14"/>
      <c r="S87" s="14">
        <v>0.21844634518316899</v>
      </c>
      <c r="T87" s="14">
        <v>0.15628961082963699</v>
      </c>
      <c r="U87" s="14">
        <v>0.27087741256027997</v>
      </c>
      <c r="V87" s="14"/>
      <c r="W87" s="14">
        <v>0.23423714853509101</v>
      </c>
      <c r="X87" s="14">
        <v>0.12405337495352101</v>
      </c>
      <c r="Y87" s="14">
        <v>0.236982583452573</v>
      </c>
      <c r="Z87" s="14">
        <v>0.239418541485378</v>
      </c>
      <c r="AA87" s="14">
        <v>0.27846646699954303</v>
      </c>
      <c r="AB87" s="14"/>
      <c r="AC87" s="14">
        <v>0.243425768279358</v>
      </c>
      <c r="AD87" s="14">
        <v>0.12404841709672999</v>
      </c>
      <c r="AE87" s="14">
        <v>0.26239751941952699</v>
      </c>
    </row>
    <row r="88" spans="2:31" x14ac:dyDescent="0.5">
      <c r="B88" t="s">
        <v>67</v>
      </c>
      <c r="C88" s="14">
        <v>8.3080536058460094E-2</v>
      </c>
      <c r="D88" s="14">
        <v>9.1251728058269199E-2</v>
      </c>
      <c r="E88" s="14">
        <v>7.5511548146199106E-2</v>
      </c>
      <c r="F88" s="14"/>
      <c r="G88" s="14">
        <v>0.102097418095859</v>
      </c>
      <c r="H88" s="14">
        <v>0.116584946552053</v>
      </c>
      <c r="I88" s="14">
        <v>7.6320022130408796E-2</v>
      </c>
      <c r="J88" s="14">
        <v>6.6600014287061096E-2</v>
      </c>
      <c r="K88" s="14">
        <v>4.3380248485178199E-2</v>
      </c>
      <c r="L88" s="14">
        <v>8.8787712234458499E-2</v>
      </c>
      <c r="M88" s="14"/>
      <c r="N88" s="14">
        <v>0.110784848401164</v>
      </c>
      <c r="O88" s="14">
        <v>8.4401525257038604E-2</v>
      </c>
      <c r="P88" s="14">
        <v>6.7745405735692002E-2</v>
      </c>
      <c r="Q88" s="14">
        <v>6.7086893438666306E-2</v>
      </c>
      <c r="R88" s="14"/>
      <c r="S88" s="14">
        <v>8.7982759941373598E-2</v>
      </c>
      <c r="T88" s="14">
        <v>8.1992392304480799E-2</v>
      </c>
      <c r="U88" s="14">
        <v>6.4684658039571102E-2</v>
      </c>
      <c r="V88" s="14"/>
      <c r="W88" s="14">
        <v>0.12460736831528001</v>
      </c>
      <c r="X88" s="14">
        <v>5.50168841189509E-2</v>
      </c>
      <c r="Y88" s="14">
        <v>6.5768005117208095E-2</v>
      </c>
      <c r="Z88" s="14">
        <v>0.17902231161497301</v>
      </c>
      <c r="AA88" s="14">
        <v>5.1346860655866002E-2</v>
      </c>
      <c r="AB88" s="14"/>
      <c r="AC88" s="14">
        <v>0.144147439983635</v>
      </c>
      <c r="AD88" s="14">
        <v>6.36504737224418E-2</v>
      </c>
      <c r="AE88" s="14">
        <v>2.6467737949347699E-2</v>
      </c>
    </row>
    <row r="89" spans="2:31" x14ac:dyDescent="0.5">
      <c r="B89" t="s">
        <v>68</v>
      </c>
      <c r="C89" s="14">
        <v>3.0973693282585101E-2</v>
      </c>
      <c r="D89" s="14">
        <v>2.9307678608054302E-2</v>
      </c>
      <c r="E89" s="14">
        <v>3.27494749906172E-2</v>
      </c>
      <c r="F89" s="14"/>
      <c r="G89" s="14">
        <v>3.8481463107640598E-2</v>
      </c>
      <c r="H89" s="14">
        <v>2.96819690872775E-2</v>
      </c>
      <c r="I89" s="14">
        <v>3.4727063553688098E-2</v>
      </c>
      <c r="J89" s="14">
        <v>3.06710533520024E-2</v>
      </c>
      <c r="K89" s="14">
        <v>1.23686878341931E-2</v>
      </c>
      <c r="L89" s="14">
        <v>3.6736732000596801E-2</v>
      </c>
      <c r="M89" s="14"/>
      <c r="N89" s="14">
        <v>4.52661845840635E-2</v>
      </c>
      <c r="O89" s="14">
        <v>3.44655552964711E-2</v>
      </c>
      <c r="P89" s="14">
        <v>2.0189145562163401E-2</v>
      </c>
      <c r="Q89" s="14">
        <v>2.2072359414255099E-2</v>
      </c>
      <c r="R89" s="14"/>
      <c r="S89" s="14">
        <v>4.1655183966442702E-2</v>
      </c>
      <c r="T89" s="14">
        <v>2.3920908060192099E-2</v>
      </c>
      <c r="U89" s="14">
        <v>1.7952219904528902E-2</v>
      </c>
      <c r="V89" s="14"/>
      <c r="W89" s="14">
        <v>4.8640679048158497E-2</v>
      </c>
      <c r="X89" s="14">
        <v>1.98601151351392E-2</v>
      </c>
      <c r="Y89" s="14">
        <v>3.5288913865096597E-2</v>
      </c>
      <c r="Z89" s="14">
        <v>6.3962872655545094E-2</v>
      </c>
      <c r="AA89" s="14">
        <v>2.1537552702697599E-2</v>
      </c>
      <c r="AB89" s="14"/>
      <c r="AC89" s="14">
        <v>5.3890613256114599E-2</v>
      </c>
      <c r="AD89" s="14">
        <v>1.58373642437609E-2</v>
      </c>
      <c r="AE89" s="14">
        <v>3.3843102229803503E-2</v>
      </c>
    </row>
    <row r="90" spans="2:31" x14ac:dyDescent="0.5">
      <c r="B90" t="s">
        <v>69</v>
      </c>
      <c r="C90" s="14">
        <v>1.9267767650899801E-2</v>
      </c>
      <c r="D90" s="14">
        <v>1.2214576755541801E-2</v>
      </c>
      <c r="E90" s="14">
        <v>2.6242734438034501E-2</v>
      </c>
      <c r="F90" s="14"/>
      <c r="G90" s="14">
        <v>2.77109521272004E-2</v>
      </c>
      <c r="H90" s="14">
        <v>2.7579111959017601E-2</v>
      </c>
      <c r="I90" s="14">
        <v>2.25350503556026E-2</v>
      </c>
      <c r="J90" s="14">
        <v>1.7574961141861099E-2</v>
      </c>
      <c r="K90" s="14">
        <v>0</v>
      </c>
      <c r="L90" s="14">
        <v>1.85808482406929E-2</v>
      </c>
      <c r="M90" s="14"/>
      <c r="N90" s="14">
        <v>2.4151097759731101E-2</v>
      </c>
      <c r="O90" s="14">
        <v>8.9972242261168907E-3</v>
      </c>
      <c r="P90" s="14">
        <v>1.17867240162981E-2</v>
      </c>
      <c r="Q90" s="14">
        <v>3.1639819600531999E-2</v>
      </c>
      <c r="R90" s="14"/>
      <c r="S90" s="14">
        <v>9.7397039433654506E-3</v>
      </c>
      <c r="T90" s="14">
        <v>1.55638607920148E-2</v>
      </c>
      <c r="U90" s="14">
        <v>5.3567652106571897E-2</v>
      </c>
      <c r="V90" s="14"/>
      <c r="W90" s="14">
        <v>1.80255306003771E-2</v>
      </c>
      <c r="X90" s="14">
        <v>1.40237334449928E-2</v>
      </c>
      <c r="Y90" s="14">
        <v>1.29840143846681E-2</v>
      </c>
      <c r="Z90" s="14">
        <v>0</v>
      </c>
      <c r="AA90" s="14">
        <v>4.1980753548519698E-2</v>
      </c>
      <c r="AB90" s="14"/>
      <c r="AC90" s="14">
        <v>1.1811076457320701E-2</v>
      </c>
      <c r="AD90" s="14">
        <v>1.6815697063072E-2</v>
      </c>
      <c r="AE90" s="14">
        <v>1.3192029417252799E-2</v>
      </c>
    </row>
    <row r="91" spans="2:31" x14ac:dyDescent="0.5">
      <c r="B91" t="s">
        <v>70</v>
      </c>
      <c r="C91" s="14">
        <v>0.66393184667477201</v>
      </c>
      <c r="D91" s="14">
        <v>0.69240082206785802</v>
      </c>
      <c r="E91" s="14">
        <v>0.635247333168387</v>
      </c>
      <c r="F91" s="14"/>
      <c r="G91" s="14">
        <v>0.60395607219400405</v>
      </c>
      <c r="H91" s="14">
        <v>0.64964524028876303</v>
      </c>
      <c r="I91" s="14">
        <v>0.648638194410041</v>
      </c>
      <c r="J91" s="14">
        <v>0.72934967818526897</v>
      </c>
      <c r="K91" s="14">
        <v>0.70766739351086805</v>
      </c>
      <c r="L91" s="14">
        <v>0.64517684691599397</v>
      </c>
      <c r="M91" s="14"/>
      <c r="N91" s="14">
        <v>0.60408757397457102</v>
      </c>
      <c r="O91" s="14">
        <v>0.68149629927961097</v>
      </c>
      <c r="P91" s="14">
        <v>0.67744049732387002</v>
      </c>
      <c r="Q91" s="14">
        <v>0.69494968547777003</v>
      </c>
      <c r="R91" s="14"/>
      <c r="S91" s="14">
        <v>0.64217600696564903</v>
      </c>
      <c r="T91" s="14">
        <v>0.72223322801367495</v>
      </c>
      <c r="U91" s="14">
        <v>0.59291805738904801</v>
      </c>
      <c r="V91" s="14"/>
      <c r="W91" s="14">
        <v>0.57448927350109302</v>
      </c>
      <c r="X91" s="14">
        <v>0.78704589234739597</v>
      </c>
      <c r="Y91" s="14">
        <v>0.64897648318045398</v>
      </c>
      <c r="Z91" s="14">
        <v>0.51759627424410304</v>
      </c>
      <c r="AA91" s="14">
        <v>0.60666836609337405</v>
      </c>
      <c r="AB91" s="14"/>
      <c r="AC91" s="14">
        <v>0.54672510202357105</v>
      </c>
      <c r="AD91" s="14">
        <v>0.779648047873996</v>
      </c>
      <c r="AE91" s="14">
        <v>0.664099610984069</v>
      </c>
    </row>
    <row r="92" spans="2:31" x14ac:dyDescent="0.5">
      <c r="B92" t="s">
        <v>71</v>
      </c>
      <c r="C92" s="14">
        <v>0.114054229341045</v>
      </c>
      <c r="D92" s="14">
        <v>0.120559406666324</v>
      </c>
      <c r="E92" s="14">
        <v>0.108261023136816</v>
      </c>
      <c r="F92" s="14"/>
      <c r="G92" s="14">
        <v>0.14057888120349901</v>
      </c>
      <c r="H92" s="14">
        <v>0.146266915639331</v>
      </c>
      <c r="I92" s="14">
        <v>0.111047085684097</v>
      </c>
      <c r="J92" s="14">
        <v>9.7271067639063402E-2</v>
      </c>
      <c r="K92" s="14">
        <v>5.5748936319371202E-2</v>
      </c>
      <c r="L92" s="14">
        <v>0.12552444423505499</v>
      </c>
      <c r="M92" s="14"/>
      <c r="N92" s="14">
        <v>0.15605103298522799</v>
      </c>
      <c r="O92" s="14">
        <v>0.11886708055351</v>
      </c>
      <c r="P92" s="14">
        <v>8.7934551297855407E-2</v>
      </c>
      <c r="Q92" s="14">
        <v>8.9159252852921506E-2</v>
      </c>
      <c r="R92" s="14"/>
      <c r="S92" s="14">
        <v>0.12963794390781599</v>
      </c>
      <c r="T92" s="14">
        <v>0.105913300364673</v>
      </c>
      <c r="U92" s="14">
        <v>8.2636877944100004E-2</v>
      </c>
      <c r="V92" s="14"/>
      <c r="W92" s="14">
        <v>0.17324804736343899</v>
      </c>
      <c r="X92" s="14">
        <v>7.4876999254089999E-2</v>
      </c>
      <c r="Y92" s="14">
        <v>0.101056918982305</v>
      </c>
      <c r="Z92" s="14">
        <v>0.24298518427051799</v>
      </c>
      <c r="AA92" s="14">
        <v>7.2884413358563604E-2</v>
      </c>
      <c r="AB92" s="14"/>
      <c r="AC92" s="14">
        <v>0.19803805323974999</v>
      </c>
      <c r="AD92" s="14">
        <v>7.9487837966202707E-2</v>
      </c>
      <c r="AE92" s="14">
        <v>6.0310840179151198E-2</v>
      </c>
    </row>
    <row r="93" spans="2:31" x14ac:dyDescent="0.5">
      <c r="B93" t="s">
        <v>72</v>
      </c>
      <c r="C93" s="14">
        <v>0.54987761733372698</v>
      </c>
      <c r="D93" s="14">
        <v>0.57184141540153499</v>
      </c>
      <c r="E93" s="14">
        <v>0.52698631003157004</v>
      </c>
      <c r="F93" s="14"/>
      <c r="G93" s="14">
        <v>0.46337719099050501</v>
      </c>
      <c r="H93" s="14">
        <v>0.503378324649433</v>
      </c>
      <c r="I93" s="14">
        <v>0.53759110872594396</v>
      </c>
      <c r="J93" s="14">
        <v>0.63207861054620496</v>
      </c>
      <c r="K93" s="14">
        <v>0.65191845719149699</v>
      </c>
      <c r="L93" s="14">
        <v>0.51965240268093904</v>
      </c>
      <c r="M93" s="14"/>
      <c r="N93" s="14">
        <v>0.44803654098934298</v>
      </c>
      <c r="O93" s="14">
        <v>0.56262921872610105</v>
      </c>
      <c r="P93" s="14">
        <v>0.58950594602601503</v>
      </c>
      <c r="Q93" s="14">
        <v>0.605790432624848</v>
      </c>
      <c r="R93" s="14"/>
      <c r="S93" s="14">
        <v>0.512538063057833</v>
      </c>
      <c r="T93" s="14">
        <v>0.61631992764900201</v>
      </c>
      <c r="U93" s="14">
        <v>0.510281179444948</v>
      </c>
      <c r="V93" s="14"/>
      <c r="W93" s="14">
        <v>0.40124122613765401</v>
      </c>
      <c r="X93" s="14">
        <v>0.712168893093306</v>
      </c>
      <c r="Y93" s="14">
        <v>0.54791956419815002</v>
      </c>
      <c r="Z93" s="14">
        <v>0.27461108997358502</v>
      </c>
      <c r="AA93" s="14">
        <v>0.53378395273481005</v>
      </c>
      <c r="AB93" s="14"/>
      <c r="AC93" s="14">
        <v>0.34868704878382101</v>
      </c>
      <c r="AD93" s="14">
        <v>0.70016020990779304</v>
      </c>
      <c r="AE93" s="14">
        <v>0.603788770804917</v>
      </c>
    </row>
    <row r="94" spans="2:31" x14ac:dyDescent="0.5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2:31" x14ac:dyDescent="0.5">
      <c r="B95" s="6" t="s">
        <v>84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2:31" x14ac:dyDescent="0.5">
      <c r="B96" s="24" t="s">
        <v>76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2:31" x14ac:dyDescent="0.5">
      <c r="B97" t="s">
        <v>64</v>
      </c>
      <c r="C97" s="14">
        <v>0.35337904829144301</v>
      </c>
      <c r="D97" s="14">
        <v>0.33924139320852498</v>
      </c>
      <c r="E97" s="14">
        <v>0.368887616377993</v>
      </c>
      <c r="F97" s="14"/>
      <c r="G97" s="14">
        <v>0.25361333314729601</v>
      </c>
      <c r="H97" s="14">
        <v>0.28513610477234602</v>
      </c>
      <c r="I97" s="14">
        <v>0.33281451428476599</v>
      </c>
      <c r="J97" s="14">
        <v>0.37138333194822698</v>
      </c>
      <c r="K97" s="14">
        <v>0.40560424783171301</v>
      </c>
      <c r="L97" s="14">
        <v>0.44167108721405302</v>
      </c>
      <c r="M97" s="14"/>
      <c r="N97" s="14">
        <v>0.34232819739522102</v>
      </c>
      <c r="O97" s="14">
        <v>0.32033573900798001</v>
      </c>
      <c r="P97" s="14">
        <v>0.37487984959848403</v>
      </c>
      <c r="Q97" s="14">
        <v>0.37862330572504499</v>
      </c>
      <c r="R97" s="14"/>
      <c r="S97" s="14">
        <v>0.42943399682453198</v>
      </c>
      <c r="T97" s="14">
        <v>0.32217977253390501</v>
      </c>
      <c r="U97" s="14">
        <v>0.31211940113869402</v>
      </c>
      <c r="V97" s="14"/>
      <c r="W97" s="14">
        <v>0.38703466602016101</v>
      </c>
      <c r="X97" s="14">
        <v>0.34577960910423</v>
      </c>
      <c r="Y97" s="14">
        <v>0.272151864843447</v>
      </c>
      <c r="Z97" s="14">
        <v>0.47263612580016701</v>
      </c>
      <c r="AA97" s="14">
        <v>0.31929131340500899</v>
      </c>
      <c r="AB97" s="14"/>
      <c r="AC97" s="14">
        <v>0.365740402595013</v>
      </c>
      <c r="AD97" s="14">
        <v>0.33514825514573399</v>
      </c>
      <c r="AE97" s="14">
        <v>0.30857421988622602</v>
      </c>
    </row>
    <row r="98" spans="2:31" x14ac:dyDescent="0.5">
      <c r="B98" t="s">
        <v>65</v>
      </c>
      <c r="C98" s="14">
        <v>0.39678534347988298</v>
      </c>
      <c r="D98" s="14">
        <v>0.38897291704097298</v>
      </c>
      <c r="E98" s="14">
        <v>0.40314894542895902</v>
      </c>
      <c r="F98" s="14"/>
      <c r="G98" s="14">
        <v>0.41060169456678902</v>
      </c>
      <c r="H98" s="14">
        <v>0.38848687204150301</v>
      </c>
      <c r="I98" s="14">
        <v>0.38474963181478</v>
      </c>
      <c r="J98" s="14">
        <v>0.40177245538881901</v>
      </c>
      <c r="K98" s="14">
        <v>0.38546160457458101</v>
      </c>
      <c r="L98" s="14">
        <v>0.40775002670129301</v>
      </c>
      <c r="M98" s="14"/>
      <c r="N98" s="14">
        <v>0.36816664850768899</v>
      </c>
      <c r="O98" s="14">
        <v>0.42941308730762201</v>
      </c>
      <c r="P98" s="14">
        <v>0.41324277148805699</v>
      </c>
      <c r="Q98" s="14">
        <v>0.37804001868821802</v>
      </c>
      <c r="R98" s="14"/>
      <c r="S98" s="14">
        <v>0.38926944067387398</v>
      </c>
      <c r="T98" s="14">
        <v>0.39990037160241099</v>
      </c>
      <c r="U98" s="14">
        <v>0.39733739824221498</v>
      </c>
      <c r="V98" s="14"/>
      <c r="W98" s="14">
        <v>0.40662492917800902</v>
      </c>
      <c r="X98" s="14">
        <v>0.38771355799659402</v>
      </c>
      <c r="Y98" s="14">
        <v>0.45101241731632102</v>
      </c>
      <c r="Z98" s="14">
        <v>0.27390733544476498</v>
      </c>
      <c r="AA98" s="14">
        <v>0.39329513540715599</v>
      </c>
      <c r="AB98" s="14"/>
      <c r="AC98" s="14">
        <v>0.42104970245557799</v>
      </c>
      <c r="AD98" s="14">
        <v>0.40760071231423001</v>
      </c>
      <c r="AE98" s="14">
        <v>0.46327766324181002</v>
      </c>
    </row>
    <row r="99" spans="2:31" x14ac:dyDescent="0.5">
      <c r="B99" t="s">
        <v>66</v>
      </c>
      <c r="C99" s="14">
        <v>0.181802424688771</v>
      </c>
      <c r="D99" s="14">
        <v>0.19739756190045399</v>
      </c>
      <c r="E99" s="14">
        <v>0.16674702370831901</v>
      </c>
      <c r="F99" s="14"/>
      <c r="G99" s="14">
        <v>0.22359195941585999</v>
      </c>
      <c r="H99" s="14">
        <v>0.21351380990021099</v>
      </c>
      <c r="I99" s="14">
        <v>0.21182364832477901</v>
      </c>
      <c r="J99" s="14">
        <v>0.157970715503788</v>
      </c>
      <c r="K99" s="14">
        <v>0.179481868510006</v>
      </c>
      <c r="L99" s="14">
        <v>0.124976938659867</v>
      </c>
      <c r="M99" s="14"/>
      <c r="N99" s="14">
        <v>0.21226863985899699</v>
      </c>
      <c r="O99" s="14">
        <v>0.19160270791258199</v>
      </c>
      <c r="P99" s="14">
        <v>0.15740711289669199</v>
      </c>
      <c r="Q99" s="14">
        <v>0.16211501315819199</v>
      </c>
      <c r="R99" s="14"/>
      <c r="S99" s="14">
        <v>0.143514765594765</v>
      </c>
      <c r="T99" s="14">
        <v>0.19957602713011999</v>
      </c>
      <c r="U99" s="14">
        <v>0.19732691978355099</v>
      </c>
      <c r="V99" s="14"/>
      <c r="W99" s="14">
        <v>0.15524607127722501</v>
      </c>
      <c r="X99" s="14">
        <v>0.196277747526442</v>
      </c>
      <c r="Y99" s="14">
        <v>0.167140136089164</v>
      </c>
      <c r="Z99" s="14">
        <v>0.213969278918897</v>
      </c>
      <c r="AA99" s="14">
        <v>0.207063207142266</v>
      </c>
      <c r="AB99" s="14"/>
      <c r="AC99" s="14">
        <v>0.157322464737052</v>
      </c>
      <c r="AD99" s="14">
        <v>0.18436316430668701</v>
      </c>
      <c r="AE99" s="14">
        <v>0.12928989299778201</v>
      </c>
    </row>
    <row r="100" spans="2:31" x14ac:dyDescent="0.5">
      <c r="B100" t="s">
        <v>67</v>
      </c>
      <c r="C100" s="14">
        <v>3.5735671714874698E-2</v>
      </c>
      <c r="D100" s="14">
        <v>3.9540977205333998E-2</v>
      </c>
      <c r="E100" s="14">
        <v>3.2196470163748499E-2</v>
      </c>
      <c r="F100" s="14"/>
      <c r="G100" s="14">
        <v>7.1046201348365104E-2</v>
      </c>
      <c r="H100" s="14">
        <v>6.6200859104570201E-2</v>
      </c>
      <c r="I100" s="14">
        <v>2.8220677923893201E-2</v>
      </c>
      <c r="J100" s="14">
        <v>3.3246126510797801E-2</v>
      </c>
      <c r="K100" s="14">
        <v>1.47879162514254E-2</v>
      </c>
      <c r="L100" s="14">
        <v>9.8881355829989696E-3</v>
      </c>
      <c r="M100" s="14"/>
      <c r="N100" s="14">
        <v>4.4263422007960997E-2</v>
      </c>
      <c r="O100" s="14">
        <v>3.5239943668813098E-2</v>
      </c>
      <c r="P100" s="14">
        <v>2.7951214866377399E-2</v>
      </c>
      <c r="Q100" s="14">
        <v>3.4658903334867999E-2</v>
      </c>
      <c r="R100" s="14"/>
      <c r="S100" s="14">
        <v>2.0821100581271901E-2</v>
      </c>
      <c r="T100" s="14">
        <v>4.2310508786111999E-2</v>
      </c>
      <c r="U100" s="14">
        <v>3.8460795286390598E-2</v>
      </c>
      <c r="V100" s="14"/>
      <c r="W100" s="14">
        <v>3.3356665934180699E-2</v>
      </c>
      <c r="X100" s="14">
        <v>3.5666937293200203E-2</v>
      </c>
      <c r="Y100" s="14">
        <v>6.1156278246962799E-2</v>
      </c>
      <c r="Z100" s="14">
        <v>3.9487259836171303E-2</v>
      </c>
      <c r="AA100" s="14">
        <v>3.9186748320770903E-2</v>
      </c>
      <c r="AB100" s="14"/>
      <c r="AC100" s="14">
        <v>3.3451627137101397E-2</v>
      </c>
      <c r="AD100" s="14">
        <v>3.8315257274286599E-2</v>
      </c>
      <c r="AE100" s="14">
        <v>8.1328962444667002E-2</v>
      </c>
    </row>
    <row r="101" spans="2:31" x14ac:dyDescent="0.5">
      <c r="B101" t="s">
        <v>68</v>
      </c>
      <c r="C101" s="14">
        <v>1.6540907996731601E-2</v>
      </c>
      <c r="D101" s="14">
        <v>2.2816054476420902E-2</v>
      </c>
      <c r="E101" s="14">
        <v>9.5520711105172695E-3</v>
      </c>
      <c r="F101" s="14"/>
      <c r="G101" s="14">
        <v>2.0637986783423101E-2</v>
      </c>
      <c r="H101" s="14">
        <v>2.9654419062440599E-2</v>
      </c>
      <c r="I101" s="14">
        <v>2.4332269722775E-2</v>
      </c>
      <c r="J101" s="14">
        <v>1.5925558833237499E-2</v>
      </c>
      <c r="K101" s="14">
        <v>6.1220787434141102E-3</v>
      </c>
      <c r="L101" s="14">
        <v>4.3386103458436199E-3</v>
      </c>
      <c r="M101" s="14"/>
      <c r="N101" s="14">
        <v>2.0731689027343701E-2</v>
      </c>
      <c r="O101" s="14">
        <v>1.7059912929022501E-2</v>
      </c>
      <c r="P101" s="14">
        <v>1.2139877654776299E-2</v>
      </c>
      <c r="Q101" s="14">
        <v>1.5703793658903599E-2</v>
      </c>
      <c r="R101" s="14"/>
      <c r="S101" s="14">
        <v>1.22927355048554E-2</v>
      </c>
      <c r="T101" s="14">
        <v>1.9771006866640701E-2</v>
      </c>
      <c r="U101" s="14">
        <v>1.8613042354036699E-2</v>
      </c>
      <c r="V101" s="14"/>
      <c r="W101" s="14">
        <v>1.0930673221250299E-2</v>
      </c>
      <c r="X101" s="14">
        <v>2.2132127887481201E-2</v>
      </c>
      <c r="Y101" s="14">
        <v>3.5285167095802997E-2</v>
      </c>
      <c r="Z101" s="14">
        <v>0</v>
      </c>
      <c r="AA101" s="14">
        <v>1.93873910712179E-2</v>
      </c>
      <c r="AB101" s="14"/>
      <c r="AC101" s="14">
        <v>1.5956162901907E-2</v>
      </c>
      <c r="AD101" s="14">
        <v>2.4930302380957701E-2</v>
      </c>
      <c r="AE101" s="14">
        <v>1.08035370940564E-2</v>
      </c>
    </row>
    <row r="102" spans="2:31" x14ac:dyDescent="0.5">
      <c r="B102" t="s">
        <v>69</v>
      </c>
      <c r="C102" s="14">
        <v>1.5756603828295999E-2</v>
      </c>
      <c r="D102" s="14">
        <v>1.20310961682937E-2</v>
      </c>
      <c r="E102" s="14">
        <v>1.9467873210464299E-2</v>
      </c>
      <c r="F102" s="14"/>
      <c r="G102" s="14">
        <v>2.0508824738266401E-2</v>
      </c>
      <c r="H102" s="14">
        <v>1.7007935118930201E-2</v>
      </c>
      <c r="I102" s="14">
        <v>1.8059257929007401E-2</v>
      </c>
      <c r="J102" s="14">
        <v>1.9701811815130602E-2</v>
      </c>
      <c r="K102" s="14">
        <v>8.5422840888599704E-3</v>
      </c>
      <c r="L102" s="14">
        <v>1.1375201495944299E-2</v>
      </c>
      <c r="M102" s="14"/>
      <c r="N102" s="14">
        <v>1.2241403202788499E-2</v>
      </c>
      <c r="O102" s="14">
        <v>6.3486091739799501E-3</v>
      </c>
      <c r="P102" s="14">
        <v>1.4379173495613301E-2</v>
      </c>
      <c r="Q102" s="14">
        <v>3.0858965434773299E-2</v>
      </c>
      <c r="R102" s="14"/>
      <c r="S102" s="14">
        <v>4.6679608207022098E-3</v>
      </c>
      <c r="T102" s="14">
        <v>1.6262313080811702E-2</v>
      </c>
      <c r="U102" s="14">
        <v>3.6142443195112797E-2</v>
      </c>
      <c r="V102" s="14"/>
      <c r="W102" s="14">
        <v>6.8069943691743302E-3</v>
      </c>
      <c r="X102" s="14">
        <v>1.2430020192053101E-2</v>
      </c>
      <c r="Y102" s="14">
        <v>1.3254136408302201E-2</v>
      </c>
      <c r="Z102" s="14">
        <v>0</v>
      </c>
      <c r="AA102" s="14">
        <v>2.17762046535801E-2</v>
      </c>
      <c r="AB102" s="14"/>
      <c r="AC102" s="14">
        <v>6.4796401733478396E-3</v>
      </c>
      <c r="AD102" s="14">
        <v>9.6423085781050105E-3</v>
      </c>
      <c r="AE102" s="14">
        <v>6.7257243354588497E-3</v>
      </c>
    </row>
    <row r="103" spans="2:31" x14ac:dyDescent="0.5">
      <c r="B103" t="s">
        <v>70</v>
      </c>
      <c r="C103" s="14">
        <v>0.75016439177132599</v>
      </c>
      <c r="D103" s="14">
        <v>0.72821431024949801</v>
      </c>
      <c r="E103" s="14">
        <v>0.77203656180695102</v>
      </c>
      <c r="F103" s="14"/>
      <c r="G103" s="14">
        <v>0.66421502771408503</v>
      </c>
      <c r="H103" s="14">
        <v>0.67362297681384797</v>
      </c>
      <c r="I103" s="14">
        <v>0.717564146099546</v>
      </c>
      <c r="J103" s="14">
        <v>0.77315578733704604</v>
      </c>
      <c r="K103" s="14">
        <v>0.79106585240629401</v>
      </c>
      <c r="L103" s="14">
        <v>0.84942111391534603</v>
      </c>
      <c r="M103" s="14"/>
      <c r="N103" s="14">
        <v>0.71049484590291001</v>
      </c>
      <c r="O103" s="14">
        <v>0.74974882631560202</v>
      </c>
      <c r="P103" s="14">
        <v>0.78812262108654096</v>
      </c>
      <c r="Q103" s="14">
        <v>0.75666332441326301</v>
      </c>
      <c r="R103" s="14"/>
      <c r="S103" s="14">
        <v>0.81870343749840602</v>
      </c>
      <c r="T103" s="14">
        <v>0.72208014413631605</v>
      </c>
      <c r="U103" s="14">
        <v>0.709456799380909</v>
      </c>
      <c r="V103" s="14"/>
      <c r="W103" s="14">
        <v>0.79365959519816998</v>
      </c>
      <c r="X103" s="14">
        <v>0.73349316710082302</v>
      </c>
      <c r="Y103" s="14">
        <v>0.72316428215976802</v>
      </c>
      <c r="Z103" s="14">
        <v>0.74654346124493198</v>
      </c>
      <c r="AA103" s="14">
        <v>0.71258644881216504</v>
      </c>
      <c r="AB103" s="14"/>
      <c r="AC103" s="14">
        <v>0.78679010505059099</v>
      </c>
      <c r="AD103" s="14">
        <v>0.74274896745996399</v>
      </c>
      <c r="AE103" s="14">
        <v>0.77185188312803599</v>
      </c>
    </row>
    <row r="104" spans="2:31" x14ac:dyDescent="0.5">
      <c r="B104" t="s">
        <v>71</v>
      </c>
      <c r="C104" s="14">
        <v>5.2276579711606298E-2</v>
      </c>
      <c r="D104" s="14">
        <v>6.2357031681754799E-2</v>
      </c>
      <c r="E104" s="14">
        <v>4.1748541274265798E-2</v>
      </c>
      <c r="F104" s="14"/>
      <c r="G104" s="14">
        <v>9.1684188131788302E-2</v>
      </c>
      <c r="H104" s="14">
        <v>9.5855278167010796E-2</v>
      </c>
      <c r="I104" s="14">
        <v>5.2552947646668201E-2</v>
      </c>
      <c r="J104" s="14">
        <v>4.9171685344035397E-2</v>
      </c>
      <c r="K104" s="14">
        <v>2.09099949948395E-2</v>
      </c>
      <c r="L104" s="14">
        <v>1.4226745928842601E-2</v>
      </c>
      <c r="M104" s="14"/>
      <c r="N104" s="14">
        <v>6.4995111035304698E-2</v>
      </c>
      <c r="O104" s="14">
        <v>5.2299856597835599E-2</v>
      </c>
      <c r="P104" s="14">
        <v>4.0091092521153698E-2</v>
      </c>
      <c r="Q104" s="14">
        <v>5.0362696993771598E-2</v>
      </c>
      <c r="R104" s="14"/>
      <c r="S104" s="14">
        <v>3.31138360861273E-2</v>
      </c>
      <c r="T104" s="14">
        <v>6.20815156527528E-2</v>
      </c>
      <c r="U104" s="14">
        <v>5.7073837640427297E-2</v>
      </c>
      <c r="V104" s="14"/>
      <c r="W104" s="14">
        <v>4.4287339155431003E-2</v>
      </c>
      <c r="X104" s="14">
        <v>5.7799065180681397E-2</v>
      </c>
      <c r="Y104" s="14">
        <v>9.6441445342765802E-2</v>
      </c>
      <c r="Z104" s="14">
        <v>3.9487259836171303E-2</v>
      </c>
      <c r="AA104" s="14">
        <v>5.8574139391988703E-2</v>
      </c>
      <c r="AB104" s="14"/>
      <c r="AC104" s="14">
        <v>4.9407790039008401E-2</v>
      </c>
      <c r="AD104" s="14">
        <v>6.3245559655244296E-2</v>
      </c>
      <c r="AE104" s="14">
        <v>9.2132499538723406E-2</v>
      </c>
    </row>
    <row r="105" spans="2:31" x14ac:dyDescent="0.5">
      <c r="B105" t="s">
        <v>72</v>
      </c>
      <c r="C105" s="14">
        <v>0.69788781205971995</v>
      </c>
      <c r="D105" s="14">
        <v>0.66585727856774302</v>
      </c>
      <c r="E105" s="14">
        <v>0.73028802053268504</v>
      </c>
      <c r="F105" s="14"/>
      <c r="G105" s="14">
        <v>0.572530839582297</v>
      </c>
      <c r="H105" s="14">
        <v>0.57776769864683797</v>
      </c>
      <c r="I105" s="14">
        <v>0.66501119845287804</v>
      </c>
      <c r="J105" s="14">
        <v>0.72398410199301</v>
      </c>
      <c r="K105" s="14">
        <v>0.77015585741145498</v>
      </c>
      <c r="L105" s="14">
        <v>0.83519436798650304</v>
      </c>
      <c r="M105" s="14"/>
      <c r="N105" s="14">
        <v>0.64549973486760504</v>
      </c>
      <c r="O105" s="14">
        <v>0.69744896971776704</v>
      </c>
      <c r="P105" s="14">
        <v>0.74803152856538702</v>
      </c>
      <c r="Q105" s="14">
        <v>0.70630062741949096</v>
      </c>
      <c r="R105" s="14"/>
      <c r="S105" s="14">
        <v>0.78558960141227896</v>
      </c>
      <c r="T105" s="14">
        <v>0.65999862848356305</v>
      </c>
      <c r="U105" s="14">
        <v>0.65238296174048205</v>
      </c>
      <c r="V105" s="14"/>
      <c r="W105" s="14">
        <v>0.74937225604273905</v>
      </c>
      <c r="X105" s="14">
        <v>0.67569410192014201</v>
      </c>
      <c r="Y105" s="14">
        <v>0.62672283681700203</v>
      </c>
      <c r="Z105" s="14">
        <v>0.70705620140876002</v>
      </c>
      <c r="AA105" s="14">
        <v>0.65401230942017596</v>
      </c>
      <c r="AB105" s="14"/>
      <c r="AC105" s="14">
        <v>0.73738231501158302</v>
      </c>
      <c r="AD105" s="14">
        <v>0.67950340780471896</v>
      </c>
      <c r="AE105" s="14">
        <v>0.67971938358931205</v>
      </c>
    </row>
    <row r="106" spans="2:31" x14ac:dyDescent="0.5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2:31" x14ac:dyDescent="0.5">
      <c r="B107" s="6" t="s">
        <v>85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2:31" x14ac:dyDescent="0.5">
      <c r="B108" s="24" t="s">
        <v>76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2:31" x14ac:dyDescent="0.5">
      <c r="B109" t="s">
        <v>64</v>
      </c>
      <c r="C109" s="14">
        <v>0.208337174557402</v>
      </c>
      <c r="D109" s="14">
        <v>0.205455524419112</v>
      </c>
      <c r="E109" s="14">
        <v>0.21215984194948101</v>
      </c>
      <c r="F109" s="14"/>
      <c r="G109" s="14">
        <v>0.14044870031397999</v>
      </c>
      <c r="H109" s="14">
        <v>0.15640141766349899</v>
      </c>
      <c r="I109" s="14">
        <v>0.176578985616234</v>
      </c>
      <c r="J109" s="14">
        <v>0.20240409737308299</v>
      </c>
      <c r="K109" s="14">
        <v>0.25407813688840603</v>
      </c>
      <c r="L109" s="14">
        <v>0.295217544313498</v>
      </c>
      <c r="M109" s="14"/>
      <c r="N109" s="14">
        <v>0.226213381706761</v>
      </c>
      <c r="O109" s="14">
        <v>0.22089682742939001</v>
      </c>
      <c r="P109" s="14">
        <v>0.23262236903196401</v>
      </c>
      <c r="Q109" s="14">
        <v>0.149481625899166</v>
      </c>
      <c r="R109" s="14"/>
      <c r="S109" s="14">
        <v>0.29060672824876899</v>
      </c>
      <c r="T109" s="14">
        <v>0.17238160577734499</v>
      </c>
      <c r="U109" s="14">
        <v>0.16396724395449599</v>
      </c>
      <c r="V109" s="14"/>
      <c r="W109" s="14">
        <v>0.30957576887778299</v>
      </c>
      <c r="X109" s="14">
        <v>0.113238990719552</v>
      </c>
      <c r="Y109" s="14">
        <v>0.18989050891361201</v>
      </c>
      <c r="Z109" s="14">
        <v>0.30165675285662702</v>
      </c>
      <c r="AA109" s="14">
        <v>0.179157039815904</v>
      </c>
      <c r="AB109" s="14"/>
      <c r="AC109" s="14">
        <v>0.30088451739551803</v>
      </c>
      <c r="AD109" s="14">
        <v>0.15269324762764799</v>
      </c>
      <c r="AE109" s="14">
        <v>0.16562642265045999</v>
      </c>
    </row>
    <row r="110" spans="2:31" x14ac:dyDescent="0.5">
      <c r="B110" t="s">
        <v>65</v>
      </c>
      <c r="C110" s="14">
        <v>0.31751917707968702</v>
      </c>
      <c r="D110" s="14">
        <v>0.32123839586243402</v>
      </c>
      <c r="E110" s="14">
        <v>0.31442417743918899</v>
      </c>
      <c r="F110" s="14"/>
      <c r="G110" s="14">
        <v>0.29057031307080999</v>
      </c>
      <c r="H110" s="14">
        <v>0.30931128846763001</v>
      </c>
      <c r="I110" s="14">
        <v>0.321037659702189</v>
      </c>
      <c r="J110" s="14">
        <v>0.28578055385439399</v>
      </c>
      <c r="K110" s="14">
        <v>0.35081225502264901</v>
      </c>
      <c r="L110" s="14">
        <v>0.34248862058040802</v>
      </c>
      <c r="M110" s="14"/>
      <c r="N110" s="14">
        <v>0.318971511133671</v>
      </c>
      <c r="O110" s="14">
        <v>0.32535496040275003</v>
      </c>
      <c r="P110" s="14">
        <v>0.334040489205362</v>
      </c>
      <c r="Q110" s="14">
        <v>0.29824016690586203</v>
      </c>
      <c r="R110" s="14"/>
      <c r="S110" s="14">
        <v>0.34517398466486998</v>
      </c>
      <c r="T110" s="14">
        <v>0.30382815488757497</v>
      </c>
      <c r="U110" s="14">
        <v>0.340895619686095</v>
      </c>
      <c r="V110" s="14"/>
      <c r="W110" s="14">
        <v>0.38660268411807902</v>
      </c>
      <c r="X110" s="14">
        <v>0.282100489273998</v>
      </c>
      <c r="Y110" s="14">
        <v>0.281689234937477</v>
      </c>
      <c r="Z110" s="14">
        <v>0.35619721042202401</v>
      </c>
      <c r="AA110" s="14">
        <v>0.29196412819315198</v>
      </c>
      <c r="AB110" s="14"/>
      <c r="AC110" s="14">
        <v>0.39506004519216198</v>
      </c>
      <c r="AD110" s="14">
        <v>0.28956798179812698</v>
      </c>
      <c r="AE110" s="14">
        <v>0.35206181668184799</v>
      </c>
    </row>
    <row r="111" spans="2:31" x14ac:dyDescent="0.5">
      <c r="B111" t="s">
        <v>66</v>
      </c>
      <c r="C111" s="14">
        <v>0.23804021935567099</v>
      </c>
      <c r="D111" s="14">
        <v>0.241137021519233</v>
      </c>
      <c r="E111" s="14">
        <v>0.235451780011291</v>
      </c>
      <c r="F111" s="14"/>
      <c r="G111" s="14">
        <v>0.29993760436024902</v>
      </c>
      <c r="H111" s="14">
        <v>0.24934494878850699</v>
      </c>
      <c r="I111" s="14">
        <v>0.26338076877982702</v>
      </c>
      <c r="J111" s="14">
        <v>0.257281034991237</v>
      </c>
      <c r="K111" s="14">
        <v>0.21727416300513699</v>
      </c>
      <c r="L111" s="14">
        <v>0.16580534136025099</v>
      </c>
      <c r="M111" s="14"/>
      <c r="N111" s="14">
        <v>0.22270143036824999</v>
      </c>
      <c r="O111" s="14">
        <v>0.24909265381434301</v>
      </c>
      <c r="P111" s="14">
        <v>0.22961401109186899</v>
      </c>
      <c r="Q111" s="14">
        <v>0.24966483411955101</v>
      </c>
      <c r="R111" s="14"/>
      <c r="S111" s="14">
        <v>0.206124126086455</v>
      </c>
      <c r="T111" s="14">
        <v>0.23357637021018299</v>
      </c>
      <c r="U111" s="14">
        <v>0.28013023212209898</v>
      </c>
      <c r="V111" s="14"/>
      <c r="W111" s="14">
        <v>0.185933317344252</v>
      </c>
      <c r="X111" s="14">
        <v>0.26207595593312</v>
      </c>
      <c r="Y111" s="14">
        <v>0.253089080194005</v>
      </c>
      <c r="Z111" s="14">
        <v>0.105180189266911</v>
      </c>
      <c r="AA111" s="14">
        <v>0.27374360453744201</v>
      </c>
      <c r="AB111" s="14"/>
      <c r="AC111" s="14">
        <v>0.19035664742338099</v>
      </c>
      <c r="AD111" s="14">
        <v>0.26525130320012102</v>
      </c>
      <c r="AE111" s="14">
        <v>0.22967451529011601</v>
      </c>
    </row>
    <row r="112" spans="2:31" x14ac:dyDescent="0.5">
      <c r="B112" t="s">
        <v>67</v>
      </c>
      <c r="C112" s="14">
        <v>0.10322181052094</v>
      </c>
      <c r="D112" s="14">
        <v>0.10453363759031301</v>
      </c>
      <c r="E112" s="14">
        <v>0.10244292265404099</v>
      </c>
      <c r="F112" s="14"/>
      <c r="G112" s="14">
        <v>0.12535224419489099</v>
      </c>
      <c r="H112" s="14">
        <v>0.13919758247869901</v>
      </c>
      <c r="I112" s="14">
        <v>7.8313526885016402E-2</v>
      </c>
      <c r="J112" s="14">
        <v>8.5383636834170801E-2</v>
      </c>
      <c r="K112" s="14">
        <v>8.6613456917701198E-2</v>
      </c>
      <c r="L112" s="14">
        <v>0.105247089905595</v>
      </c>
      <c r="M112" s="14"/>
      <c r="N112" s="14">
        <v>0.109794694399657</v>
      </c>
      <c r="O112" s="14">
        <v>9.6641853927050894E-2</v>
      </c>
      <c r="P112" s="14">
        <v>8.0250184717411605E-2</v>
      </c>
      <c r="Q112" s="14">
        <v>0.121401673796957</v>
      </c>
      <c r="R112" s="14"/>
      <c r="S112" s="14">
        <v>6.7275908560286604E-2</v>
      </c>
      <c r="T112" s="14">
        <v>0.144435077111364</v>
      </c>
      <c r="U112" s="14">
        <v>4.78317858758689E-2</v>
      </c>
      <c r="V112" s="14"/>
      <c r="W112" s="14">
        <v>6.4513785331079002E-2</v>
      </c>
      <c r="X112" s="14">
        <v>0.15861404755526201</v>
      </c>
      <c r="Y112" s="14">
        <v>0.14358571352209501</v>
      </c>
      <c r="Z112" s="14">
        <v>5.3104697167969298E-2</v>
      </c>
      <c r="AA112" s="14">
        <v>7.6004301672525698E-2</v>
      </c>
      <c r="AB112" s="14"/>
      <c r="AC112" s="14">
        <v>6.6243986808207297E-2</v>
      </c>
      <c r="AD112" s="14">
        <v>0.13880440578506301</v>
      </c>
      <c r="AE112" s="14">
        <v>0.124987089951394</v>
      </c>
    </row>
    <row r="113" spans="2:31" x14ac:dyDescent="0.5">
      <c r="B113" t="s">
        <v>68</v>
      </c>
      <c r="C113" s="14">
        <v>8.4148619764563504E-2</v>
      </c>
      <c r="D113" s="14">
        <v>9.0890819328062394E-2</v>
      </c>
      <c r="E113" s="14">
        <v>7.4855263678772793E-2</v>
      </c>
      <c r="F113" s="14"/>
      <c r="G113" s="14">
        <v>7.1516305490511495E-2</v>
      </c>
      <c r="H113" s="14">
        <v>9.0090664744444604E-2</v>
      </c>
      <c r="I113" s="14">
        <v>0.112387575060187</v>
      </c>
      <c r="J113" s="14">
        <v>0.10531680349557999</v>
      </c>
      <c r="K113" s="14">
        <v>6.6395586013100902E-2</v>
      </c>
      <c r="L113" s="14">
        <v>5.9440533693150097E-2</v>
      </c>
      <c r="M113" s="14"/>
      <c r="N113" s="14">
        <v>7.4515327803009193E-2</v>
      </c>
      <c r="O113" s="14">
        <v>7.8620750568674805E-2</v>
      </c>
      <c r="P113" s="14">
        <v>7.1713980241610603E-2</v>
      </c>
      <c r="Q113" s="14">
        <v>0.113014200681517</v>
      </c>
      <c r="R113" s="14"/>
      <c r="S113" s="14">
        <v>7.0800933403566996E-2</v>
      </c>
      <c r="T113" s="14">
        <v>9.9398296068363798E-2</v>
      </c>
      <c r="U113" s="14">
        <v>6.5201547487551595E-2</v>
      </c>
      <c r="V113" s="14"/>
      <c r="W113" s="14">
        <v>2.6195797328637901E-2</v>
      </c>
      <c r="X113" s="14">
        <v>0.138731625664854</v>
      </c>
      <c r="Y113" s="14">
        <v>7.2022271253501705E-2</v>
      </c>
      <c r="Z113" s="14">
        <v>0.13098857164148001</v>
      </c>
      <c r="AA113" s="14">
        <v>8.5689816201440894E-2</v>
      </c>
      <c r="AB113" s="14"/>
      <c r="AC113" s="14">
        <v>2.01645115384455E-2</v>
      </c>
      <c r="AD113" s="14">
        <v>0.113718983315666</v>
      </c>
      <c r="AE113" s="14">
        <v>6.9668428483736694E-2</v>
      </c>
    </row>
    <row r="114" spans="2:31" x14ac:dyDescent="0.5">
      <c r="B114" t="s">
        <v>69</v>
      </c>
      <c r="C114" s="14">
        <v>4.87329987217359E-2</v>
      </c>
      <c r="D114" s="14">
        <v>3.67446012808458E-2</v>
      </c>
      <c r="E114" s="14">
        <v>6.0666014267225801E-2</v>
      </c>
      <c r="F114" s="14"/>
      <c r="G114" s="14">
        <v>7.21748325695582E-2</v>
      </c>
      <c r="H114" s="14">
        <v>5.5654097857220697E-2</v>
      </c>
      <c r="I114" s="14">
        <v>4.8301483956546799E-2</v>
      </c>
      <c r="J114" s="14">
        <v>6.3833873451535406E-2</v>
      </c>
      <c r="K114" s="14">
        <v>2.4826402153005502E-2</v>
      </c>
      <c r="L114" s="14">
        <v>3.1800870147098002E-2</v>
      </c>
      <c r="M114" s="14"/>
      <c r="N114" s="14">
        <v>4.7803654588651601E-2</v>
      </c>
      <c r="O114" s="14">
        <v>2.9392953857792E-2</v>
      </c>
      <c r="P114" s="14">
        <v>5.1758965711782103E-2</v>
      </c>
      <c r="Q114" s="14">
        <v>6.8197498596946599E-2</v>
      </c>
      <c r="R114" s="14"/>
      <c r="S114" s="14">
        <v>2.00183190360523E-2</v>
      </c>
      <c r="T114" s="14">
        <v>4.6380495945169402E-2</v>
      </c>
      <c r="U114" s="14">
        <v>0.101973570873889</v>
      </c>
      <c r="V114" s="14"/>
      <c r="W114" s="14">
        <v>2.71786470001689E-2</v>
      </c>
      <c r="X114" s="14">
        <v>4.5238890853214399E-2</v>
      </c>
      <c r="Y114" s="14">
        <v>5.9723191179309902E-2</v>
      </c>
      <c r="Z114" s="14">
        <v>5.2872578644989197E-2</v>
      </c>
      <c r="AA114" s="14">
        <v>9.3441109579534998E-2</v>
      </c>
      <c r="AB114" s="14"/>
      <c r="AC114" s="14">
        <v>2.7290291642285601E-2</v>
      </c>
      <c r="AD114" s="14">
        <v>3.9964078273374198E-2</v>
      </c>
      <c r="AE114" s="14">
        <v>5.7981726942446001E-2</v>
      </c>
    </row>
    <row r="115" spans="2:31" x14ac:dyDescent="0.5">
      <c r="B115" t="s">
        <v>70</v>
      </c>
      <c r="C115" s="14">
        <v>0.52585635163708899</v>
      </c>
      <c r="D115" s="14">
        <v>0.52669392028154605</v>
      </c>
      <c r="E115" s="14">
        <v>0.52658401938867005</v>
      </c>
      <c r="F115" s="14"/>
      <c r="G115" s="14">
        <v>0.43101901338478998</v>
      </c>
      <c r="H115" s="14">
        <v>0.46571270613112897</v>
      </c>
      <c r="I115" s="14">
        <v>0.49761664531842298</v>
      </c>
      <c r="J115" s="14">
        <v>0.48818465122747701</v>
      </c>
      <c r="K115" s="14">
        <v>0.60489039191105498</v>
      </c>
      <c r="L115" s="14">
        <v>0.63770616489390597</v>
      </c>
      <c r="M115" s="14"/>
      <c r="N115" s="14">
        <v>0.54518489284043203</v>
      </c>
      <c r="O115" s="14">
        <v>0.54625178783213901</v>
      </c>
      <c r="P115" s="14">
        <v>0.56666285823732698</v>
      </c>
      <c r="Q115" s="14">
        <v>0.447721792805028</v>
      </c>
      <c r="R115" s="14"/>
      <c r="S115" s="14">
        <v>0.63578071291363902</v>
      </c>
      <c r="T115" s="14">
        <v>0.47620976066491999</v>
      </c>
      <c r="U115" s="14">
        <v>0.50486286364059196</v>
      </c>
      <c r="V115" s="14"/>
      <c r="W115" s="14">
        <v>0.69617845299586201</v>
      </c>
      <c r="X115" s="14">
        <v>0.39533947999355001</v>
      </c>
      <c r="Y115" s="14">
        <v>0.47157974385108897</v>
      </c>
      <c r="Z115" s="14">
        <v>0.65785396327865098</v>
      </c>
      <c r="AA115" s="14">
        <v>0.47112116800905601</v>
      </c>
      <c r="AB115" s="14"/>
      <c r="AC115" s="14">
        <v>0.69594456258768</v>
      </c>
      <c r="AD115" s="14">
        <v>0.442261229425775</v>
      </c>
      <c r="AE115" s="14">
        <v>0.51768823933230701</v>
      </c>
    </row>
    <row r="116" spans="2:31" x14ac:dyDescent="0.5">
      <c r="B116" t="s">
        <v>71</v>
      </c>
      <c r="C116" s="14">
        <v>0.18737043028550401</v>
      </c>
      <c r="D116" s="14">
        <v>0.19542445691837501</v>
      </c>
      <c r="E116" s="14">
        <v>0.177298186332813</v>
      </c>
      <c r="F116" s="14"/>
      <c r="G116" s="14">
        <v>0.19686854968540199</v>
      </c>
      <c r="H116" s="14">
        <v>0.229288247223144</v>
      </c>
      <c r="I116" s="14">
        <v>0.19070110194520301</v>
      </c>
      <c r="J116" s="14">
        <v>0.190700440329751</v>
      </c>
      <c r="K116" s="14">
        <v>0.153009042930802</v>
      </c>
      <c r="L116" s="14">
        <v>0.164687623598745</v>
      </c>
      <c r="M116" s="14"/>
      <c r="N116" s="14">
        <v>0.18431002220266701</v>
      </c>
      <c r="O116" s="14">
        <v>0.175262604495726</v>
      </c>
      <c r="P116" s="14">
        <v>0.15196416495902201</v>
      </c>
      <c r="Q116" s="14">
        <v>0.23441587447847401</v>
      </c>
      <c r="R116" s="14"/>
      <c r="S116" s="14">
        <v>0.138076841963854</v>
      </c>
      <c r="T116" s="14">
        <v>0.243833373179728</v>
      </c>
      <c r="U116" s="14">
        <v>0.11303333336342</v>
      </c>
      <c r="V116" s="14"/>
      <c r="W116" s="14">
        <v>9.0709582659716903E-2</v>
      </c>
      <c r="X116" s="14">
        <v>0.29734567322011601</v>
      </c>
      <c r="Y116" s="14">
        <v>0.21560798477559601</v>
      </c>
      <c r="Z116" s="14">
        <v>0.18409326880944901</v>
      </c>
      <c r="AA116" s="14">
        <v>0.16169411787396701</v>
      </c>
      <c r="AB116" s="14"/>
      <c r="AC116" s="14">
        <v>8.6408498346652804E-2</v>
      </c>
      <c r="AD116" s="14">
        <v>0.25252338910073002</v>
      </c>
      <c r="AE116" s="14">
        <v>0.19465551843512999</v>
      </c>
    </row>
    <row r="117" spans="2:31" x14ac:dyDescent="0.5">
      <c r="B117" t="s">
        <v>72</v>
      </c>
      <c r="C117" s="14">
        <v>0.33848592135158501</v>
      </c>
      <c r="D117" s="14">
        <v>0.33126946336317098</v>
      </c>
      <c r="E117" s="14">
        <v>0.34928583305585698</v>
      </c>
      <c r="F117" s="14"/>
      <c r="G117" s="14">
        <v>0.234150463699388</v>
      </c>
      <c r="H117" s="14">
        <v>0.236424458907985</v>
      </c>
      <c r="I117" s="14">
        <v>0.30691554337322002</v>
      </c>
      <c r="J117" s="14">
        <v>0.29748421089772598</v>
      </c>
      <c r="K117" s="14">
        <v>0.45188134898025301</v>
      </c>
      <c r="L117" s="14">
        <v>0.47301854129516102</v>
      </c>
      <c r="M117" s="14"/>
      <c r="N117" s="14">
        <v>0.36087487063776502</v>
      </c>
      <c r="O117" s="14">
        <v>0.37098918333641301</v>
      </c>
      <c r="P117" s="14">
        <v>0.414698693278304</v>
      </c>
      <c r="Q117" s="14">
        <v>0.21330591832655499</v>
      </c>
      <c r="R117" s="14"/>
      <c r="S117" s="14">
        <v>0.49770387094978602</v>
      </c>
      <c r="T117" s="14">
        <v>0.23237638748519199</v>
      </c>
      <c r="U117" s="14">
        <v>0.39182953027717099</v>
      </c>
      <c r="V117" s="14"/>
      <c r="W117" s="14">
        <v>0.60546887033614505</v>
      </c>
      <c r="X117" s="14">
        <v>9.7993806773434194E-2</v>
      </c>
      <c r="Y117" s="14">
        <v>0.25597175907549202</v>
      </c>
      <c r="Z117" s="14">
        <v>0.47376069446920199</v>
      </c>
      <c r="AA117" s="14">
        <v>0.30942705013508998</v>
      </c>
      <c r="AB117" s="14"/>
      <c r="AC117" s="14">
        <v>0.60953606424102802</v>
      </c>
      <c r="AD117" s="14">
        <v>0.18973784032504501</v>
      </c>
      <c r="AE117" s="14">
        <v>0.32303272089717699</v>
      </c>
    </row>
    <row r="118" spans="2:31" x14ac:dyDescent="0.5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2:31" x14ac:dyDescent="0.5">
      <c r="B119" s="6" t="s">
        <v>86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2:31" x14ac:dyDescent="0.5">
      <c r="B120" s="24" t="s">
        <v>76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2:31" x14ac:dyDescent="0.5">
      <c r="B121" t="s">
        <v>64</v>
      </c>
      <c r="C121" s="14">
        <v>0.37832323234592202</v>
      </c>
      <c r="D121" s="14">
        <v>0.390476010386548</v>
      </c>
      <c r="E121" s="14">
        <v>0.36612561746504302</v>
      </c>
      <c r="F121" s="14"/>
      <c r="G121" s="14">
        <v>0.38090579512346201</v>
      </c>
      <c r="H121" s="14">
        <v>0.37118154027000999</v>
      </c>
      <c r="I121" s="14">
        <v>0.35741700159159001</v>
      </c>
      <c r="J121" s="14">
        <v>0.36413159310903298</v>
      </c>
      <c r="K121" s="14">
        <v>0.403593298413577</v>
      </c>
      <c r="L121" s="14">
        <v>0.39397876636189599</v>
      </c>
      <c r="M121" s="14"/>
      <c r="N121" s="14">
        <v>0.43047798007167598</v>
      </c>
      <c r="O121" s="14">
        <v>0.38216624464656301</v>
      </c>
      <c r="P121" s="14">
        <v>0.35341094447939803</v>
      </c>
      <c r="Q121" s="14">
        <v>0.33829837180912098</v>
      </c>
      <c r="R121" s="14"/>
      <c r="S121" s="14">
        <v>0.35246724581302602</v>
      </c>
      <c r="T121" s="14">
        <v>0.42904851643207198</v>
      </c>
      <c r="U121" s="14">
        <v>0.29360510218756902</v>
      </c>
      <c r="V121" s="14"/>
      <c r="W121" s="14">
        <v>0.34995617704210502</v>
      </c>
      <c r="X121" s="14">
        <v>0.439104419700454</v>
      </c>
      <c r="Y121" s="14">
        <v>0.46938018934464099</v>
      </c>
      <c r="Z121" s="14">
        <v>0.175088519134246</v>
      </c>
      <c r="AA121" s="14">
        <v>0.29135194538581599</v>
      </c>
      <c r="AB121" s="14"/>
      <c r="AC121" s="14">
        <v>0.34501487602453201</v>
      </c>
      <c r="AD121" s="14">
        <v>0.43292165045352199</v>
      </c>
      <c r="AE121" s="14">
        <v>0.44659489252846002</v>
      </c>
    </row>
    <row r="122" spans="2:31" x14ac:dyDescent="0.5">
      <c r="B122" t="s">
        <v>65</v>
      </c>
      <c r="C122" s="14">
        <v>0.38791757526162701</v>
      </c>
      <c r="D122" s="14">
        <v>0.38765090445471501</v>
      </c>
      <c r="E122" s="14">
        <v>0.38905309585660203</v>
      </c>
      <c r="F122" s="14"/>
      <c r="G122" s="14">
        <v>0.34376744058675801</v>
      </c>
      <c r="H122" s="14">
        <v>0.374673285295828</v>
      </c>
      <c r="I122" s="14">
        <v>0.40346404225780702</v>
      </c>
      <c r="J122" s="14">
        <v>0.38441330094175102</v>
      </c>
      <c r="K122" s="14">
        <v>0.378921762938012</v>
      </c>
      <c r="L122" s="14">
        <v>0.423995831126117</v>
      </c>
      <c r="M122" s="14"/>
      <c r="N122" s="14">
        <v>0.36884739634045599</v>
      </c>
      <c r="O122" s="14">
        <v>0.41061705385942199</v>
      </c>
      <c r="P122" s="14">
        <v>0.38128399776468902</v>
      </c>
      <c r="Q122" s="14">
        <v>0.38928827357087298</v>
      </c>
      <c r="R122" s="14"/>
      <c r="S122" s="14">
        <v>0.37263772813512103</v>
      </c>
      <c r="T122" s="14">
        <v>0.41129515389583798</v>
      </c>
      <c r="U122" s="14">
        <v>0.40603297460369397</v>
      </c>
      <c r="V122" s="14"/>
      <c r="W122" s="14">
        <v>0.42480850062485898</v>
      </c>
      <c r="X122" s="14">
        <v>0.36321067516254402</v>
      </c>
      <c r="Y122" s="14">
        <v>0.39444710844240599</v>
      </c>
      <c r="Z122" s="14">
        <v>0.25311409465780299</v>
      </c>
      <c r="AA122" s="14">
        <v>0.364523960400924</v>
      </c>
      <c r="AB122" s="14"/>
      <c r="AC122" s="14">
        <v>0.44666543523499402</v>
      </c>
      <c r="AD122" s="14">
        <v>0.37676275851809099</v>
      </c>
      <c r="AE122" s="14">
        <v>0.430591589856407</v>
      </c>
    </row>
    <row r="123" spans="2:31" x14ac:dyDescent="0.5">
      <c r="B123" t="s">
        <v>66</v>
      </c>
      <c r="C123" s="14">
        <v>0.15077183300128799</v>
      </c>
      <c r="D123" s="14">
        <v>0.134529742976505</v>
      </c>
      <c r="E123" s="14">
        <v>0.16568105686687501</v>
      </c>
      <c r="F123" s="14"/>
      <c r="G123" s="14">
        <v>0.16574312074192801</v>
      </c>
      <c r="H123" s="14">
        <v>0.168113089697109</v>
      </c>
      <c r="I123" s="14">
        <v>0.16279688951230101</v>
      </c>
      <c r="J123" s="14">
        <v>0.16115452761139901</v>
      </c>
      <c r="K123" s="14">
        <v>0.15845259390548799</v>
      </c>
      <c r="L123" s="14">
        <v>0.10349215183044901</v>
      </c>
      <c r="M123" s="14"/>
      <c r="N123" s="14">
        <v>0.128092498026359</v>
      </c>
      <c r="O123" s="14">
        <v>0.130528037540524</v>
      </c>
      <c r="P123" s="14">
        <v>0.184525680630758</v>
      </c>
      <c r="Q123" s="14">
        <v>0.16793170058662901</v>
      </c>
      <c r="R123" s="14"/>
      <c r="S123" s="14">
        <v>0.16799958131255799</v>
      </c>
      <c r="T123" s="14">
        <v>0.113090199943437</v>
      </c>
      <c r="U123" s="14">
        <v>0.21098600364930301</v>
      </c>
      <c r="V123" s="14"/>
      <c r="W123" s="14">
        <v>0.13463651270104501</v>
      </c>
      <c r="X123" s="14">
        <v>0.13821940360732701</v>
      </c>
      <c r="Y123" s="14">
        <v>0.12972303032391599</v>
      </c>
      <c r="Z123" s="14">
        <v>0.21190870452123101</v>
      </c>
      <c r="AA123" s="14">
        <v>0.204003108230144</v>
      </c>
      <c r="AB123" s="14"/>
      <c r="AC123" s="14">
        <v>0.14044817459134801</v>
      </c>
      <c r="AD123" s="14">
        <v>0.13342552714810299</v>
      </c>
      <c r="AE123" s="14">
        <v>9.0950300671533493E-2</v>
      </c>
    </row>
    <row r="124" spans="2:31" x14ac:dyDescent="0.5">
      <c r="B124" t="s">
        <v>67</v>
      </c>
      <c r="C124" s="14">
        <v>4.0144213451576601E-2</v>
      </c>
      <c r="D124" s="14">
        <v>4.7587658529571003E-2</v>
      </c>
      <c r="E124" s="14">
        <v>3.3076856654878299E-2</v>
      </c>
      <c r="F124" s="14"/>
      <c r="G124" s="14">
        <v>5.9898891186801403E-2</v>
      </c>
      <c r="H124" s="14">
        <v>3.2222307230229202E-2</v>
      </c>
      <c r="I124" s="14">
        <v>4.0680344682167698E-2</v>
      </c>
      <c r="J124" s="14">
        <v>3.4394023427952003E-2</v>
      </c>
      <c r="K124" s="14">
        <v>3.2115682317073298E-2</v>
      </c>
      <c r="L124" s="14">
        <v>4.3164040679705903E-2</v>
      </c>
      <c r="M124" s="14"/>
      <c r="N124" s="14">
        <v>3.5263362517157303E-2</v>
      </c>
      <c r="O124" s="14">
        <v>4.7808752220468098E-2</v>
      </c>
      <c r="P124" s="14">
        <v>2.8478616557113999E-2</v>
      </c>
      <c r="Q124" s="14">
        <v>4.85692861755012E-2</v>
      </c>
      <c r="R124" s="14"/>
      <c r="S124" s="14">
        <v>5.9796960308890798E-2</v>
      </c>
      <c r="T124" s="14">
        <v>2.3451245188013801E-2</v>
      </c>
      <c r="U124" s="14">
        <v>2.3767186106316701E-2</v>
      </c>
      <c r="V124" s="14"/>
      <c r="W124" s="14">
        <v>5.0742900099928399E-2</v>
      </c>
      <c r="X124" s="14">
        <v>3.1726881731611603E-2</v>
      </c>
      <c r="Y124" s="14">
        <v>0</v>
      </c>
      <c r="Z124" s="14">
        <v>0.15010440290348101</v>
      </c>
      <c r="AA124" s="14">
        <v>5.6115090547183902E-2</v>
      </c>
      <c r="AB124" s="14"/>
      <c r="AC124" s="14">
        <v>4.57970681342258E-2</v>
      </c>
      <c r="AD124" s="14">
        <v>2.81907043119883E-2</v>
      </c>
      <c r="AE124" s="14">
        <v>1.9002343628497401E-2</v>
      </c>
    </row>
    <row r="125" spans="2:31" x14ac:dyDescent="0.5">
      <c r="B125" t="s">
        <v>68</v>
      </c>
      <c r="C125" s="14">
        <v>2.0613321173178299E-2</v>
      </c>
      <c r="D125" s="14">
        <v>2.8039751989877001E-2</v>
      </c>
      <c r="E125" s="14">
        <v>1.3467769318797999E-2</v>
      </c>
      <c r="F125" s="14"/>
      <c r="G125" s="14">
        <v>1.5627454447729901E-2</v>
      </c>
      <c r="H125" s="14">
        <v>1.5921458440305999E-2</v>
      </c>
      <c r="I125" s="14">
        <v>1.9968163377327E-2</v>
      </c>
      <c r="J125" s="14">
        <v>3.6107093999051397E-2</v>
      </c>
      <c r="K125" s="14">
        <v>1.0958581974815799E-2</v>
      </c>
      <c r="L125" s="14">
        <v>2.2149514350303001E-2</v>
      </c>
      <c r="M125" s="14"/>
      <c r="N125" s="14">
        <v>1.6475411261075001E-2</v>
      </c>
      <c r="O125" s="14">
        <v>1.84656972454601E-2</v>
      </c>
      <c r="P125" s="14">
        <v>2.8739679959039002E-2</v>
      </c>
      <c r="Q125" s="14">
        <v>2.06167915593027E-2</v>
      </c>
      <c r="R125" s="14"/>
      <c r="S125" s="14">
        <v>3.7062673475653403E-2</v>
      </c>
      <c r="T125" s="14">
        <v>8.0637903243418203E-3</v>
      </c>
      <c r="U125" s="14">
        <v>1.4161424064321099E-2</v>
      </c>
      <c r="V125" s="14"/>
      <c r="W125" s="14">
        <v>3.0470118018423701E-2</v>
      </c>
      <c r="X125" s="14">
        <v>1.0421545468148699E-2</v>
      </c>
      <c r="Y125" s="14">
        <v>0</v>
      </c>
      <c r="Z125" s="14">
        <v>0.20978427878323899</v>
      </c>
      <c r="AA125" s="14">
        <v>1.4990262915791299E-2</v>
      </c>
      <c r="AB125" s="14"/>
      <c r="AC125" s="14">
        <v>1.5575368389207299E-2</v>
      </c>
      <c r="AD125" s="14">
        <v>9.5119099488028998E-3</v>
      </c>
      <c r="AE125" s="14">
        <v>6.1351489796428798E-3</v>
      </c>
    </row>
    <row r="126" spans="2:31" x14ac:dyDescent="0.5">
      <c r="B126" t="s">
        <v>69</v>
      </c>
      <c r="C126" s="14">
        <v>2.22298247664072E-2</v>
      </c>
      <c r="D126" s="14">
        <v>1.17159316627842E-2</v>
      </c>
      <c r="E126" s="14">
        <v>3.2595603837804098E-2</v>
      </c>
      <c r="F126" s="14"/>
      <c r="G126" s="14">
        <v>3.4057297913320503E-2</v>
      </c>
      <c r="H126" s="14">
        <v>3.7888319066517302E-2</v>
      </c>
      <c r="I126" s="14">
        <v>1.56735585788066E-2</v>
      </c>
      <c r="J126" s="14">
        <v>1.97994609108131E-2</v>
      </c>
      <c r="K126" s="14">
        <v>1.5958080451033502E-2</v>
      </c>
      <c r="L126" s="14">
        <v>1.3219695651528701E-2</v>
      </c>
      <c r="M126" s="14"/>
      <c r="N126" s="14">
        <v>2.0843351783276402E-2</v>
      </c>
      <c r="O126" s="14">
        <v>1.0414214487563399E-2</v>
      </c>
      <c r="P126" s="14">
        <v>2.3561080609001001E-2</v>
      </c>
      <c r="Q126" s="14">
        <v>3.5295576298572703E-2</v>
      </c>
      <c r="R126" s="14"/>
      <c r="S126" s="14">
        <v>1.00358109547517E-2</v>
      </c>
      <c r="T126" s="14">
        <v>1.50510942162972E-2</v>
      </c>
      <c r="U126" s="14">
        <v>5.14473093887962E-2</v>
      </c>
      <c r="V126" s="14"/>
      <c r="W126" s="14">
        <v>9.3857915136381607E-3</v>
      </c>
      <c r="X126" s="14">
        <v>1.73170743299145E-2</v>
      </c>
      <c r="Y126" s="14">
        <v>6.4496718890371301E-3</v>
      </c>
      <c r="Z126" s="14">
        <v>0</v>
      </c>
      <c r="AA126" s="14">
        <v>6.9015632520140299E-2</v>
      </c>
      <c r="AB126" s="14"/>
      <c r="AC126" s="14">
        <v>6.4990776256935003E-3</v>
      </c>
      <c r="AD126" s="14">
        <v>1.9187449619491901E-2</v>
      </c>
      <c r="AE126" s="14">
        <v>6.7257243354588497E-3</v>
      </c>
    </row>
    <row r="127" spans="2:31" x14ac:dyDescent="0.5">
      <c r="B127" t="s">
        <v>70</v>
      </c>
      <c r="C127" s="14">
        <v>0.76624080760754898</v>
      </c>
      <c r="D127" s="14">
        <v>0.77812691484126295</v>
      </c>
      <c r="E127" s="14">
        <v>0.75517871332164499</v>
      </c>
      <c r="F127" s="14"/>
      <c r="G127" s="14">
        <v>0.72467323571022002</v>
      </c>
      <c r="H127" s="14">
        <v>0.74585482556583804</v>
      </c>
      <c r="I127" s="14">
        <v>0.76088104384939703</v>
      </c>
      <c r="J127" s="14">
        <v>0.74854489405078395</v>
      </c>
      <c r="K127" s="14">
        <v>0.78251506135158899</v>
      </c>
      <c r="L127" s="14">
        <v>0.81797459748801304</v>
      </c>
      <c r="M127" s="14"/>
      <c r="N127" s="14">
        <v>0.79932537641213197</v>
      </c>
      <c r="O127" s="14">
        <v>0.79278329850598395</v>
      </c>
      <c r="P127" s="14">
        <v>0.73469494224408805</v>
      </c>
      <c r="Q127" s="14">
        <v>0.72758664537999396</v>
      </c>
      <c r="R127" s="14"/>
      <c r="S127" s="14">
        <v>0.72510497394814699</v>
      </c>
      <c r="T127" s="14">
        <v>0.84034367032791002</v>
      </c>
      <c r="U127" s="14">
        <v>0.699638076791263</v>
      </c>
      <c r="V127" s="14"/>
      <c r="W127" s="14">
        <v>0.774764677666965</v>
      </c>
      <c r="X127" s="14">
        <v>0.80231509486299801</v>
      </c>
      <c r="Y127" s="14">
        <v>0.86382729778704703</v>
      </c>
      <c r="Z127" s="14">
        <v>0.42820261379204899</v>
      </c>
      <c r="AA127" s="14">
        <v>0.65587590578674004</v>
      </c>
      <c r="AB127" s="14"/>
      <c r="AC127" s="14">
        <v>0.79168031125952598</v>
      </c>
      <c r="AD127" s="14">
        <v>0.80968440897161398</v>
      </c>
      <c r="AE127" s="14">
        <v>0.87718648238486696</v>
      </c>
    </row>
    <row r="128" spans="2:31" x14ac:dyDescent="0.5">
      <c r="B128" t="s">
        <v>71</v>
      </c>
      <c r="C128" s="14">
        <v>6.0757534624754903E-2</v>
      </c>
      <c r="D128" s="14">
        <v>7.5627410519448005E-2</v>
      </c>
      <c r="E128" s="14">
        <v>4.6544625973676299E-2</v>
      </c>
      <c r="F128" s="14"/>
      <c r="G128" s="14">
        <v>7.5526345634531297E-2</v>
      </c>
      <c r="H128" s="14">
        <v>4.8143765670535202E-2</v>
      </c>
      <c r="I128" s="14">
        <v>6.0648508059494698E-2</v>
      </c>
      <c r="J128" s="14">
        <v>7.0501117427003407E-2</v>
      </c>
      <c r="K128" s="14">
        <v>4.3074264291889097E-2</v>
      </c>
      <c r="L128" s="14">
        <v>6.5313555030008796E-2</v>
      </c>
      <c r="M128" s="14"/>
      <c r="N128" s="14">
        <v>5.17387737782323E-2</v>
      </c>
      <c r="O128" s="14">
        <v>6.6274449465928101E-2</v>
      </c>
      <c r="P128" s="14">
        <v>5.7218296516152997E-2</v>
      </c>
      <c r="Q128" s="14">
        <v>6.9186077734803897E-2</v>
      </c>
      <c r="R128" s="14"/>
      <c r="S128" s="14">
        <v>9.6859633784544097E-2</v>
      </c>
      <c r="T128" s="14">
        <v>3.1515035512355599E-2</v>
      </c>
      <c r="U128" s="14">
        <v>3.7928610170637797E-2</v>
      </c>
      <c r="V128" s="14"/>
      <c r="W128" s="14">
        <v>8.1213018118352104E-2</v>
      </c>
      <c r="X128" s="14">
        <v>4.2148427199760398E-2</v>
      </c>
      <c r="Y128" s="14">
        <v>0</v>
      </c>
      <c r="Z128" s="14">
        <v>0.35988868168672</v>
      </c>
      <c r="AA128" s="14">
        <v>7.1105353462975196E-2</v>
      </c>
      <c r="AB128" s="14"/>
      <c r="AC128" s="14">
        <v>6.1372436523433001E-2</v>
      </c>
      <c r="AD128" s="14">
        <v>3.7702614260791197E-2</v>
      </c>
      <c r="AE128" s="14">
        <v>2.5137492608140299E-2</v>
      </c>
    </row>
    <row r="129" spans="2:31" x14ac:dyDescent="0.5">
      <c r="B129" t="s">
        <v>72</v>
      </c>
      <c r="C129" s="14">
        <v>0.70548327298279401</v>
      </c>
      <c r="D129" s="14">
        <v>0.70249950432181496</v>
      </c>
      <c r="E129" s="14">
        <v>0.70863408734796896</v>
      </c>
      <c r="F129" s="14"/>
      <c r="G129" s="14">
        <v>0.64914689007568904</v>
      </c>
      <c r="H129" s="14">
        <v>0.69771105989530302</v>
      </c>
      <c r="I129" s="14">
        <v>0.70023253578990297</v>
      </c>
      <c r="J129" s="14">
        <v>0.67804377662378101</v>
      </c>
      <c r="K129" s="14">
        <v>0.73944079705970001</v>
      </c>
      <c r="L129" s="14">
        <v>0.75266104245800403</v>
      </c>
      <c r="M129" s="14"/>
      <c r="N129" s="14">
        <v>0.74758660263389898</v>
      </c>
      <c r="O129" s="14">
        <v>0.72650884904005597</v>
      </c>
      <c r="P129" s="14">
        <v>0.67747664572793498</v>
      </c>
      <c r="Q129" s="14">
        <v>0.65840056764518995</v>
      </c>
      <c r="R129" s="14"/>
      <c r="S129" s="14">
        <v>0.62824534016360201</v>
      </c>
      <c r="T129" s="14">
        <v>0.808828634815555</v>
      </c>
      <c r="U129" s="14">
        <v>0.66170946662062502</v>
      </c>
      <c r="V129" s="14"/>
      <c r="W129" s="14">
        <v>0.69355165954861298</v>
      </c>
      <c r="X129" s="14">
        <v>0.76016666766323704</v>
      </c>
      <c r="Y129" s="14">
        <v>0.86382729778704703</v>
      </c>
      <c r="Z129" s="14">
        <v>6.8313932105329794E-2</v>
      </c>
      <c r="AA129" s="14">
        <v>0.58477055232376496</v>
      </c>
      <c r="AB129" s="14"/>
      <c r="AC129" s="14">
        <v>0.73030787473609304</v>
      </c>
      <c r="AD129" s="14">
        <v>0.77198179471082295</v>
      </c>
      <c r="AE129" s="14">
        <v>0.85204898977672705</v>
      </c>
    </row>
    <row r="130" spans="2:31" x14ac:dyDescent="0.5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2:31" x14ac:dyDescent="0.5">
      <c r="B131" s="6" t="s">
        <v>87</v>
      </c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2:31" x14ac:dyDescent="0.5">
      <c r="B132" s="24" t="s">
        <v>76</v>
      </c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2:31" x14ac:dyDescent="0.5">
      <c r="B133" t="s">
        <v>64</v>
      </c>
      <c r="C133" s="14">
        <v>0.17763031040931501</v>
      </c>
      <c r="D133" s="14">
        <v>0.239828252023497</v>
      </c>
      <c r="E133" s="14">
        <v>0.117809006278246</v>
      </c>
      <c r="F133" s="14"/>
      <c r="G133" s="14">
        <v>0.14945033523764001</v>
      </c>
      <c r="H133" s="14">
        <v>0.150240037381282</v>
      </c>
      <c r="I133" s="14">
        <v>0.14868207108986001</v>
      </c>
      <c r="J133" s="14">
        <v>0.17603496961633699</v>
      </c>
      <c r="K133" s="14">
        <v>0.18789880035867801</v>
      </c>
      <c r="L133" s="14">
        <v>0.236382307668839</v>
      </c>
      <c r="M133" s="14"/>
      <c r="N133" s="14">
        <v>0.20314648490683901</v>
      </c>
      <c r="O133" s="14">
        <v>0.18874682279631</v>
      </c>
      <c r="P133" s="14">
        <v>0.181276243910138</v>
      </c>
      <c r="Q133" s="14">
        <v>0.13715640055456901</v>
      </c>
      <c r="R133" s="14"/>
      <c r="S133" s="14">
        <v>0.22171924076768601</v>
      </c>
      <c r="T133" s="14">
        <v>0.17517195291204801</v>
      </c>
      <c r="U133" s="14">
        <v>9.8627062480555194E-2</v>
      </c>
      <c r="V133" s="14"/>
      <c r="W133" s="14">
        <v>0.26025192844911399</v>
      </c>
      <c r="X133" s="14">
        <v>0.13433670963555999</v>
      </c>
      <c r="Y133" s="14">
        <v>0.16467264342735399</v>
      </c>
      <c r="Z133" s="14">
        <v>0.34696856493226103</v>
      </c>
      <c r="AA133" s="14">
        <v>0.10550469148698299</v>
      </c>
      <c r="AB133" s="14"/>
      <c r="AC133" s="14">
        <v>0.24456162215480901</v>
      </c>
      <c r="AD133" s="14">
        <v>0.14098397153268399</v>
      </c>
      <c r="AE133" s="14">
        <v>0.17016996403175</v>
      </c>
    </row>
    <row r="134" spans="2:31" x14ac:dyDescent="0.5">
      <c r="B134" t="s">
        <v>65</v>
      </c>
      <c r="C134" s="14">
        <v>0.32622011141997598</v>
      </c>
      <c r="D134" s="14">
        <v>0.36425403173847098</v>
      </c>
      <c r="E134" s="14">
        <v>0.28974886985167497</v>
      </c>
      <c r="F134" s="14"/>
      <c r="G134" s="14">
        <v>0.27530380554134698</v>
      </c>
      <c r="H134" s="14">
        <v>0.28134739515539797</v>
      </c>
      <c r="I134" s="14">
        <v>0.35554956845536301</v>
      </c>
      <c r="J134" s="14">
        <v>0.31516825215989003</v>
      </c>
      <c r="K134" s="14">
        <v>0.29328577136823603</v>
      </c>
      <c r="L134" s="14">
        <v>0.40339621511398899</v>
      </c>
      <c r="M134" s="14"/>
      <c r="N134" s="14">
        <v>0.38636280121058197</v>
      </c>
      <c r="O134" s="14">
        <v>0.30510774090124199</v>
      </c>
      <c r="P134" s="14">
        <v>0.31560163084132897</v>
      </c>
      <c r="Q134" s="14">
        <v>0.28990153829423998</v>
      </c>
      <c r="R134" s="14"/>
      <c r="S134" s="14">
        <v>0.34769412167695901</v>
      </c>
      <c r="T134" s="14">
        <v>0.334618370976484</v>
      </c>
      <c r="U134" s="14">
        <v>0.26355369557126501</v>
      </c>
      <c r="V134" s="14"/>
      <c r="W134" s="14">
        <v>0.36739322879588299</v>
      </c>
      <c r="X134" s="14">
        <v>0.34146562095695698</v>
      </c>
      <c r="Y134" s="14">
        <v>0.35570371492170999</v>
      </c>
      <c r="Z134" s="14">
        <v>0.196665152057695</v>
      </c>
      <c r="AA134" s="14">
        <v>0.25088178112660398</v>
      </c>
      <c r="AB134" s="14"/>
      <c r="AC134" s="14">
        <v>0.37209399561852702</v>
      </c>
      <c r="AD134" s="14">
        <v>0.339395178341444</v>
      </c>
      <c r="AE134" s="14">
        <v>0.356841172413986</v>
      </c>
    </row>
    <row r="135" spans="2:31" x14ac:dyDescent="0.5">
      <c r="B135" t="s">
        <v>66</v>
      </c>
      <c r="C135" s="14">
        <v>0.28920750546274798</v>
      </c>
      <c r="D135" s="14">
        <v>0.23278803406343601</v>
      </c>
      <c r="E135" s="14">
        <v>0.34380477069327398</v>
      </c>
      <c r="F135" s="14"/>
      <c r="G135" s="14">
        <v>0.31248385526183198</v>
      </c>
      <c r="H135" s="14">
        <v>0.319517791672638</v>
      </c>
      <c r="I135" s="14">
        <v>0.29062985516356199</v>
      </c>
      <c r="J135" s="14">
        <v>0.30785157546177599</v>
      </c>
      <c r="K135" s="14">
        <v>0.31909785405264202</v>
      </c>
      <c r="L135" s="14">
        <v>0.212965502140264</v>
      </c>
      <c r="M135" s="14"/>
      <c r="N135" s="14">
        <v>0.23873009067859</v>
      </c>
      <c r="O135" s="14">
        <v>0.33057858203146101</v>
      </c>
      <c r="P135" s="14">
        <v>0.27615593079672701</v>
      </c>
      <c r="Q135" s="14">
        <v>0.31453162434014698</v>
      </c>
      <c r="R135" s="14"/>
      <c r="S135" s="14">
        <v>0.25008673320724201</v>
      </c>
      <c r="T135" s="14">
        <v>0.277734654630999</v>
      </c>
      <c r="U135" s="14">
        <v>0.38087274822158701</v>
      </c>
      <c r="V135" s="14"/>
      <c r="W135" s="14">
        <v>0.236143400370632</v>
      </c>
      <c r="X135" s="14">
        <v>0.28345462253089398</v>
      </c>
      <c r="Y135" s="14">
        <v>0.30838068143986302</v>
      </c>
      <c r="Z135" s="14">
        <v>0.25478054002728201</v>
      </c>
      <c r="AA135" s="14">
        <v>0.36796167054064099</v>
      </c>
      <c r="AB135" s="14"/>
      <c r="AC135" s="14">
        <v>0.26137992479413402</v>
      </c>
      <c r="AD135" s="14">
        <v>0.28287874768381499</v>
      </c>
      <c r="AE135" s="14">
        <v>0.326497555788549</v>
      </c>
    </row>
    <row r="136" spans="2:31" x14ac:dyDescent="0.5">
      <c r="B136" t="s">
        <v>67</v>
      </c>
      <c r="C136" s="14">
        <v>0.100654784856132</v>
      </c>
      <c r="D136" s="14">
        <v>9.1191285827655594E-2</v>
      </c>
      <c r="E136" s="14">
        <v>0.109368937957009</v>
      </c>
      <c r="F136" s="14"/>
      <c r="G136" s="14">
        <v>0.115720174677238</v>
      </c>
      <c r="H136" s="14">
        <v>0.119575404501526</v>
      </c>
      <c r="I136" s="14">
        <v>0.105700663904021</v>
      </c>
      <c r="J136" s="14">
        <v>8.7155136007880801E-2</v>
      </c>
      <c r="K136" s="14">
        <v>0.105249471292323</v>
      </c>
      <c r="L136" s="14">
        <v>7.9119651345079894E-2</v>
      </c>
      <c r="M136" s="14"/>
      <c r="N136" s="14">
        <v>9.0377811255653903E-2</v>
      </c>
      <c r="O136" s="14">
        <v>9.4390596272883501E-2</v>
      </c>
      <c r="P136" s="14">
        <v>0.106159903428851</v>
      </c>
      <c r="Q136" s="14">
        <v>0.115585746797901</v>
      </c>
      <c r="R136" s="14"/>
      <c r="S136" s="14">
        <v>8.3412510196356093E-2</v>
      </c>
      <c r="T136" s="14">
        <v>0.121010084696049</v>
      </c>
      <c r="U136" s="14">
        <v>9.0135196722672797E-2</v>
      </c>
      <c r="V136" s="14"/>
      <c r="W136" s="14">
        <v>6.9000834500672598E-2</v>
      </c>
      <c r="X136" s="14">
        <v>0.124833997437605</v>
      </c>
      <c r="Y136" s="14">
        <v>9.7689268715888802E-2</v>
      </c>
      <c r="Z136" s="14">
        <v>6.0530412760920901E-2</v>
      </c>
      <c r="AA136" s="14">
        <v>0.106644396941683</v>
      </c>
      <c r="AB136" s="14"/>
      <c r="AC136" s="14">
        <v>6.5815014153795204E-2</v>
      </c>
      <c r="AD136" s="14">
        <v>0.126996012638841</v>
      </c>
      <c r="AE136" s="14">
        <v>8.7459908012913395E-2</v>
      </c>
    </row>
    <row r="137" spans="2:31" x14ac:dyDescent="0.5">
      <c r="B137" t="s">
        <v>68</v>
      </c>
      <c r="C137" s="14">
        <v>6.9366363862878505E-2</v>
      </c>
      <c r="D137" s="14">
        <v>5.6610383558319002E-2</v>
      </c>
      <c r="E137" s="14">
        <v>8.11011585513466E-2</v>
      </c>
      <c r="F137" s="14"/>
      <c r="G137" s="14">
        <v>0.11276244549981999</v>
      </c>
      <c r="H137" s="14">
        <v>8.2603334892170699E-2</v>
      </c>
      <c r="I137" s="14">
        <v>5.1012149169293503E-2</v>
      </c>
      <c r="J137" s="14">
        <v>5.8868755640246503E-2</v>
      </c>
      <c r="K137" s="14">
        <v>8.0802415622799204E-2</v>
      </c>
      <c r="L137" s="14">
        <v>4.5781949267056699E-2</v>
      </c>
      <c r="M137" s="14"/>
      <c r="N137" s="14">
        <v>5.1718500799416603E-2</v>
      </c>
      <c r="O137" s="14">
        <v>5.8350299464004697E-2</v>
      </c>
      <c r="P137" s="14">
        <v>8.4701176378704598E-2</v>
      </c>
      <c r="Q137" s="14">
        <v>8.1937916097697794E-2</v>
      </c>
      <c r="R137" s="14"/>
      <c r="S137" s="14">
        <v>7.0373228436001994E-2</v>
      </c>
      <c r="T137" s="14">
        <v>5.8022868619798398E-2</v>
      </c>
      <c r="U137" s="14">
        <v>0.100685197286436</v>
      </c>
      <c r="V137" s="14"/>
      <c r="W137" s="14">
        <v>4.7053529011458303E-2</v>
      </c>
      <c r="X137" s="14">
        <v>8.5129488938115699E-2</v>
      </c>
      <c r="Y137" s="14">
        <v>5.0801862583720797E-2</v>
      </c>
      <c r="Z137" s="14">
        <v>5.0968148807813203E-2</v>
      </c>
      <c r="AA137" s="14">
        <v>9.2613219359700197E-2</v>
      </c>
      <c r="AB137" s="14"/>
      <c r="AC137" s="14">
        <v>4.1931543368770197E-2</v>
      </c>
      <c r="AD137" s="14">
        <v>7.8397518625288307E-2</v>
      </c>
      <c r="AE137" s="14">
        <v>4.49858119242115E-2</v>
      </c>
    </row>
    <row r="138" spans="2:31" x14ac:dyDescent="0.5">
      <c r="B138" t="s">
        <v>69</v>
      </c>
      <c r="C138" s="14">
        <v>3.69209239889507E-2</v>
      </c>
      <c r="D138" s="14">
        <v>1.53280127886215E-2</v>
      </c>
      <c r="E138" s="14">
        <v>5.81672566684487E-2</v>
      </c>
      <c r="F138" s="14"/>
      <c r="G138" s="14">
        <v>3.4279383782123397E-2</v>
      </c>
      <c r="H138" s="14">
        <v>4.6716036396985502E-2</v>
      </c>
      <c r="I138" s="14">
        <v>4.8425692217901099E-2</v>
      </c>
      <c r="J138" s="14">
        <v>5.4921311113870198E-2</v>
      </c>
      <c r="K138" s="14">
        <v>1.36656873053218E-2</v>
      </c>
      <c r="L138" s="14">
        <v>2.2354374464771901E-2</v>
      </c>
      <c r="M138" s="14"/>
      <c r="N138" s="14">
        <v>2.96643111489183E-2</v>
      </c>
      <c r="O138" s="14">
        <v>2.2825958534098901E-2</v>
      </c>
      <c r="P138" s="14">
        <v>3.6105114644250001E-2</v>
      </c>
      <c r="Q138" s="14">
        <v>6.0886773915446099E-2</v>
      </c>
      <c r="R138" s="14"/>
      <c r="S138" s="14">
        <v>2.6714165715754998E-2</v>
      </c>
      <c r="T138" s="14">
        <v>3.3442068164621398E-2</v>
      </c>
      <c r="U138" s="14">
        <v>6.6126099717484399E-2</v>
      </c>
      <c r="V138" s="14"/>
      <c r="W138" s="14">
        <v>2.0157078872241E-2</v>
      </c>
      <c r="X138" s="14">
        <v>3.0779560500868199E-2</v>
      </c>
      <c r="Y138" s="14">
        <v>2.27518289114634E-2</v>
      </c>
      <c r="Z138" s="14">
        <v>9.00871814140283E-2</v>
      </c>
      <c r="AA138" s="14">
        <v>7.6394240544389397E-2</v>
      </c>
      <c r="AB138" s="14"/>
      <c r="AC138" s="14">
        <v>1.42178999099644E-2</v>
      </c>
      <c r="AD138" s="14">
        <v>3.1348571177928601E-2</v>
      </c>
      <c r="AE138" s="14">
        <v>1.4045587828590099E-2</v>
      </c>
    </row>
    <row r="139" spans="2:31" x14ac:dyDescent="0.5">
      <c r="B139" t="s">
        <v>70</v>
      </c>
      <c r="C139" s="14">
        <v>0.50385042182929096</v>
      </c>
      <c r="D139" s="14">
        <v>0.60408228376196804</v>
      </c>
      <c r="E139" s="14">
        <v>0.407557876129922</v>
      </c>
      <c r="F139" s="14"/>
      <c r="G139" s="14">
        <v>0.42475414077898599</v>
      </c>
      <c r="H139" s="14">
        <v>0.43158743253668003</v>
      </c>
      <c r="I139" s="14">
        <v>0.50423163954522299</v>
      </c>
      <c r="J139" s="14">
        <v>0.49120322177622699</v>
      </c>
      <c r="K139" s="14">
        <v>0.48118457172691398</v>
      </c>
      <c r="L139" s="14">
        <v>0.63977852278282699</v>
      </c>
      <c r="M139" s="14"/>
      <c r="N139" s="14">
        <v>0.58950928611742104</v>
      </c>
      <c r="O139" s="14">
        <v>0.49385456369755198</v>
      </c>
      <c r="P139" s="14">
        <v>0.496877874751467</v>
      </c>
      <c r="Q139" s="14">
        <v>0.42705793884880799</v>
      </c>
      <c r="R139" s="14"/>
      <c r="S139" s="14">
        <v>0.56941336244464502</v>
      </c>
      <c r="T139" s="14">
        <v>0.50979032388853196</v>
      </c>
      <c r="U139" s="14">
        <v>0.36218075805181998</v>
      </c>
      <c r="V139" s="14"/>
      <c r="W139" s="14">
        <v>0.62764515724499703</v>
      </c>
      <c r="X139" s="14">
        <v>0.47580233059251797</v>
      </c>
      <c r="Y139" s="14">
        <v>0.52037635834906404</v>
      </c>
      <c r="Z139" s="14">
        <v>0.543633716989956</v>
      </c>
      <c r="AA139" s="14">
        <v>0.35638647261358603</v>
      </c>
      <c r="AB139" s="14"/>
      <c r="AC139" s="14">
        <v>0.616655617773336</v>
      </c>
      <c r="AD139" s="14">
        <v>0.480379149874127</v>
      </c>
      <c r="AE139" s="14">
        <v>0.52701113644573605</v>
      </c>
    </row>
    <row r="140" spans="2:31" x14ac:dyDescent="0.5">
      <c r="B140" t="s">
        <v>71</v>
      </c>
      <c r="C140" s="14">
        <v>0.17002114871901</v>
      </c>
      <c r="D140" s="14">
        <v>0.147801669385975</v>
      </c>
      <c r="E140" s="14">
        <v>0.190470096508356</v>
      </c>
      <c r="F140" s="14"/>
      <c r="G140" s="14">
        <v>0.228482620177058</v>
      </c>
      <c r="H140" s="14">
        <v>0.20217873939369699</v>
      </c>
      <c r="I140" s="14">
        <v>0.156712813073314</v>
      </c>
      <c r="J140" s="14">
        <v>0.14602389164812701</v>
      </c>
      <c r="K140" s="14">
        <v>0.18605188691512201</v>
      </c>
      <c r="L140" s="14">
        <v>0.124901600612137</v>
      </c>
      <c r="M140" s="14"/>
      <c r="N140" s="14">
        <v>0.14209631205507001</v>
      </c>
      <c r="O140" s="14">
        <v>0.15274089573688801</v>
      </c>
      <c r="P140" s="14">
        <v>0.19086107980755501</v>
      </c>
      <c r="Q140" s="14">
        <v>0.197523662895598</v>
      </c>
      <c r="R140" s="14"/>
      <c r="S140" s="14">
        <v>0.153785738632358</v>
      </c>
      <c r="T140" s="14">
        <v>0.17903295331584701</v>
      </c>
      <c r="U140" s="14">
        <v>0.190820394009109</v>
      </c>
      <c r="V140" s="14"/>
      <c r="W140" s="14">
        <v>0.116054363512131</v>
      </c>
      <c r="X140" s="14">
        <v>0.20996348637571999</v>
      </c>
      <c r="Y140" s="14">
        <v>0.14849113129961</v>
      </c>
      <c r="Z140" s="14">
        <v>0.111498561568734</v>
      </c>
      <c r="AA140" s="14">
        <v>0.199257616301383</v>
      </c>
      <c r="AB140" s="14"/>
      <c r="AC140" s="14">
        <v>0.107746557522565</v>
      </c>
      <c r="AD140" s="14">
        <v>0.20539353126412899</v>
      </c>
      <c r="AE140" s="14">
        <v>0.13244571993712501</v>
      </c>
    </row>
    <row r="141" spans="2:31" x14ac:dyDescent="0.5">
      <c r="B141" t="s">
        <v>72</v>
      </c>
      <c r="C141" s="14">
        <v>0.33382927311028099</v>
      </c>
      <c r="D141" s="14">
        <v>0.45628061437599299</v>
      </c>
      <c r="E141" s="14">
        <v>0.217087779621566</v>
      </c>
      <c r="F141" s="14"/>
      <c r="G141" s="14">
        <v>0.19627152060192801</v>
      </c>
      <c r="H141" s="14">
        <v>0.22940869314298401</v>
      </c>
      <c r="I141" s="14">
        <v>0.34751882647190901</v>
      </c>
      <c r="J141" s="14">
        <v>0.34517933012809898</v>
      </c>
      <c r="K141" s="14">
        <v>0.295132684811791</v>
      </c>
      <c r="L141" s="14">
        <v>0.51487692217069103</v>
      </c>
      <c r="M141" s="14"/>
      <c r="N141" s="14">
        <v>0.44741297406235098</v>
      </c>
      <c r="O141" s="14">
        <v>0.341113667960663</v>
      </c>
      <c r="P141" s="14">
        <v>0.30601679494391198</v>
      </c>
      <c r="Q141" s="14">
        <v>0.22953427595320999</v>
      </c>
      <c r="R141" s="14"/>
      <c r="S141" s="14">
        <v>0.41562762381228702</v>
      </c>
      <c r="T141" s="14">
        <v>0.33075737057268501</v>
      </c>
      <c r="U141" s="14">
        <v>0.17136036404270999</v>
      </c>
      <c r="V141" s="14"/>
      <c r="W141" s="14">
        <v>0.51159079373286598</v>
      </c>
      <c r="X141" s="14">
        <v>0.26583884421679699</v>
      </c>
      <c r="Y141" s="14">
        <v>0.37188522704945398</v>
      </c>
      <c r="Z141" s="14">
        <v>0.43213515542122199</v>
      </c>
      <c r="AA141" s="14">
        <v>0.157128856312203</v>
      </c>
      <c r="AB141" s="14"/>
      <c r="AC141" s="14">
        <v>0.50890906025076998</v>
      </c>
      <c r="AD141" s="14">
        <v>0.27498561860999798</v>
      </c>
      <c r="AE141" s="14">
        <v>0.39456541650861099</v>
      </c>
    </row>
    <row r="142" spans="2:31" x14ac:dyDescent="0.5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2:31" x14ac:dyDescent="0.5">
      <c r="B143" s="6" t="s">
        <v>88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2:31" x14ac:dyDescent="0.5">
      <c r="B144" s="24" t="s">
        <v>76</v>
      </c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2:31" x14ac:dyDescent="0.5">
      <c r="B145" t="s">
        <v>64</v>
      </c>
      <c r="C145" s="14">
        <v>0.17224769996346301</v>
      </c>
      <c r="D145" s="14">
        <v>0.220327041252254</v>
      </c>
      <c r="E145" s="14">
        <v>0.126175089559347</v>
      </c>
      <c r="F145" s="14"/>
      <c r="G145" s="14">
        <v>0.104616759589611</v>
      </c>
      <c r="H145" s="14">
        <v>0.10984848881576401</v>
      </c>
      <c r="I145" s="14">
        <v>0.15934673169462801</v>
      </c>
      <c r="J145" s="14">
        <v>0.18331285474735601</v>
      </c>
      <c r="K145" s="14">
        <v>0.19613310407822801</v>
      </c>
      <c r="L145" s="14">
        <v>0.25300263753146002</v>
      </c>
      <c r="M145" s="14"/>
      <c r="N145" s="14">
        <v>0.182548513040098</v>
      </c>
      <c r="O145" s="14">
        <v>0.16019580685818499</v>
      </c>
      <c r="P145" s="14">
        <v>0.190119552855053</v>
      </c>
      <c r="Q145" s="14">
        <v>0.15385132292689499</v>
      </c>
      <c r="R145" s="14"/>
      <c r="S145" s="14">
        <v>0.26987459485788901</v>
      </c>
      <c r="T145" s="14">
        <v>0.12999435741344401</v>
      </c>
      <c r="U145" s="14">
        <v>0.10411283949446699</v>
      </c>
      <c r="V145" s="14"/>
      <c r="W145" s="14">
        <v>0.27266916919122902</v>
      </c>
      <c r="X145" s="14">
        <v>0.12677234652639099</v>
      </c>
      <c r="Y145" s="14">
        <v>0.111298709492175</v>
      </c>
      <c r="Z145" s="14">
        <v>0.271005488338946</v>
      </c>
      <c r="AA145" s="14">
        <v>0.107315936525677</v>
      </c>
      <c r="AB145" s="14"/>
      <c r="AC145" s="14">
        <v>0.27106717781762701</v>
      </c>
      <c r="AD145" s="14">
        <v>0.117065373723013</v>
      </c>
      <c r="AE145" s="14">
        <v>0.13403276727027999</v>
      </c>
    </row>
    <row r="146" spans="2:31" x14ac:dyDescent="0.5">
      <c r="B146" t="s">
        <v>65</v>
      </c>
      <c r="C146" s="14">
        <v>0.28626260888690702</v>
      </c>
      <c r="D146" s="14">
        <v>0.28554001998033002</v>
      </c>
      <c r="E146" s="14">
        <v>0.28835700567214401</v>
      </c>
      <c r="F146" s="14"/>
      <c r="G146" s="14">
        <v>0.18036797866909701</v>
      </c>
      <c r="H146" s="14">
        <v>0.23770640117584299</v>
      </c>
      <c r="I146" s="14">
        <v>0.27498830979330302</v>
      </c>
      <c r="J146" s="14">
        <v>0.29495931477048998</v>
      </c>
      <c r="K146" s="14">
        <v>0.33065650835027499</v>
      </c>
      <c r="L146" s="14">
        <v>0.36784226039952</v>
      </c>
      <c r="M146" s="14"/>
      <c r="N146" s="14">
        <v>0.27777865704975202</v>
      </c>
      <c r="O146" s="14">
        <v>0.30533336454439203</v>
      </c>
      <c r="P146" s="14">
        <v>0.27982277081437701</v>
      </c>
      <c r="Q146" s="14">
        <v>0.285529080969739</v>
      </c>
      <c r="R146" s="14"/>
      <c r="S146" s="14">
        <v>0.33615943126576397</v>
      </c>
      <c r="T146" s="14">
        <v>0.28415809409958098</v>
      </c>
      <c r="U146" s="14">
        <v>0.242408938415484</v>
      </c>
      <c r="V146" s="14"/>
      <c r="W146" s="14">
        <v>0.37054870243868099</v>
      </c>
      <c r="X146" s="14">
        <v>0.23582965864828501</v>
      </c>
      <c r="Y146" s="14">
        <v>0.29039228772674203</v>
      </c>
      <c r="Z146" s="14">
        <v>0.33658479907829603</v>
      </c>
      <c r="AA146" s="14">
        <v>0.230670700156238</v>
      </c>
      <c r="AB146" s="14"/>
      <c r="AC146" s="14">
        <v>0.372313466325425</v>
      </c>
      <c r="AD146" s="14">
        <v>0.25629067768509101</v>
      </c>
      <c r="AE146" s="14">
        <v>0.29984735065485901</v>
      </c>
    </row>
    <row r="147" spans="2:31" x14ac:dyDescent="0.5">
      <c r="B147" t="s">
        <v>66</v>
      </c>
      <c r="C147" s="14">
        <v>0.24560195477125399</v>
      </c>
      <c r="D147" s="14">
        <v>0.216574582404789</v>
      </c>
      <c r="E147" s="14">
        <v>0.27243796056381397</v>
      </c>
      <c r="F147" s="14"/>
      <c r="G147" s="14">
        <v>0.230214226040413</v>
      </c>
      <c r="H147" s="14">
        <v>0.31431609168316699</v>
      </c>
      <c r="I147" s="14">
        <v>0.28829310625945798</v>
      </c>
      <c r="J147" s="14">
        <v>0.233605358668667</v>
      </c>
      <c r="K147" s="14">
        <v>0.24147710911617501</v>
      </c>
      <c r="L147" s="14">
        <v>0.17772203246491999</v>
      </c>
      <c r="M147" s="14"/>
      <c r="N147" s="14">
        <v>0.22911277814331199</v>
      </c>
      <c r="O147" s="14">
        <v>0.21590098871077801</v>
      </c>
      <c r="P147" s="14">
        <v>0.28457129926698099</v>
      </c>
      <c r="Q147" s="14">
        <v>0.265306229896003</v>
      </c>
      <c r="R147" s="14"/>
      <c r="S147" s="14">
        <v>0.21036243116174799</v>
      </c>
      <c r="T147" s="14">
        <v>0.24785398129999101</v>
      </c>
      <c r="U147" s="14">
        <v>0.32544871893728899</v>
      </c>
      <c r="V147" s="14"/>
      <c r="W147" s="14">
        <v>0.204547259125682</v>
      </c>
      <c r="X147" s="14">
        <v>0.25447599852846697</v>
      </c>
      <c r="Y147" s="14">
        <v>0.21154177336507601</v>
      </c>
      <c r="Z147" s="14">
        <v>0.150837650074027</v>
      </c>
      <c r="AA147" s="14">
        <v>0.35535378500363302</v>
      </c>
      <c r="AB147" s="14"/>
      <c r="AC147" s="14">
        <v>0.21213569545090799</v>
      </c>
      <c r="AD147" s="14">
        <v>0.26363170745959602</v>
      </c>
      <c r="AE147" s="14">
        <v>0.161593676446497</v>
      </c>
    </row>
    <row r="148" spans="2:31" x14ac:dyDescent="0.5">
      <c r="B148" t="s">
        <v>67</v>
      </c>
      <c r="C148" s="14">
        <v>0.120220618719585</v>
      </c>
      <c r="D148" s="14">
        <v>0.12330970294683501</v>
      </c>
      <c r="E148" s="14">
        <v>0.11779025443034299</v>
      </c>
      <c r="F148" s="14"/>
      <c r="G148" s="14">
        <v>0.17961365352998501</v>
      </c>
      <c r="H148" s="14">
        <v>0.17076214935321901</v>
      </c>
      <c r="I148" s="14">
        <v>0.110272781266362</v>
      </c>
      <c r="J148" s="14">
        <v>9.2621145858073003E-2</v>
      </c>
      <c r="K148" s="14">
        <v>9.5520591813048603E-2</v>
      </c>
      <c r="L148" s="14">
        <v>8.7035516303681698E-2</v>
      </c>
      <c r="M148" s="14"/>
      <c r="N148" s="14">
        <v>0.14489134432415299</v>
      </c>
      <c r="O148" s="14">
        <v>0.13159462205057501</v>
      </c>
      <c r="P148" s="14">
        <v>9.5725608696129394E-2</v>
      </c>
      <c r="Q148" s="14">
        <v>0.10196987287804</v>
      </c>
      <c r="R148" s="14"/>
      <c r="S148" s="14">
        <v>7.9671050042714894E-2</v>
      </c>
      <c r="T148" s="14">
        <v>0.14479554542543199</v>
      </c>
      <c r="U148" s="14">
        <v>0.13119223402338701</v>
      </c>
      <c r="V148" s="14"/>
      <c r="W148" s="14">
        <v>7.0411189810392405E-2</v>
      </c>
      <c r="X148" s="14">
        <v>0.15262662161103299</v>
      </c>
      <c r="Y148" s="14">
        <v>0.19495962420039101</v>
      </c>
      <c r="Z148" s="14">
        <v>6.2146866018097303E-2</v>
      </c>
      <c r="AA148" s="14">
        <v>0.13677256620758599</v>
      </c>
      <c r="AB148" s="14"/>
      <c r="AC148" s="14">
        <v>6.9263638824032497E-2</v>
      </c>
      <c r="AD148" s="14">
        <v>0.15749070356098199</v>
      </c>
      <c r="AE148" s="14">
        <v>0.19155804191835901</v>
      </c>
    </row>
    <row r="149" spans="2:31" x14ac:dyDescent="0.5">
      <c r="B149" t="s">
        <v>68</v>
      </c>
      <c r="C149" s="14">
        <v>0.131671446606692</v>
      </c>
      <c r="D149" s="14">
        <v>0.126828985373862</v>
      </c>
      <c r="E149" s="14">
        <v>0.13485809681415101</v>
      </c>
      <c r="F149" s="14"/>
      <c r="G149" s="14">
        <v>0.25655075241817299</v>
      </c>
      <c r="H149" s="14">
        <v>0.12282395986314799</v>
      </c>
      <c r="I149" s="14">
        <v>0.11681097045062901</v>
      </c>
      <c r="J149" s="14">
        <v>0.132553582137384</v>
      </c>
      <c r="K149" s="14">
        <v>0.101000886225509</v>
      </c>
      <c r="L149" s="14">
        <v>8.8487501598898302E-2</v>
      </c>
      <c r="M149" s="14"/>
      <c r="N149" s="14">
        <v>0.13807652274781601</v>
      </c>
      <c r="O149" s="14">
        <v>0.14826423952380999</v>
      </c>
      <c r="P149" s="14">
        <v>0.11071691041465399</v>
      </c>
      <c r="Q149" s="14">
        <v>0.12286411487349699</v>
      </c>
      <c r="R149" s="14"/>
      <c r="S149" s="14">
        <v>7.7411027667218898E-2</v>
      </c>
      <c r="T149" s="14">
        <v>0.15624081409085799</v>
      </c>
      <c r="U149" s="14">
        <v>0.106514689032062</v>
      </c>
      <c r="V149" s="14"/>
      <c r="W149" s="14">
        <v>5.45998612676898E-2</v>
      </c>
      <c r="X149" s="14">
        <v>0.19072203434320001</v>
      </c>
      <c r="Y149" s="14">
        <v>0.164797602169997</v>
      </c>
      <c r="Z149" s="14">
        <v>0.100694999212241</v>
      </c>
      <c r="AA149" s="14">
        <v>9.4366526755308294E-2</v>
      </c>
      <c r="AB149" s="14"/>
      <c r="AC149" s="14">
        <v>5.0259650057066098E-2</v>
      </c>
      <c r="AD149" s="14">
        <v>0.16771493526586101</v>
      </c>
      <c r="AE149" s="14">
        <v>0.17689741899860001</v>
      </c>
    </row>
    <row r="150" spans="2:31" x14ac:dyDescent="0.5">
      <c r="B150" t="s">
        <v>69</v>
      </c>
      <c r="C150" s="14">
        <v>4.3995671052099103E-2</v>
      </c>
      <c r="D150" s="14">
        <v>2.74196680419302E-2</v>
      </c>
      <c r="E150" s="14">
        <v>6.0381592960199897E-2</v>
      </c>
      <c r="F150" s="14"/>
      <c r="G150" s="14">
        <v>4.8636629752721199E-2</v>
      </c>
      <c r="H150" s="14">
        <v>4.4542909108858803E-2</v>
      </c>
      <c r="I150" s="14">
        <v>5.0288100535618899E-2</v>
      </c>
      <c r="J150" s="14">
        <v>6.2947743818029395E-2</v>
      </c>
      <c r="K150" s="14">
        <v>3.5211800416763701E-2</v>
      </c>
      <c r="L150" s="14">
        <v>2.5910051701520199E-2</v>
      </c>
      <c r="M150" s="14"/>
      <c r="N150" s="14">
        <v>2.75921846948688E-2</v>
      </c>
      <c r="O150" s="14">
        <v>3.87109783122613E-2</v>
      </c>
      <c r="P150" s="14">
        <v>3.9043857952805801E-2</v>
      </c>
      <c r="Q150" s="14">
        <v>7.0479378455825498E-2</v>
      </c>
      <c r="R150" s="14"/>
      <c r="S150" s="14">
        <v>2.6521465004664999E-2</v>
      </c>
      <c r="T150" s="14">
        <v>3.6957207670693999E-2</v>
      </c>
      <c r="U150" s="14">
        <v>9.0322580097310007E-2</v>
      </c>
      <c r="V150" s="14"/>
      <c r="W150" s="14">
        <v>2.7223818166325301E-2</v>
      </c>
      <c r="X150" s="14">
        <v>3.9573340342623498E-2</v>
      </c>
      <c r="Y150" s="14">
        <v>2.7010003045618201E-2</v>
      </c>
      <c r="Z150" s="14">
        <v>7.87301972783927E-2</v>
      </c>
      <c r="AA150" s="14">
        <v>7.5520485351557101E-2</v>
      </c>
      <c r="AB150" s="14"/>
      <c r="AC150" s="14">
        <v>2.4960371524942002E-2</v>
      </c>
      <c r="AD150" s="14">
        <v>3.7806602305456703E-2</v>
      </c>
      <c r="AE150" s="14">
        <v>3.60707447114057E-2</v>
      </c>
    </row>
    <row r="151" spans="2:31" x14ac:dyDescent="0.5">
      <c r="B151" t="s">
        <v>70</v>
      </c>
      <c r="C151" s="14">
        <v>0.45851030885036997</v>
      </c>
      <c r="D151" s="14">
        <v>0.50586706123258296</v>
      </c>
      <c r="E151" s="14">
        <v>0.41453209523149098</v>
      </c>
      <c r="F151" s="14"/>
      <c r="G151" s="14">
        <v>0.28498473825870801</v>
      </c>
      <c r="H151" s="14">
        <v>0.347554889991607</v>
      </c>
      <c r="I151" s="14">
        <v>0.43433504148793101</v>
      </c>
      <c r="J151" s="14">
        <v>0.47827216951784701</v>
      </c>
      <c r="K151" s="14">
        <v>0.52678961242850297</v>
      </c>
      <c r="L151" s="14">
        <v>0.62084489793097997</v>
      </c>
      <c r="M151" s="14"/>
      <c r="N151" s="14">
        <v>0.46032717008985102</v>
      </c>
      <c r="O151" s="14">
        <v>0.46552917140257699</v>
      </c>
      <c r="P151" s="14">
        <v>0.46994232366943001</v>
      </c>
      <c r="Q151" s="14">
        <v>0.43938040389663402</v>
      </c>
      <c r="R151" s="14"/>
      <c r="S151" s="14">
        <v>0.60603402612365398</v>
      </c>
      <c r="T151" s="14">
        <v>0.41415245151302499</v>
      </c>
      <c r="U151" s="14">
        <v>0.34652177790995098</v>
      </c>
      <c r="V151" s="14"/>
      <c r="W151" s="14">
        <v>0.64321787162990995</v>
      </c>
      <c r="X151" s="14">
        <v>0.362602005174677</v>
      </c>
      <c r="Y151" s="14">
        <v>0.40169099721891799</v>
      </c>
      <c r="Z151" s="14">
        <v>0.60759028741724297</v>
      </c>
      <c r="AA151" s="14">
        <v>0.33798663668191498</v>
      </c>
      <c r="AB151" s="14"/>
      <c r="AC151" s="14">
        <v>0.64338064414305196</v>
      </c>
      <c r="AD151" s="14">
        <v>0.37335605140810402</v>
      </c>
      <c r="AE151" s="14">
        <v>0.43388011792513898</v>
      </c>
    </row>
    <row r="152" spans="2:31" x14ac:dyDescent="0.5">
      <c r="B152" t="s">
        <v>71</v>
      </c>
      <c r="C152" s="14">
        <v>0.251892065326277</v>
      </c>
      <c r="D152" s="14">
        <v>0.25013868832069702</v>
      </c>
      <c r="E152" s="14">
        <v>0.25264835124449497</v>
      </c>
      <c r="F152" s="14"/>
      <c r="G152" s="14">
        <v>0.43616440594815797</v>
      </c>
      <c r="H152" s="14">
        <v>0.29358610921636702</v>
      </c>
      <c r="I152" s="14">
        <v>0.22708375171699099</v>
      </c>
      <c r="J152" s="14">
        <v>0.22517472799545701</v>
      </c>
      <c r="K152" s="14">
        <v>0.19652147803855799</v>
      </c>
      <c r="L152" s="14">
        <v>0.17552301790257999</v>
      </c>
      <c r="M152" s="14"/>
      <c r="N152" s="14">
        <v>0.28296786707196903</v>
      </c>
      <c r="O152" s="14">
        <v>0.279858861574384</v>
      </c>
      <c r="P152" s="14">
        <v>0.20644251911078301</v>
      </c>
      <c r="Q152" s="14">
        <v>0.22483398775153701</v>
      </c>
      <c r="R152" s="14"/>
      <c r="S152" s="14">
        <v>0.15708207770993399</v>
      </c>
      <c r="T152" s="14">
        <v>0.30103635951628999</v>
      </c>
      <c r="U152" s="14">
        <v>0.23770692305544899</v>
      </c>
      <c r="V152" s="14"/>
      <c r="W152" s="14">
        <v>0.125011051078082</v>
      </c>
      <c r="X152" s="14">
        <v>0.34334865595423297</v>
      </c>
      <c r="Y152" s="14">
        <v>0.35975722637038798</v>
      </c>
      <c r="Z152" s="14">
        <v>0.162841865230338</v>
      </c>
      <c r="AA152" s="14">
        <v>0.231139092962895</v>
      </c>
      <c r="AB152" s="14"/>
      <c r="AC152" s="14">
        <v>0.119523288881099</v>
      </c>
      <c r="AD152" s="14">
        <v>0.325205638826843</v>
      </c>
      <c r="AE152" s="14">
        <v>0.36845546091695902</v>
      </c>
    </row>
    <row r="153" spans="2:31" x14ac:dyDescent="0.5">
      <c r="B153" t="s">
        <v>72</v>
      </c>
      <c r="C153" s="14">
        <v>0.206618243524093</v>
      </c>
      <c r="D153" s="14">
        <v>0.25572837291188599</v>
      </c>
      <c r="E153" s="14">
        <v>0.16188374398699601</v>
      </c>
      <c r="F153" s="14"/>
      <c r="G153" s="14">
        <v>-0.15117966768944999</v>
      </c>
      <c r="H153" s="14">
        <v>5.39687807752397E-2</v>
      </c>
      <c r="I153" s="14">
        <v>0.20725128977094001</v>
      </c>
      <c r="J153" s="14">
        <v>0.25309744152239</v>
      </c>
      <c r="K153" s="14">
        <v>0.33026813438994501</v>
      </c>
      <c r="L153" s="14">
        <v>0.44532188002840001</v>
      </c>
      <c r="M153" s="14"/>
      <c r="N153" s="14">
        <v>0.177359303017882</v>
      </c>
      <c r="O153" s="14">
        <v>0.18567030982819199</v>
      </c>
      <c r="P153" s="14">
        <v>0.26349980455864702</v>
      </c>
      <c r="Q153" s="14">
        <v>0.21454641614509601</v>
      </c>
      <c r="R153" s="14"/>
      <c r="S153" s="14">
        <v>0.44895194841371999</v>
      </c>
      <c r="T153" s="14">
        <v>0.113116091996735</v>
      </c>
      <c r="U153" s="14">
        <v>0.108814854854502</v>
      </c>
      <c r="V153" s="14"/>
      <c r="W153" s="14">
        <v>0.51820682055182798</v>
      </c>
      <c r="X153" s="14">
        <v>1.9253349220443999E-2</v>
      </c>
      <c r="Y153" s="14">
        <v>4.1933770848530103E-2</v>
      </c>
      <c r="Z153" s="14">
        <v>0.44474842218690402</v>
      </c>
      <c r="AA153" s="14">
        <v>0.10684754371902</v>
      </c>
      <c r="AB153" s="14"/>
      <c r="AC153" s="14">
        <v>0.52385735526195298</v>
      </c>
      <c r="AD153" s="14">
        <v>4.8150412581260203E-2</v>
      </c>
      <c r="AE153" s="14">
        <v>6.5424657008179704E-2</v>
      </c>
    </row>
    <row r="154" spans="2:31" x14ac:dyDescent="0.5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2:31" x14ac:dyDescent="0.5">
      <c r="B155" s="6" t="s">
        <v>89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2:31" x14ac:dyDescent="0.5">
      <c r="B156" s="24" t="s">
        <v>76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2:31" x14ac:dyDescent="0.5">
      <c r="B157" t="s">
        <v>64</v>
      </c>
      <c r="C157" s="14">
        <v>0.13161798077676301</v>
      </c>
      <c r="D157" s="14">
        <v>0.131913648632766</v>
      </c>
      <c r="E157" s="14">
        <v>0.130921073187242</v>
      </c>
      <c r="F157" s="14"/>
      <c r="G157" s="14">
        <v>0.22883567692357201</v>
      </c>
      <c r="H157" s="14">
        <v>0.16410099029054001</v>
      </c>
      <c r="I157" s="14">
        <v>0.12599025763037899</v>
      </c>
      <c r="J157" s="14">
        <v>0.131003916616796</v>
      </c>
      <c r="K157" s="14">
        <v>7.4945211989203203E-2</v>
      </c>
      <c r="L157" s="14">
        <v>8.4225034713564795E-2</v>
      </c>
      <c r="M157" s="14"/>
      <c r="N157" s="14">
        <v>0.180612731552317</v>
      </c>
      <c r="O157" s="14">
        <v>0.13822394880147601</v>
      </c>
      <c r="P157" s="14">
        <v>9.7515144061356598E-2</v>
      </c>
      <c r="Q157" s="14">
        <v>0.10075503406750699</v>
      </c>
      <c r="R157" s="14"/>
      <c r="S157" s="14">
        <v>7.5678833756644498E-2</v>
      </c>
      <c r="T157" s="14">
        <v>0.182354812417729</v>
      </c>
      <c r="U157" s="14">
        <v>7.2843072472452003E-2</v>
      </c>
      <c r="V157" s="14"/>
      <c r="W157" s="14">
        <v>7.0115622684200907E-2</v>
      </c>
      <c r="X157" s="14">
        <v>0.20675132438091401</v>
      </c>
      <c r="Y157" s="14">
        <v>0.13509345613659099</v>
      </c>
      <c r="Z157" s="14">
        <v>7.8829128826722994E-2</v>
      </c>
      <c r="AA157" s="14">
        <v>6.1649452229511903E-2</v>
      </c>
      <c r="AB157" s="14"/>
      <c r="AC157" s="14">
        <v>8.8210080670830499E-2</v>
      </c>
      <c r="AD157" s="14">
        <v>0.180473309886959</v>
      </c>
      <c r="AE157" s="14">
        <v>0.18419871158830001</v>
      </c>
    </row>
    <row r="158" spans="2:31" x14ac:dyDescent="0.5">
      <c r="B158" t="s">
        <v>65</v>
      </c>
      <c r="C158" s="14">
        <v>0.318598038138033</v>
      </c>
      <c r="D158" s="14">
        <v>0.32487538999285798</v>
      </c>
      <c r="E158" s="14">
        <v>0.311943392718456</v>
      </c>
      <c r="F158" s="14"/>
      <c r="G158" s="14">
        <v>0.38535943602661299</v>
      </c>
      <c r="H158" s="14">
        <v>0.37815869591109202</v>
      </c>
      <c r="I158" s="14">
        <v>0.33956222668424901</v>
      </c>
      <c r="J158" s="14">
        <v>0.24215353279547799</v>
      </c>
      <c r="K158" s="14">
        <v>0.237269914798239</v>
      </c>
      <c r="L158" s="14">
        <v>0.325626714194373</v>
      </c>
      <c r="M158" s="14"/>
      <c r="N158" s="14">
        <v>0.392764768703325</v>
      </c>
      <c r="O158" s="14">
        <v>0.36954212161264899</v>
      </c>
      <c r="P158" s="14">
        <v>0.239213004944134</v>
      </c>
      <c r="Q158" s="14">
        <v>0.25246200420648102</v>
      </c>
      <c r="R158" s="14"/>
      <c r="S158" s="14">
        <v>0.232719299117503</v>
      </c>
      <c r="T158" s="14">
        <v>0.39120820155679398</v>
      </c>
      <c r="U158" s="14">
        <v>0.32118379454150497</v>
      </c>
      <c r="V158" s="14"/>
      <c r="W158" s="14">
        <v>0.28219067952157301</v>
      </c>
      <c r="X158" s="14">
        <v>0.35997516847526101</v>
      </c>
      <c r="Y158" s="14">
        <v>0.46779284466163401</v>
      </c>
      <c r="Z158" s="14">
        <v>0.11324894219366299</v>
      </c>
      <c r="AA158" s="14">
        <v>0.21713596363940799</v>
      </c>
      <c r="AB158" s="14"/>
      <c r="AC158" s="14">
        <v>0.314434752401615</v>
      </c>
      <c r="AD158" s="14">
        <v>0.37863210560078198</v>
      </c>
      <c r="AE158" s="14">
        <v>0.38999766943047998</v>
      </c>
    </row>
    <row r="159" spans="2:31" x14ac:dyDescent="0.5">
      <c r="B159" t="s">
        <v>66</v>
      </c>
      <c r="C159" s="14">
        <v>0.27491045545251103</v>
      </c>
      <c r="D159" s="14">
        <v>0.25048679752993602</v>
      </c>
      <c r="E159" s="14">
        <v>0.29834386702881499</v>
      </c>
      <c r="F159" s="14"/>
      <c r="G159" s="14">
        <v>0.19568539917095901</v>
      </c>
      <c r="H159" s="14">
        <v>0.245765818820982</v>
      </c>
      <c r="I159" s="14">
        <v>0.26976732216845001</v>
      </c>
      <c r="J159" s="14">
        <v>0.28801388329377903</v>
      </c>
      <c r="K159" s="14">
        <v>0.33346209503179303</v>
      </c>
      <c r="L159" s="14">
        <v>0.30511303290280001</v>
      </c>
      <c r="M159" s="14"/>
      <c r="N159" s="14">
        <v>0.24111997088726</v>
      </c>
      <c r="O159" s="14">
        <v>0.24610562926666199</v>
      </c>
      <c r="P159" s="14">
        <v>0.302743278544854</v>
      </c>
      <c r="Q159" s="14">
        <v>0.318980740898542</v>
      </c>
      <c r="R159" s="14"/>
      <c r="S159" s="14">
        <v>0.29540693777236099</v>
      </c>
      <c r="T159" s="14">
        <v>0.24748776627067101</v>
      </c>
      <c r="U159" s="14">
        <v>0.31866584829183903</v>
      </c>
      <c r="V159" s="14"/>
      <c r="W159" s="14">
        <v>0.28568809792199201</v>
      </c>
      <c r="X159" s="14">
        <v>0.25610560909730101</v>
      </c>
      <c r="Y159" s="14">
        <v>0.25045632067164703</v>
      </c>
      <c r="Z159" s="14">
        <v>0.130615958485785</v>
      </c>
      <c r="AA159" s="14">
        <v>0.35181863872329</v>
      </c>
      <c r="AB159" s="14"/>
      <c r="AC159" s="14">
        <v>0.273221179515511</v>
      </c>
      <c r="AD159" s="14">
        <v>0.25117069780795898</v>
      </c>
      <c r="AE159" s="14">
        <v>0.226805591196519</v>
      </c>
    </row>
    <row r="160" spans="2:31" x14ac:dyDescent="0.5">
      <c r="B160" t="s">
        <v>67</v>
      </c>
      <c r="C160" s="14">
        <v>0.10852249243774301</v>
      </c>
      <c r="D160" s="14">
        <v>0.117923097157399</v>
      </c>
      <c r="E160" s="14">
        <v>9.9877512391332496E-2</v>
      </c>
      <c r="F160" s="14"/>
      <c r="G160" s="14">
        <v>0.101248405863705</v>
      </c>
      <c r="H160" s="14">
        <v>8.9417307657061101E-2</v>
      </c>
      <c r="I160" s="14">
        <v>8.2895482362155701E-2</v>
      </c>
      <c r="J160" s="14">
        <v>0.13537869175334799</v>
      </c>
      <c r="K160" s="14">
        <v>0.13674691805359801</v>
      </c>
      <c r="L160" s="14">
        <v>0.108989335517332</v>
      </c>
      <c r="M160" s="14"/>
      <c r="N160" s="14">
        <v>9.1489281341021605E-2</v>
      </c>
      <c r="O160" s="14">
        <v>0.10259009276284201</v>
      </c>
      <c r="P160" s="14">
        <v>0.14117604147554499</v>
      </c>
      <c r="Q160" s="14">
        <v>0.106732805145678</v>
      </c>
      <c r="R160" s="14"/>
      <c r="S160" s="14">
        <v>0.15346687654017799</v>
      </c>
      <c r="T160" s="14">
        <v>8.7157008193180299E-2</v>
      </c>
      <c r="U160" s="14">
        <v>6.3221572747337501E-2</v>
      </c>
      <c r="V160" s="14"/>
      <c r="W160" s="14">
        <v>0.14912374552963201</v>
      </c>
      <c r="X160" s="14">
        <v>8.5706333907749094E-2</v>
      </c>
      <c r="Y160" s="14">
        <v>7.7244930474260606E-2</v>
      </c>
      <c r="Z160" s="14">
        <v>0.204979951862575</v>
      </c>
      <c r="AA160" s="14">
        <v>0.113082651736989</v>
      </c>
      <c r="AB160" s="14"/>
      <c r="AC160" s="14">
        <v>0.13320382688851801</v>
      </c>
      <c r="AD160" s="14">
        <v>9.9121955354875196E-2</v>
      </c>
      <c r="AE160" s="14">
        <v>8.3412730572998903E-2</v>
      </c>
    </row>
    <row r="161" spans="2:31" x14ac:dyDescent="0.5">
      <c r="B161" t="s">
        <v>68</v>
      </c>
      <c r="C161" s="14">
        <v>0.13425868734694199</v>
      </c>
      <c r="D161" s="14">
        <v>0.14970004043327301</v>
      </c>
      <c r="E161" s="14">
        <v>0.11984496150078799</v>
      </c>
      <c r="F161" s="14"/>
      <c r="G161" s="14">
        <v>7.2056237996728306E-2</v>
      </c>
      <c r="H161" s="14">
        <v>8.0502318656619706E-2</v>
      </c>
      <c r="I161" s="14">
        <v>0.14782590559047001</v>
      </c>
      <c r="J161" s="14">
        <v>0.16996935348919401</v>
      </c>
      <c r="K161" s="14">
        <v>0.19526058318928399</v>
      </c>
      <c r="L161" s="14">
        <v>0.13806883523636601</v>
      </c>
      <c r="M161" s="14"/>
      <c r="N161" s="14">
        <v>6.4330606168608195E-2</v>
      </c>
      <c r="O161" s="14">
        <v>0.121495063344562</v>
      </c>
      <c r="P161" s="14">
        <v>0.18817150735156901</v>
      </c>
      <c r="Q161" s="14">
        <v>0.17445755635846599</v>
      </c>
      <c r="R161" s="14"/>
      <c r="S161" s="14">
        <v>0.22421799495942901</v>
      </c>
      <c r="T161" s="14">
        <v>5.4739737317106997E-2</v>
      </c>
      <c r="U161" s="14">
        <v>0.16876692620185099</v>
      </c>
      <c r="V161" s="14"/>
      <c r="W161" s="14">
        <v>0.180488695680835</v>
      </c>
      <c r="X161" s="14">
        <v>7.0036357362667903E-2</v>
      </c>
      <c r="Y161" s="14">
        <v>5.0477238785242497E-2</v>
      </c>
      <c r="Z161" s="14">
        <v>0.44580838626925701</v>
      </c>
      <c r="AA161" s="14">
        <v>0.20279489168626999</v>
      </c>
      <c r="AB161" s="14"/>
      <c r="AC161" s="14">
        <v>0.161001534813453</v>
      </c>
      <c r="AD161" s="14">
        <v>7.2376812536550095E-2</v>
      </c>
      <c r="AE161" s="14">
        <v>9.0420519860535106E-2</v>
      </c>
    </row>
    <row r="162" spans="2:31" x14ac:dyDescent="0.5">
      <c r="B162" t="s">
        <v>69</v>
      </c>
      <c r="C162" s="14">
        <v>3.20923458480089E-2</v>
      </c>
      <c r="D162" s="14">
        <v>2.5101026253768699E-2</v>
      </c>
      <c r="E162" s="14">
        <v>3.9069193173367198E-2</v>
      </c>
      <c r="F162" s="14"/>
      <c r="G162" s="14">
        <v>1.6814844018422499E-2</v>
      </c>
      <c r="H162" s="14">
        <v>4.2054868663705197E-2</v>
      </c>
      <c r="I162" s="14">
        <v>3.3958805564296202E-2</v>
      </c>
      <c r="J162" s="14">
        <v>3.3480622051405097E-2</v>
      </c>
      <c r="K162" s="14">
        <v>2.23152769378826E-2</v>
      </c>
      <c r="L162" s="14">
        <v>3.7977047435565299E-2</v>
      </c>
      <c r="M162" s="14"/>
      <c r="N162" s="14">
        <v>2.9682641347467901E-2</v>
      </c>
      <c r="O162" s="14">
        <v>2.2043144211809099E-2</v>
      </c>
      <c r="P162" s="14">
        <v>3.1181023622541101E-2</v>
      </c>
      <c r="Q162" s="14">
        <v>4.6611859323324699E-2</v>
      </c>
      <c r="R162" s="14"/>
      <c r="S162" s="14">
        <v>1.8510057853884199E-2</v>
      </c>
      <c r="T162" s="14">
        <v>3.7052474244518102E-2</v>
      </c>
      <c r="U162" s="14">
        <v>5.5318785745015697E-2</v>
      </c>
      <c r="V162" s="14"/>
      <c r="W162" s="14">
        <v>3.2393158661767299E-2</v>
      </c>
      <c r="X162" s="14">
        <v>2.1425206776107299E-2</v>
      </c>
      <c r="Y162" s="14">
        <v>1.8935209270625399E-2</v>
      </c>
      <c r="Z162" s="14">
        <v>2.6517632361996502E-2</v>
      </c>
      <c r="AA162" s="14">
        <v>5.3518401984531797E-2</v>
      </c>
      <c r="AB162" s="14"/>
      <c r="AC162" s="14">
        <v>2.99286257100729E-2</v>
      </c>
      <c r="AD162" s="14">
        <v>1.82251188128752E-2</v>
      </c>
      <c r="AE162" s="14">
        <v>2.5164777351167001E-2</v>
      </c>
    </row>
    <row r="163" spans="2:31" x14ac:dyDescent="0.5">
      <c r="B163" t="s">
        <v>70</v>
      </c>
      <c r="C163" s="14">
        <v>0.45021601891479601</v>
      </c>
      <c r="D163" s="14">
        <v>0.45678903862562298</v>
      </c>
      <c r="E163" s="14">
        <v>0.442864465905697</v>
      </c>
      <c r="F163" s="14"/>
      <c r="G163" s="14">
        <v>0.61419511295018503</v>
      </c>
      <c r="H163" s="14">
        <v>0.54225968620163201</v>
      </c>
      <c r="I163" s="14">
        <v>0.46555248431462798</v>
      </c>
      <c r="J163" s="14">
        <v>0.37315744941227502</v>
      </c>
      <c r="K163" s="14">
        <v>0.31221512678744301</v>
      </c>
      <c r="L163" s="14">
        <v>0.40985174890793802</v>
      </c>
      <c r="M163" s="14"/>
      <c r="N163" s="14">
        <v>0.57337750025564205</v>
      </c>
      <c r="O163" s="14">
        <v>0.50776607041412503</v>
      </c>
      <c r="P163" s="14">
        <v>0.33672814900549097</v>
      </c>
      <c r="Q163" s="14">
        <v>0.35321703827398798</v>
      </c>
      <c r="R163" s="14"/>
      <c r="S163" s="14">
        <v>0.30839813287414702</v>
      </c>
      <c r="T163" s="14">
        <v>0.57356301397452403</v>
      </c>
      <c r="U163" s="14">
        <v>0.39402686701395701</v>
      </c>
      <c r="V163" s="14"/>
      <c r="W163" s="14">
        <v>0.35230630220577402</v>
      </c>
      <c r="X163" s="14">
        <v>0.56672649285617505</v>
      </c>
      <c r="Y163" s="14">
        <v>0.60288630079822403</v>
      </c>
      <c r="Z163" s="14">
        <v>0.19207807102038599</v>
      </c>
      <c r="AA163" s="14">
        <v>0.27878541586891997</v>
      </c>
      <c r="AB163" s="14"/>
      <c r="AC163" s="14">
        <v>0.40264483307244497</v>
      </c>
      <c r="AD163" s="14">
        <v>0.55910541548774095</v>
      </c>
      <c r="AE163" s="14">
        <v>0.57419638101878001</v>
      </c>
    </row>
    <row r="164" spans="2:31" x14ac:dyDescent="0.5">
      <c r="B164" t="s">
        <v>71</v>
      </c>
      <c r="C164" s="14">
        <v>0.242781179784684</v>
      </c>
      <c r="D164" s="14">
        <v>0.26762313759067202</v>
      </c>
      <c r="E164" s="14">
        <v>0.21972247389212099</v>
      </c>
      <c r="F164" s="14"/>
      <c r="G164" s="14">
        <v>0.17330464386043301</v>
      </c>
      <c r="H164" s="14">
        <v>0.16991962631368099</v>
      </c>
      <c r="I164" s="14">
        <v>0.23072138795262601</v>
      </c>
      <c r="J164" s="14">
        <v>0.305348045242541</v>
      </c>
      <c r="K164" s="14">
        <v>0.33200750124288098</v>
      </c>
      <c r="L164" s="14">
        <v>0.24705817075369699</v>
      </c>
      <c r="M164" s="14"/>
      <c r="N164" s="14">
        <v>0.15581988750963</v>
      </c>
      <c r="O164" s="14">
        <v>0.22408515610740401</v>
      </c>
      <c r="P164" s="14">
        <v>0.32934754882711398</v>
      </c>
      <c r="Q164" s="14">
        <v>0.281190361504145</v>
      </c>
      <c r="R164" s="14"/>
      <c r="S164" s="14">
        <v>0.377684871499607</v>
      </c>
      <c r="T164" s="14">
        <v>0.141896745510287</v>
      </c>
      <c r="U164" s="14">
        <v>0.23198849894918899</v>
      </c>
      <c r="V164" s="14"/>
      <c r="W164" s="14">
        <v>0.32961244121046801</v>
      </c>
      <c r="X164" s="14">
        <v>0.15574269127041701</v>
      </c>
      <c r="Y164" s="14">
        <v>0.127722169259503</v>
      </c>
      <c r="Z164" s="14">
        <v>0.65078833813183201</v>
      </c>
      <c r="AA164" s="14">
        <v>0.31587754342325802</v>
      </c>
      <c r="AB164" s="14"/>
      <c r="AC164" s="14">
        <v>0.29420536170197098</v>
      </c>
      <c r="AD164" s="14">
        <v>0.17149876789142501</v>
      </c>
      <c r="AE164" s="14">
        <v>0.17383325043353401</v>
      </c>
    </row>
    <row r="165" spans="2:31" x14ac:dyDescent="0.5">
      <c r="B165" t="s">
        <v>72</v>
      </c>
      <c r="C165" s="14">
        <v>0.20743483913011199</v>
      </c>
      <c r="D165" s="14">
        <v>0.18916590103495101</v>
      </c>
      <c r="E165" s="14">
        <v>0.22314199201357701</v>
      </c>
      <c r="F165" s="14"/>
      <c r="G165" s="14">
        <v>0.44089046908975199</v>
      </c>
      <c r="H165" s="14">
        <v>0.37234005988795099</v>
      </c>
      <c r="I165" s="14">
        <v>0.234831096362002</v>
      </c>
      <c r="J165" s="14">
        <v>6.7809404169733495E-2</v>
      </c>
      <c r="K165" s="14">
        <v>-1.9792374455439E-2</v>
      </c>
      <c r="L165" s="14">
        <v>0.162793578154241</v>
      </c>
      <c r="M165" s="14"/>
      <c r="N165" s="14">
        <v>0.417557612746013</v>
      </c>
      <c r="O165" s="14">
        <v>0.28368091430672099</v>
      </c>
      <c r="P165" s="14">
        <v>7.3806001783770503E-3</v>
      </c>
      <c r="Q165" s="14">
        <v>7.2026676769843603E-2</v>
      </c>
      <c r="R165" s="14"/>
      <c r="S165" s="14">
        <v>-6.9286738625460101E-2</v>
      </c>
      <c r="T165" s="14">
        <v>0.431666268464237</v>
      </c>
      <c r="U165" s="14">
        <v>0.16203836806476801</v>
      </c>
      <c r="V165" s="14"/>
      <c r="W165" s="14">
        <v>2.2693860995306101E-2</v>
      </c>
      <c r="X165" s="14">
        <v>0.41098380158575798</v>
      </c>
      <c r="Y165" s="14">
        <v>0.475164131538721</v>
      </c>
      <c r="Z165" s="14">
        <v>-0.45871026711144602</v>
      </c>
      <c r="AA165" s="14">
        <v>-3.7092127554337898E-2</v>
      </c>
      <c r="AB165" s="14"/>
      <c r="AC165" s="14">
        <v>0.10843947137047399</v>
      </c>
      <c r="AD165" s="14">
        <v>0.38760664759631502</v>
      </c>
      <c r="AE165" s="14">
        <v>0.40036313058524597</v>
      </c>
    </row>
    <row r="166" spans="2:31" x14ac:dyDescent="0.5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2:31" x14ac:dyDescent="0.5">
      <c r="B167" s="6" t="s">
        <v>90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2:31" x14ac:dyDescent="0.5">
      <c r="B168" s="24" t="s">
        <v>76</v>
      </c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2:31" x14ac:dyDescent="0.5">
      <c r="B169" t="s">
        <v>64</v>
      </c>
      <c r="C169" s="14">
        <v>0.105791794222012</v>
      </c>
      <c r="D169" s="14">
        <v>0.121372603775161</v>
      </c>
      <c r="E169" s="14">
        <v>9.0381447257846803E-2</v>
      </c>
      <c r="F169" s="14"/>
      <c r="G169" s="14">
        <v>0.109474662938965</v>
      </c>
      <c r="H169" s="14">
        <v>9.4931406335406199E-2</v>
      </c>
      <c r="I169" s="14">
        <v>0.104456394268182</v>
      </c>
      <c r="J169" s="14">
        <v>0.117511808181125</v>
      </c>
      <c r="K169" s="14">
        <v>0.106815420422085</v>
      </c>
      <c r="L169" s="14">
        <v>0.103089363096923</v>
      </c>
      <c r="M169" s="14"/>
      <c r="N169" s="14">
        <v>0.135782968221866</v>
      </c>
      <c r="O169" s="14">
        <v>0.100331882504735</v>
      </c>
      <c r="P169" s="14">
        <v>0.10199041557548399</v>
      </c>
      <c r="Q169" s="14">
        <v>7.8721785937033703E-2</v>
      </c>
      <c r="R169" s="14"/>
      <c r="S169" s="14">
        <v>9.8221704036094995E-2</v>
      </c>
      <c r="T169" s="14">
        <v>0.13773604796101899</v>
      </c>
      <c r="U169" s="14">
        <v>5.3716307117026997E-2</v>
      </c>
      <c r="V169" s="14"/>
      <c r="W169" s="14">
        <v>9.0174125579329703E-2</v>
      </c>
      <c r="X169" s="14">
        <v>0.119041103146587</v>
      </c>
      <c r="Y169" s="14">
        <v>0.13646130380125501</v>
      </c>
      <c r="Z169" s="14">
        <v>0.157653060552362</v>
      </c>
      <c r="AA169" s="14">
        <v>5.82380344348776E-2</v>
      </c>
      <c r="AB169" s="14"/>
      <c r="AC169" s="14">
        <v>0.101549956279053</v>
      </c>
      <c r="AD169" s="14">
        <v>0.113564596673136</v>
      </c>
      <c r="AE169" s="14">
        <v>0.13417270103552301</v>
      </c>
    </row>
    <row r="170" spans="2:31" x14ac:dyDescent="0.5">
      <c r="B170" t="s">
        <v>65</v>
      </c>
      <c r="C170" s="14">
        <v>0.27560459092207901</v>
      </c>
      <c r="D170" s="14">
        <v>0.30575166929776798</v>
      </c>
      <c r="E170" s="14">
        <v>0.24535227423244099</v>
      </c>
      <c r="F170" s="14"/>
      <c r="G170" s="14">
        <v>0.34674875584290799</v>
      </c>
      <c r="H170" s="14">
        <v>0.29493161609943402</v>
      </c>
      <c r="I170" s="14">
        <v>0.25522023750805301</v>
      </c>
      <c r="J170" s="14">
        <v>0.21884877214731999</v>
      </c>
      <c r="K170" s="14">
        <v>0.24285008420818999</v>
      </c>
      <c r="L170" s="14">
        <v>0.29752836791484799</v>
      </c>
      <c r="M170" s="14"/>
      <c r="N170" s="14">
        <v>0.34328492773878</v>
      </c>
      <c r="O170" s="14">
        <v>0.29848222186914097</v>
      </c>
      <c r="P170" s="14">
        <v>0.232799975443782</v>
      </c>
      <c r="Q170" s="14">
        <v>0.21264141677265999</v>
      </c>
      <c r="R170" s="14"/>
      <c r="S170" s="14">
        <v>0.22272148170089101</v>
      </c>
      <c r="T170" s="14">
        <v>0.33226939732601002</v>
      </c>
      <c r="U170" s="14">
        <v>0.204105609647217</v>
      </c>
      <c r="V170" s="14"/>
      <c r="W170" s="14">
        <v>0.25176152910345101</v>
      </c>
      <c r="X170" s="14">
        <v>0.36346075669058497</v>
      </c>
      <c r="Y170" s="14">
        <v>0.37285416119993497</v>
      </c>
      <c r="Z170" s="14">
        <v>0.22617093985871101</v>
      </c>
      <c r="AA170" s="14">
        <v>0.142912702244022</v>
      </c>
      <c r="AB170" s="14"/>
      <c r="AC170" s="14">
        <v>0.260921529330504</v>
      </c>
      <c r="AD170" s="14">
        <v>0.34059335584995798</v>
      </c>
      <c r="AE170" s="14">
        <v>0.32320875686113898</v>
      </c>
    </row>
    <row r="171" spans="2:31" x14ac:dyDescent="0.5">
      <c r="B171" t="s">
        <v>66</v>
      </c>
      <c r="C171" s="14">
        <v>0.28211035825385899</v>
      </c>
      <c r="D171" s="14">
        <v>0.26233422540289097</v>
      </c>
      <c r="E171" s="14">
        <v>0.30277420038706299</v>
      </c>
      <c r="F171" s="14"/>
      <c r="G171" s="14">
        <v>0.285581784591249</v>
      </c>
      <c r="H171" s="14">
        <v>0.309147967938946</v>
      </c>
      <c r="I171" s="14">
        <v>0.28564982010780998</v>
      </c>
      <c r="J171" s="14">
        <v>0.30127249886237301</v>
      </c>
      <c r="K171" s="14">
        <v>0.26985685615563798</v>
      </c>
      <c r="L171" s="14">
        <v>0.24767345302315</v>
      </c>
      <c r="M171" s="14"/>
      <c r="N171" s="14">
        <v>0.286989843754341</v>
      </c>
      <c r="O171" s="14">
        <v>0.26244256220888601</v>
      </c>
      <c r="P171" s="14">
        <v>0.27638432886801501</v>
      </c>
      <c r="Q171" s="14">
        <v>0.30651314772692601</v>
      </c>
      <c r="R171" s="14"/>
      <c r="S171" s="14">
        <v>0.25757074322660101</v>
      </c>
      <c r="T171" s="14">
        <v>0.26902611179327002</v>
      </c>
      <c r="U171" s="14">
        <v>0.36138656121983198</v>
      </c>
      <c r="V171" s="14"/>
      <c r="W171" s="14">
        <v>0.24568734968248901</v>
      </c>
      <c r="X171" s="14">
        <v>0.27790301302611597</v>
      </c>
      <c r="Y171" s="14">
        <v>0.248569762259649</v>
      </c>
      <c r="Z171" s="14">
        <v>0.148090490407848</v>
      </c>
      <c r="AA171" s="14">
        <v>0.36367368607976103</v>
      </c>
      <c r="AB171" s="14"/>
      <c r="AC171" s="14">
        <v>0.24443878053144399</v>
      </c>
      <c r="AD171" s="14">
        <v>0.27927838091861101</v>
      </c>
      <c r="AE171" s="14">
        <v>0.327229540932368</v>
      </c>
    </row>
    <row r="172" spans="2:31" x14ac:dyDescent="0.5">
      <c r="B172" t="s">
        <v>67</v>
      </c>
      <c r="C172" s="14">
        <v>0.15335381919551699</v>
      </c>
      <c r="D172" s="14">
        <v>0.14134178095793001</v>
      </c>
      <c r="E172" s="14">
        <v>0.163863465186319</v>
      </c>
      <c r="F172" s="14"/>
      <c r="G172" s="14">
        <v>0.13798351682927601</v>
      </c>
      <c r="H172" s="14">
        <v>0.16212878577269399</v>
      </c>
      <c r="I172" s="14">
        <v>0.143946143612146</v>
      </c>
      <c r="J172" s="14">
        <v>0.14167703598150599</v>
      </c>
      <c r="K172" s="14">
        <v>0.16564850178714299</v>
      </c>
      <c r="L172" s="14">
        <v>0.165223169053203</v>
      </c>
      <c r="M172" s="14"/>
      <c r="N172" s="14">
        <v>0.123182312566625</v>
      </c>
      <c r="O172" s="14">
        <v>0.16740890463910299</v>
      </c>
      <c r="P172" s="14">
        <v>0.15358822928329999</v>
      </c>
      <c r="Q172" s="14">
        <v>0.17443511981729301</v>
      </c>
      <c r="R172" s="14"/>
      <c r="S172" s="14">
        <v>0.16988401968459699</v>
      </c>
      <c r="T172" s="14">
        <v>0.14923654823656199</v>
      </c>
      <c r="U172" s="14">
        <v>0.150682180315349</v>
      </c>
      <c r="V172" s="14"/>
      <c r="W172" s="14">
        <v>0.190747183656237</v>
      </c>
      <c r="X172" s="14">
        <v>0.115256317961779</v>
      </c>
      <c r="Y172" s="14">
        <v>0.15492155657429499</v>
      </c>
      <c r="Z172" s="14">
        <v>0.12607129399589501</v>
      </c>
      <c r="AA172" s="14">
        <v>0.15681373389484199</v>
      </c>
      <c r="AB172" s="14"/>
      <c r="AC172" s="14">
        <v>0.20013571504320099</v>
      </c>
      <c r="AD172" s="14">
        <v>0.133391377888814</v>
      </c>
      <c r="AE172" s="14">
        <v>0.115370789323685</v>
      </c>
    </row>
    <row r="173" spans="2:31" x14ac:dyDescent="0.5">
      <c r="B173" t="s">
        <v>68</v>
      </c>
      <c r="C173" s="14">
        <v>0.150153522557402</v>
      </c>
      <c r="D173" s="14">
        <v>0.14918307101188399</v>
      </c>
      <c r="E173" s="14">
        <v>0.15182912833855</v>
      </c>
      <c r="F173" s="14"/>
      <c r="G173" s="14">
        <v>6.8537721435519297E-2</v>
      </c>
      <c r="H173" s="14">
        <v>0.105617604959949</v>
      </c>
      <c r="I173" s="14">
        <v>0.192885558275806</v>
      </c>
      <c r="J173" s="14">
        <v>0.181584402764736</v>
      </c>
      <c r="K173" s="14">
        <v>0.18339367886215999</v>
      </c>
      <c r="L173" s="14">
        <v>0.15763249485858799</v>
      </c>
      <c r="M173" s="14"/>
      <c r="N173" s="14">
        <v>9.1272375936972697E-2</v>
      </c>
      <c r="O173" s="14">
        <v>0.13626354880164299</v>
      </c>
      <c r="P173" s="14">
        <v>0.19956008757427399</v>
      </c>
      <c r="Q173" s="14">
        <v>0.18395270770552399</v>
      </c>
      <c r="R173" s="14"/>
      <c r="S173" s="14">
        <v>0.23055157714326199</v>
      </c>
      <c r="T173" s="14">
        <v>8.6942070036954297E-2</v>
      </c>
      <c r="U173" s="14">
        <v>0.163355936001123</v>
      </c>
      <c r="V173" s="14"/>
      <c r="W173" s="14">
        <v>0.19487145469051401</v>
      </c>
      <c r="X173" s="14">
        <v>0.100432434313523</v>
      </c>
      <c r="Y173" s="14">
        <v>6.7258024242050796E-2</v>
      </c>
      <c r="Z173" s="14">
        <v>0.31565926890219098</v>
      </c>
      <c r="AA173" s="14">
        <v>0.22412469168115701</v>
      </c>
      <c r="AB173" s="14"/>
      <c r="AC173" s="14">
        <v>0.159829642620365</v>
      </c>
      <c r="AD173" s="14">
        <v>0.109365934025474</v>
      </c>
      <c r="AE173" s="14">
        <v>8.0162164846131895E-2</v>
      </c>
    </row>
    <row r="174" spans="2:31" x14ac:dyDescent="0.5">
      <c r="B174" t="s">
        <v>69</v>
      </c>
      <c r="C174" s="14">
        <v>3.2985914849131902E-2</v>
      </c>
      <c r="D174" s="14">
        <v>2.0016649554365301E-2</v>
      </c>
      <c r="E174" s="14">
        <v>4.5799484597781402E-2</v>
      </c>
      <c r="F174" s="14"/>
      <c r="G174" s="14">
        <v>5.1673558362082303E-2</v>
      </c>
      <c r="H174" s="14">
        <v>3.3242618893570601E-2</v>
      </c>
      <c r="I174" s="14">
        <v>1.7841846228003399E-2</v>
      </c>
      <c r="J174" s="14">
        <v>3.9105482062938797E-2</v>
      </c>
      <c r="K174" s="14">
        <v>3.1435458564782498E-2</v>
      </c>
      <c r="L174" s="14">
        <v>2.8853152053288401E-2</v>
      </c>
      <c r="M174" s="14"/>
      <c r="N174" s="14">
        <v>1.9487571781415001E-2</v>
      </c>
      <c r="O174" s="14">
        <v>3.5070879976492698E-2</v>
      </c>
      <c r="P174" s="14">
        <v>3.5676963255146202E-2</v>
      </c>
      <c r="Q174" s="14">
        <v>4.3735822040564601E-2</v>
      </c>
      <c r="R174" s="14"/>
      <c r="S174" s="14">
        <v>2.1050474208553799E-2</v>
      </c>
      <c r="T174" s="14">
        <v>2.47898246461851E-2</v>
      </c>
      <c r="U174" s="14">
        <v>6.6753405699451707E-2</v>
      </c>
      <c r="V174" s="14"/>
      <c r="W174" s="14">
        <v>2.67583572879798E-2</v>
      </c>
      <c r="X174" s="14">
        <v>2.3906374861410899E-2</v>
      </c>
      <c r="Y174" s="14">
        <v>1.99351919228156E-2</v>
      </c>
      <c r="Z174" s="14">
        <v>2.6354946282992699E-2</v>
      </c>
      <c r="AA174" s="14">
        <v>5.4237151665340697E-2</v>
      </c>
      <c r="AB174" s="14"/>
      <c r="AC174" s="14">
        <v>3.3124376195432501E-2</v>
      </c>
      <c r="AD174" s="14">
        <v>2.3806354644006902E-2</v>
      </c>
      <c r="AE174" s="14">
        <v>1.9856047001153398E-2</v>
      </c>
    </row>
    <row r="175" spans="2:31" x14ac:dyDescent="0.5">
      <c r="B175" t="s">
        <v>70</v>
      </c>
      <c r="C175" s="14">
        <v>0.38139638514409002</v>
      </c>
      <c r="D175" s="14">
        <v>0.42712427307292899</v>
      </c>
      <c r="E175" s="14">
        <v>0.33573372149028802</v>
      </c>
      <c r="F175" s="14"/>
      <c r="G175" s="14">
        <v>0.456223418781873</v>
      </c>
      <c r="H175" s="14">
        <v>0.38986302243484</v>
      </c>
      <c r="I175" s="14">
        <v>0.35967663177623499</v>
      </c>
      <c r="J175" s="14">
        <v>0.33636058032844601</v>
      </c>
      <c r="K175" s="14">
        <v>0.34966550463027601</v>
      </c>
      <c r="L175" s="14">
        <v>0.40061773101177101</v>
      </c>
      <c r="M175" s="14"/>
      <c r="N175" s="14">
        <v>0.47906789596064703</v>
      </c>
      <c r="O175" s="14">
        <v>0.39881410437387499</v>
      </c>
      <c r="P175" s="14">
        <v>0.334790391019265</v>
      </c>
      <c r="Q175" s="14">
        <v>0.29136320270969401</v>
      </c>
      <c r="R175" s="14"/>
      <c r="S175" s="14">
        <v>0.32094318573698599</v>
      </c>
      <c r="T175" s="14">
        <v>0.47000544528702898</v>
      </c>
      <c r="U175" s="14">
        <v>0.25782191676424399</v>
      </c>
      <c r="V175" s="14"/>
      <c r="W175" s="14">
        <v>0.34193565468278098</v>
      </c>
      <c r="X175" s="14">
        <v>0.48250185983717098</v>
      </c>
      <c r="Y175" s="14">
        <v>0.50931546500118996</v>
      </c>
      <c r="Z175" s="14">
        <v>0.38382400041107301</v>
      </c>
      <c r="AA175" s="14">
        <v>0.20115073667889899</v>
      </c>
      <c r="AB175" s="14"/>
      <c r="AC175" s="14">
        <v>0.362471485609557</v>
      </c>
      <c r="AD175" s="14">
        <v>0.45415795252309399</v>
      </c>
      <c r="AE175" s="14">
        <v>0.45738145789666201</v>
      </c>
    </row>
    <row r="176" spans="2:31" x14ac:dyDescent="0.5">
      <c r="B176" t="s">
        <v>71</v>
      </c>
      <c r="C176" s="14">
        <v>0.30350734175291899</v>
      </c>
      <c r="D176" s="14">
        <v>0.29052485196981398</v>
      </c>
      <c r="E176" s="14">
        <v>0.315692593524868</v>
      </c>
      <c r="F176" s="14"/>
      <c r="G176" s="14">
        <v>0.20652123826479499</v>
      </c>
      <c r="H176" s="14">
        <v>0.267746390732644</v>
      </c>
      <c r="I176" s="14">
        <v>0.33683170188795197</v>
      </c>
      <c r="J176" s="14">
        <v>0.32326143874624202</v>
      </c>
      <c r="K176" s="14">
        <v>0.34904218064930398</v>
      </c>
      <c r="L176" s="14">
        <v>0.32285566391179099</v>
      </c>
      <c r="M176" s="14"/>
      <c r="N176" s="14">
        <v>0.214454688503598</v>
      </c>
      <c r="O176" s="14">
        <v>0.303672453440746</v>
      </c>
      <c r="P176" s="14">
        <v>0.35314831685757397</v>
      </c>
      <c r="Q176" s="14">
        <v>0.358387827522816</v>
      </c>
      <c r="R176" s="14"/>
      <c r="S176" s="14">
        <v>0.40043559682786001</v>
      </c>
      <c r="T176" s="14">
        <v>0.23617861827351599</v>
      </c>
      <c r="U176" s="14">
        <v>0.31403811631647199</v>
      </c>
      <c r="V176" s="14"/>
      <c r="W176" s="14">
        <v>0.38561863834675097</v>
      </c>
      <c r="X176" s="14">
        <v>0.21568875227530199</v>
      </c>
      <c r="Y176" s="14">
        <v>0.22217958081634601</v>
      </c>
      <c r="Z176" s="14">
        <v>0.44173056289808599</v>
      </c>
      <c r="AA176" s="14">
        <v>0.380938425575999</v>
      </c>
      <c r="AB176" s="14"/>
      <c r="AC176" s="14">
        <v>0.35996535766356602</v>
      </c>
      <c r="AD176" s="14">
        <v>0.24275731191428801</v>
      </c>
      <c r="AE176" s="14">
        <v>0.195532954169817</v>
      </c>
    </row>
    <row r="177" spans="2:31" x14ac:dyDescent="0.5">
      <c r="B177" t="s">
        <v>72</v>
      </c>
      <c r="C177" s="14">
        <v>7.7889043391171503E-2</v>
      </c>
      <c r="D177" s="14">
        <v>0.13659942110311499</v>
      </c>
      <c r="E177" s="14">
        <v>2.0041127965419601E-2</v>
      </c>
      <c r="F177" s="14"/>
      <c r="G177" s="14">
        <v>0.24970218051707799</v>
      </c>
      <c r="H177" s="14">
        <v>0.122116631702197</v>
      </c>
      <c r="I177" s="14">
        <v>2.2844929888282999E-2</v>
      </c>
      <c r="J177" s="14">
        <v>1.30991415822034E-2</v>
      </c>
      <c r="K177" s="14">
        <v>6.2332398097186804E-4</v>
      </c>
      <c r="L177" s="14">
        <v>7.7762067099980195E-2</v>
      </c>
      <c r="M177" s="14"/>
      <c r="N177" s="14">
        <v>0.26461320745704903</v>
      </c>
      <c r="O177" s="14">
        <v>9.5141650933128999E-2</v>
      </c>
      <c r="P177" s="14">
        <v>-1.8357925838308399E-2</v>
      </c>
      <c r="Q177" s="14">
        <v>-6.7024624813122796E-2</v>
      </c>
      <c r="R177" s="14"/>
      <c r="S177" s="14">
        <v>-7.9492411090874002E-2</v>
      </c>
      <c r="T177" s="14">
        <v>0.23382682701351301</v>
      </c>
      <c r="U177" s="14">
        <v>-5.6216199552228202E-2</v>
      </c>
      <c r="V177" s="14"/>
      <c r="W177" s="14">
        <v>-4.3682983663970103E-2</v>
      </c>
      <c r="X177" s="14">
        <v>0.26681310756186899</v>
      </c>
      <c r="Y177" s="14">
        <v>0.28713588418484298</v>
      </c>
      <c r="Z177" s="14">
        <v>-5.7906562487013098E-2</v>
      </c>
      <c r="AA177" s="14">
        <v>-0.17978768889710001</v>
      </c>
      <c r="AB177" s="14"/>
      <c r="AC177" s="14">
        <v>2.50612794599164E-3</v>
      </c>
      <c r="AD177" s="14">
        <v>0.21140064060880601</v>
      </c>
      <c r="AE177" s="14">
        <v>0.26184850372684498</v>
      </c>
    </row>
    <row r="178" spans="2:31" x14ac:dyDescent="0.5"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2:31" x14ac:dyDescent="0.5">
      <c r="B179" s="6" t="s">
        <v>91</v>
      </c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  <row r="180" spans="2:31" x14ac:dyDescent="0.5">
      <c r="B180" s="24" t="s">
        <v>76</v>
      </c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spans="2:31" x14ac:dyDescent="0.5">
      <c r="B181" t="s">
        <v>64</v>
      </c>
      <c r="C181" s="14">
        <v>0.42824867878499101</v>
      </c>
      <c r="D181" s="14">
        <v>0.43790729000051698</v>
      </c>
      <c r="E181" s="14">
        <v>0.41989634434476703</v>
      </c>
      <c r="F181" s="14"/>
      <c r="G181" s="14">
        <v>0.17757586012165</v>
      </c>
      <c r="H181" s="14">
        <v>0.302303261893414</v>
      </c>
      <c r="I181" s="14">
        <v>0.40250543949956202</v>
      </c>
      <c r="J181" s="14">
        <v>0.46103990274613499</v>
      </c>
      <c r="K181" s="14">
        <v>0.60992076049494903</v>
      </c>
      <c r="L181" s="14">
        <v>0.56832967571715298</v>
      </c>
      <c r="M181" s="14"/>
      <c r="N181" s="14">
        <v>0.34931591854573102</v>
      </c>
      <c r="O181" s="14">
        <v>0.39658755665399398</v>
      </c>
      <c r="P181" s="14">
        <v>0.50170565072325302</v>
      </c>
      <c r="Q181" s="14">
        <v>0.47533865282395998</v>
      </c>
      <c r="R181" s="14"/>
      <c r="S181" s="14">
        <v>0.65645361413265002</v>
      </c>
      <c r="T181" s="14">
        <v>0.30816108516617202</v>
      </c>
      <c r="U181" s="14">
        <v>0.32298909805401699</v>
      </c>
      <c r="V181" s="14"/>
      <c r="W181" s="14">
        <v>0.62081804967965803</v>
      </c>
      <c r="X181" s="14">
        <v>0.26578137871159901</v>
      </c>
      <c r="Y181" s="14">
        <v>0.33937459947773901</v>
      </c>
      <c r="Z181" s="14">
        <v>0.80980023799819001</v>
      </c>
      <c r="AA181" s="14">
        <v>0.41952931924744902</v>
      </c>
      <c r="AB181" s="14"/>
      <c r="AC181" s="14">
        <v>0.57207771819315001</v>
      </c>
      <c r="AD181" s="14">
        <v>0.29334411104286301</v>
      </c>
      <c r="AE181" s="14">
        <v>0.29207673674238099</v>
      </c>
    </row>
    <row r="182" spans="2:31" x14ac:dyDescent="0.5">
      <c r="B182" t="s">
        <v>65</v>
      </c>
      <c r="C182" s="14">
        <v>0.24838415555503399</v>
      </c>
      <c r="D182" s="14">
        <v>0.249305953884005</v>
      </c>
      <c r="E182" s="14">
        <v>0.248690358548084</v>
      </c>
      <c r="F182" s="14"/>
      <c r="G182" s="14">
        <v>0.24568440777126699</v>
      </c>
      <c r="H182" s="14">
        <v>0.23960998836730599</v>
      </c>
      <c r="I182" s="14">
        <v>0.27891202516316499</v>
      </c>
      <c r="J182" s="14">
        <v>0.23113864527945399</v>
      </c>
      <c r="K182" s="14">
        <v>0.21276403538572</v>
      </c>
      <c r="L182" s="14">
        <v>0.270316900120121</v>
      </c>
      <c r="M182" s="14"/>
      <c r="N182" s="14">
        <v>0.26504538328724297</v>
      </c>
      <c r="O182" s="14">
        <v>0.25800101813370102</v>
      </c>
      <c r="P182" s="14">
        <v>0.23996173904009099</v>
      </c>
      <c r="Q182" s="14">
        <v>0.231213491854522</v>
      </c>
      <c r="R182" s="14"/>
      <c r="S182" s="14">
        <v>0.21583150547361099</v>
      </c>
      <c r="T182" s="14">
        <v>0.27390457995871698</v>
      </c>
      <c r="U182" s="14">
        <v>0.27434177398875698</v>
      </c>
      <c r="V182" s="14"/>
      <c r="W182" s="14">
        <v>0.24736413114523301</v>
      </c>
      <c r="X182" s="14">
        <v>0.27912757849075898</v>
      </c>
      <c r="Y182" s="14">
        <v>0.263160138940011</v>
      </c>
      <c r="Z182" s="14">
        <v>6.8230078336118702E-2</v>
      </c>
      <c r="AA182" s="14">
        <v>0.24070512202529601</v>
      </c>
      <c r="AB182" s="14"/>
      <c r="AC182" s="14">
        <v>0.27429847652579997</v>
      </c>
      <c r="AD182" s="14">
        <v>0.28126518991189697</v>
      </c>
      <c r="AE182" s="14">
        <v>0.27277271913234602</v>
      </c>
    </row>
    <row r="183" spans="2:31" x14ac:dyDescent="0.5">
      <c r="B183" t="s">
        <v>66</v>
      </c>
      <c r="C183" s="14">
        <v>0.20889253266271399</v>
      </c>
      <c r="D183" s="14">
        <v>0.21625196020588699</v>
      </c>
      <c r="E183" s="14">
        <v>0.202003789907545</v>
      </c>
      <c r="F183" s="14"/>
      <c r="G183" s="14">
        <v>0.30130777376815099</v>
      </c>
      <c r="H183" s="14">
        <v>0.29723591621150303</v>
      </c>
      <c r="I183" s="14">
        <v>0.20405740213186499</v>
      </c>
      <c r="J183" s="14">
        <v>0.21538791655188999</v>
      </c>
      <c r="K183" s="14">
        <v>0.12875011739620201</v>
      </c>
      <c r="L183" s="14">
        <v>0.128618890785345</v>
      </c>
      <c r="M183" s="14"/>
      <c r="N183" s="14">
        <v>0.25912401036455501</v>
      </c>
      <c r="O183" s="14">
        <v>0.21543385202849599</v>
      </c>
      <c r="P183" s="14">
        <v>0.15676742440622099</v>
      </c>
      <c r="Q183" s="14">
        <v>0.19619644100752301</v>
      </c>
      <c r="R183" s="14"/>
      <c r="S183" s="14">
        <v>9.0071651335132202E-2</v>
      </c>
      <c r="T183" s="14">
        <v>0.27712528814235998</v>
      </c>
      <c r="U183" s="14">
        <v>0.28329766649164601</v>
      </c>
      <c r="V183" s="14"/>
      <c r="W183" s="14">
        <v>9.4771987309170705E-2</v>
      </c>
      <c r="X183" s="14">
        <v>0.27718321055330603</v>
      </c>
      <c r="Y183" s="14">
        <v>0.29608328466893202</v>
      </c>
      <c r="Z183" s="14">
        <v>6.7960137664293693E-2</v>
      </c>
      <c r="AA183" s="14">
        <v>0.25042627873630402</v>
      </c>
      <c r="AB183" s="14"/>
      <c r="AC183" s="14">
        <v>0.110153743566902</v>
      </c>
      <c r="AD183" s="14">
        <v>0.26763407666769801</v>
      </c>
      <c r="AE183" s="14">
        <v>0.28880545149365799</v>
      </c>
    </row>
    <row r="184" spans="2:31" x14ac:dyDescent="0.5">
      <c r="B184" t="s">
        <v>67</v>
      </c>
      <c r="C184" s="14">
        <v>6.0631359076840502E-2</v>
      </c>
      <c r="D184" s="14">
        <v>5.12887537183409E-2</v>
      </c>
      <c r="E184" s="14">
        <v>6.8046726529737006E-2</v>
      </c>
      <c r="F184" s="14"/>
      <c r="G184" s="14">
        <v>0.15732028626262001</v>
      </c>
      <c r="H184" s="14">
        <v>7.8783881210867004E-2</v>
      </c>
      <c r="I184" s="14">
        <v>7.1771032971105903E-2</v>
      </c>
      <c r="J184" s="14">
        <v>5.1747141964968497E-2</v>
      </c>
      <c r="K184" s="14">
        <v>2.2903724022498798E-2</v>
      </c>
      <c r="L184" s="14">
        <v>5.6040857961714603E-3</v>
      </c>
      <c r="M184" s="14"/>
      <c r="N184" s="14">
        <v>8.0496428603579695E-2</v>
      </c>
      <c r="O184" s="14">
        <v>7.2757576539916199E-2</v>
      </c>
      <c r="P184" s="14">
        <v>4.32558508684876E-2</v>
      </c>
      <c r="Q184" s="14">
        <v>4.3190112830928301E-2</v>
      </c>
      <c r="R184" s="14"/>
      <c r="S184" s="14">
        <v>1.45020276077705E-2</v>
      </c>
      <c r="T184" s="14">
        <v>8.8181581021310296E-2</v>
      </c>
      <c r="U184" s="14">
        <v>5.5963947010783902E-2</v>
      </c>
      <c r="V184" s="14"/>
      <c r="W184" s="14">
        <v>1.3706877413242001E-2</v>
      </c>
      <c r="X184" s="14">
        <v>0.10188428451708301</v>
      </c>
      <c r="Y184" s="14">
        <v>8.8397962528650204E-2</v>
      </c>
      <c r="Z184" s="14">
        <v>2.2094670434467601E-2</v>
      </c>
      <c r="AA184" s="14">
        <v>3.5480961744933703E-2</v>
      </c>
      <c r="AB184" s="14"/>
      <c r="AC184" s="14">
        <v>1.6727512781269799E-2</v>
      </c>
      <c r="AD184" s="14">
        <v>8.8608746585504106E-2</v>
      </c>
      <c r="AE184" s="14">
        <v>0.10945449774999599</v>
      </c>
    </row>
    <row r="185" spans="2:31" x14ac:dyDescent="0.5">
      <c r="B185" t="s">
        <v>68</v>
      </c>
      <c r="C185" s="14">
        <v>3.48720701349335E-2</v>
      </c>
      <c r="D185" s="14">
        <v>3.1273138578945502E-2</v>
      </c>
      <c r="E185" s="14">
        <v>3.7422904551970303E-2</v>
      </c>
      <c r="F185" s="14"/>
      <c r="G185" s="14">
        <v>7.8682724025922204E-2</v>
      </c>
      <c r="H185" s="14">
        <v>5.6647034031759601E-2</v>
      </c>
      <c r="I185" s="14">
        <v>2.23102133999649E-2</v>
      </c>
      <c r="J185" s="14">
        <v>2.3721296413942699E-2</v>
      </c>
      <c r="K185" s="14">
        <v>1.9285450197114001E-2</v>
      </c>
      <c r="L185" s="14">
        <v>1.80083018595028E-2</v>
      </c>
      <c r="M185" s="14"/>
      <c r="N185" s="14">
        <v>3.2848097637667002E-2</v>
      </c>
      <c r="O185" s="14">
        <v>4.1345652344663003E-2</v>
      </c>
      <c r="P185" s="14">
        <v>3.5218603179554199E-2</v>
      </c>
      <c r="Q185" s="14">
        <v>2.8825550762195701E-2</v>
      </c>
      <c r="R185" s="14"/>
      <c r="S185" s="14">
        <v>1.64672245872153E-2</v>
      </c>
      <c r="T185" s="14">
        <v>3.72898007342162E-2</v>
      </c>
      <c r="U185" s="14">
        <v>2.48412567930054E-2</v>
      </c>
      <c r="V185" s="14"/>
      <c r="W185" s="14">
        <v>1.8149742048246601E-2</v>
      </c>
      <c r="X185" s="14">
        <v>5.8206984781126E-2</v>
      </c>
      <c r="Y185" s="14">
        <v>0</v>
      </c>
      <c r="Z185" s="14">
        <v>3.1914875566930498E-2</v>
      </c>
      <c r="AA185" s="14">
        <v>2.18472965649808E-2</v>
      </c>
      <c r="AB185" s="14"/>
      <c r="AC185" s="14">
        <v>2.06972921557812E-2</v>
      </c>
      <c r="AD185" s="14">
        <v>5.28631634423559E-2</v>
      </c>
      <c r="AE185" s="14">
        <v>1.3024106591506299E-2</v>
      </c>
    </row>
    <row r="186" spans="2:31" x14ac:dyDescent="0.5">
      <c r="B186" t="s">
        <v>69</v>
      </c>
      <c r="C186" s="14">
        <v>1.8971203785487601E-2</v>
      </c>
      <c r="D186" s="14">
        <v>1.3972903612305E-2</v>
      </c>
      <c r="E186" s="14">
        <v>2.3939876117896899E-2</v>
      </c>
      <c r="F186" s="14"/>
      <c r="G186" s="14">
        <v>3.9428948050389101E-2</v>
      </c>
      <c r="H186" s="14">
        <v>2.5419918285149799E-2</v>
      </c>
      <c r="I186" s="14">
        <v>2.04438868343375E-2</v>
      </c>
      <c r="J186" s="14">
        <v>1.6965097043609399E-2</v>
      </c>
      <c r="K186" s="14">
        <v>6.3759125035155904E-3</v>
      </c>
      <c r="L186" s="14">
        <v>9.1221457217072009E-3</v>
      </c>
      <c r="M186" s="14"/>
      <c r="N186" s="14">
        <v>1.31701615612241E-2</v>
      </c>
      <c r="O186" s="14">
        <v>1.58743442992299E-2</v>
      </c>
      <c r="P186" s="14">
        <v>2.30907317823928E-2</v>
      </c>
      <c r="Q186" s="14">
        <v>2.5235750720871201E-2</v>
      </c>
      <c r="R186" s="14"/>
      <c r="S186" s="14">
        <v>6.6739768636209498E-3</v>
      </c>
      <c r="T186" s="14">
        <v>1.53376649772245E-2</v>
      </c>
      <c r="U186" s="14">
        <v>3.8566257661790199E-2</v>
      </c>
      <c r="V186" s="14"/>
      <c r="W186" s="14">
        <v>5.1892124044497301E-3</v>
      </c>
      <c r="X186" s="14">
        <v>1.78165629461269E-2</v>
      </c>
      <c r="Y186" s="14">
        <v>1.29840143846681E-2</v>
      </c>
      <c r="Z186" s="14">
        <v>0</v>
      </c>
      <c r="AA186" s="14">
        <v>3.2011021681037102E-2</v>
      </c>
      <c r="AB186" s="14"/>
      <c r="AC186" s="14">
        <v>6.0452567770967903E-3</v>
      </c>
      <c r="AD186" s="14">
        <v>1.6284712349681402E-2</v>
      </c>
      <c r="AE186" s="14">
        <v>2.38664882901123E-2</v>
      </c>
    </row>
    <row r="187" spans="2:31" x14ac:dyDescent="0.5">
      <c r="B187" t="s">
        <v>70</v>
      </c>
      <c r="C187" s="14">
        <v>0.67663283434002497</v>
      </c>
      <c r="D187" s="14">
        <v>0.68721324388452198</v>
      </c>
      <c r="E187" s="14">
        <v>0.66858670289285105</v>
      </c>
      <c r="F187" s="14"/>
      <c r="G187" s="14">
        <v>0.42326026789291699</v>
      </c>
      <c r="H187" s="14">
        <v>0.54191325026072101</v>
      </c>
      <c r="I187" s="14">
        <v>0.68141746466272601</v>
      </c>
      <c r="J187" s="14">
        <v>0.69217854802558998</v>
      </c>
      <c r="K187" s="14">
        <v>0.82268479588066901</v>
      </c>
      <c r="L187" s="14">
        <v>0.83864657583727398</v>
      </c>
      <c r="M187" s="14"/>
      <c r="N187" s="14">
        <v>0.61436130183297499</v>
      </c>
      <c r="O187" s="14">
        <v>0.65458857478769505</v>
      </c>
      <c r="P187" s="14">
        <v>0.74166738976334401</v>
      </c>
      <c r="Q187" s="14">
        <v>0.70655214467848204</v>
      </c>
      <c r="R187" s="14"/>
      <c r="S187" s="14">
        <v>0.87228511960626098</v>
      </c>
      <c r="T187" s="14">
        <v>0.582065665124889</v>
      </c>
      <c r="U187" s="14">
        <v>0.59733087204277402</v>
      </c>
      <c r="V187" s="14"/>
      <c r="W187" s="14">
        <v>0.86818218082489096</v>
      </c>
      <c r="X187" s="14">
        <v>0.54490895720235799</v>
      </c>
      <c r="Y187" s="14">
        <v>0.60253473841774896</v>
      </c>
      <c r="Z187" s="14">
        <v>0.87803031633430795</v>
      </c>
      <c r="AA187" s="14">
        <v>0.660234441272744</v>
      </c>
      <c r="AB187" s="14"/>
      <c r="AC187" s="14">
        <v>0.84637619471894998</v>
      </c>
      <c r="AD187" s="14">
        <v>0.57460930095476004</v>
      </c>
      <c r="AE187" s="14">
        <v>0.56484945587472701</v>
      </c>
    </row>
    <row r="188" spans="2:31" x14ac:dyDescent="0.5">
      <c r="B188" t="s">
        <v>71</v>
      </c>
      <c r="C188" s="14">
        <v>9.5503429211774002E-2</v>
      </c>
      <c r="D188" s="14">
        <v>8.2561892297286402E-2</v>
      </c>
      <c r="E188" s="14">
        <v>0.105469631081707</v>
      </c>
      <c r="F188" s="14"/>
      <c r="G188" s="14">
        <v>0.23600301028854201</v>
      </c>
      <c r="H188" s="14">
        <v>0.13543091524262699</v>
      </c>
      <c r="I188" s="14">
        <v>9.4081246371070806E-2</v>
      </c>
      <c r="J188" s="14">
        <v>7.5468438378911207E-2</v>
      </c>
      <c r="K188" s="14">
        <v>4.21891742196129E-2</v>
      </c>
      <c r="L188" s="14">
        <v>2.3612387655674302E-2</v>
      </c>
      <c r="M188" s="14"/>
      <c r="N188" s="14">
        <v>0.113344526241247</v>
      </c>
      <c r="O188" s="14">
        <v>0.11410322888457899</v>
      </c>
      <c r="P188" s="14">
        <v>7.8474454048041806E-2</v>
      </c>
      <c r="Q188" s="14">
        <v>7.2015663593124002E-2</v>
      </c>
      <c r="R188" s="14"/>
      <c r="S188" s="14">
        <v>3.0969252194985801E-2</v>
      </c>
      <c r="T188" s="14">
        <v>0.125471381755527</v>
      </c>
      <c r="U188" s="14">
        <v>8.0805203803789305E-2</v>
      </c>
      <c r="V188" s="14"/>
      <c r="W188" s="14">
        <v>3.18566194614886E-2</v>
      </c>
      <c r="X188" s="14">
        <v>0.16009126929820899</v>
      </c>
      <c r="Y188" s="14">
        <v>8.8397962528650204E-2</v>
      </c>
      <c r="Z188" s="14">
        <v>5.4009546001397998E-2</v>
      </c>
      <c r="AA188" s="14">
        <v>5.7328258309914497E-2</v>
      </c>
      <c r="AB188" s="14"/>
      <c r="AC188" s="14">
        <v>3.7424804937050998E-2</v>
      </c>
      <c r="AD188" s="14">
        <v>0.14147191002786</v>
      </c>
      <c r="AE188" s="14">
        <v>0.122478604341502</v>
      </c>
    </row>
    <row r="189" spans="2:31" x14ac:dyDescent="0.5">
      <c r="B189" t="s">
        <v>72</v>
      </c>
      <c r="C189" s="14">
        <v>0.58112940512825095</v>
      </c>
      <c r="D189" s="14">
        <v>0.60465135158723504</v>
      </c>
      <c r="E189" s="14">
        <v>0.56311707181114301</v>
      </c>
      <c r="F189" s="14"/>
      <c r="G189" s="14">
        <v>0.187257257604375</v>
      </c>
      <c r="H189" s="14">
        <v>0.406482335018094</v>
      </c>
      <c r="I189" s="14">
        <v>0.58733621829165605</v>
      </c>
      <c r="J189" s="14">
        <v>0.61671010964667805</v>
      </c>
      <c r="K189" s="14">
        <v>0.78049562166105602</v>
      </c>
      <c r="L189" s="14">
        <v>0.81503418818160001</v>
      </c>
      <c r="M189" s="14"/>
      <c r="N189" s="14">
        <v>0.50101677559172797</v>
      </c>
      <c r="O189" s="14">
        <v>0.54048534590311603</v>
      </c>
      <c r="P189" s="14">
        <v>0.66319293571530202</v>
      </c>
      <c r="Q189" s="14">
        <v>0.63453648108535798</v>
      </c>
      <c r="R189" s="14"/>
      <c r="S189" s="14">
        <v>0.84131586741127495</v>
      </c>
      <c r="T189" s="14">
        <v>0.45659428336936297</v>
      </c>
      <c r="U189" s="14">
        <v>0.51652566823898505</v>
      </c>
      <c r="V189" s="14"/>
      <c r="W189" s="14">
        <v>0.83632556136340297</v>
      </c>
      <c r="X189" s="14">
        <v>0.384817687904149</v>
      </c>
      <c r="Y189" s="14">
        <v>0.51413677588909901</v>
      </c>
      <c r="Z189" s="14">
        <v>0.82402077033290999</v>
      </c>
      <c r="AA189" s="14">
        <v>0.60290618296283005</v>
      </c>
      <c r="AB189" s="14"/>
      <c r="AC189" s="14">
        <v>0.80895138978189896</v>
      </c>
      <c r="AD189" s="14">
        <v>0.43313739092690001</v>
      </c>
      <c r="AE189" s="14">
        <v>0.44237085153322497</v>
      </c>
    </row>
    <row r="190" spans="2:31" x14ac:dyDescent="0.5"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spans="2:31" x14ac:dyDescent="0.5">
      <c r="B191" s="6" t="s">
        <v>92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</row>
    <row r="192" spans="2:31" x14ac:dyDescent="0.5">
      <c r="B192" s="24" t="s">
        <v>76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</row>
    <row r="193" spans="2:31" x14ac:dyDescent="0.5">
      <c r="B193" t="s">
        <v>64</v>
      </c>
      <c r="C193" s="14">
        <v>0.382113789969244</v>
      </c>
      <c r="D193" s="14">
        <v>0.38221672989442701</v>
      </c>
      <c r="E193" s="14">
        <v>0.38068355140792198</v>
      </c>
      <c r="F193" s="14"/>
      <c r="G193" s="14">
        <v>0.37541800764300398</v>
      </c>
      <c r="H193" s="14">
        <v>0.37538658368210598</v>
      </c>
      <c r="I193" s="14">
        <v>0.35820457964053898</v>
      </c>
      <c r="J193" s="14">
        <v>0.39852372658714802</v>
      </c>
      <c r="K193" s="14">
        <v>0.418811717533559</v>
      </c>
      <c r="L193" s="14">
        <v>0.37353663736987802</v>
      </c>
      <c r="M193" s="14"/>
      <c r="N193" s="14">
        <v>0.40222308703648901</v>
      </c>
      <c r="O193" s="14">
        <v>0.38935349873868202</v>
      </c>
      <c r="P193" s="14">
        <v>0.37555762324307002</v>
      </c>
      <c r="Q193" s="14">
        <v>0.36116677344697101</v>
      </c>
      <c r="R193" s="14"/>
      <c r="S193" s="14">
        <v>0.37586854166781702</v>
      </c>
      <c r="T193" s="14">
        <v>0.41701199042670201</v>
      </c>
      <c r="U193" s="14">
        <v>0.27405871478483901</v>
      </c>
      <c r="V193" s="14"/>
      <c r="W193" s="14">
        <v>0.32957247802353401</v>
      </c>
      <c r="X193" s="14">
        <v>0.44986284937110699</v>
      </c>
      <c r="Y193" s="14">
        <v>0.44485620605339199</v>
      </c>
      <c r="Z193" s="14">
        <v>0.37032432363540801</v>
      </c>
      <c r="AA193" s="14">
        <v>0.31657324967568001</v>
      </c>
      <c r="AB193" s="14"/>
      <c r="AC193" s="14">
        <v>0.298414606626145</v>
      </c>
      <c r="AD193" s="14">
        <v>0.43795759734881201</v>
      </c>
      <c r="AE193" s="14">
        <v>0.436938109416459</v>
      </c>
    </row>
    <row r="194" spans="2:31" x14ac:dyDescent="0.5">
      <c r="B194" t="s">
        <v>65</v>
      </c>
      <c r="C194" s="14">
        <v>0.37000579943336598</v>
      </c>
      <c r="D194" s="14">
        <v>0.37876705475633299</v>
      </c>
      <c r="E194" s="14">
        <v>0.36230696455681399</v>
      </c>
      <c r="F194" s="14"/>
      <c r="G194" s="14">
        <v>0.32577124990543599</v>
      </c>
      <c r="H194" s="14">
        <v>0.32326371687432498</v>
      </c>
      <c r="I194" s="14">
        <v>0.36084410233809999</v>
      </c>
      <c r="J194" s="14">
        <v>0.36825321939610101</v>
      </c>
      <c r="K194" s="14">
        <v>0.37790135013037301</v>
      </c>
      <c r="L194" s="14">
        <v>0.440688690086323</v>
      </c>
      <c r="M194" s="14"/>
      <c r="N194" s="14">
        <v>0.36370926771672402</v>
      </c>
      <c r="O194" s="14">
        <v>0.394848197025432</v>
      </c>
      <c r="P194" s="14">
        <v>0.348102794622562</v>
      </c>
      <c r="Q194" s="14">
        <v>0.36631017097437402</v>
      </c>
      <c r="R194" s="14"/>
      <c r="S194" s="14">
        <v>0.38126745339680201</v>
      </c>
      <c r="T194" s="14">
        <v>0.38077889733794501</v>
      </c>
      <c r="U194" s="14">
        <v>0.37170338825416299</v>
      </c>
      <c r="V194" s="14"/>
      <c r="W194" s="14">
        <v>0.42058423058511002</v>
      </c>
      <c r="X194" s="14">
        <v>0.343373741398877</v>
      </c>
      <c r="Y194" s="14">
        <v>0.40032902779684498</v>
      </c>
      <c r="Z194" s="14">
        <v>0.16574540319380901</v>
      </c>
      <c r="AA194" s="14">
        <v>0.32049823440886799</v>
      </c>
      <c r="AB194" s="14"/>
      <c r="AC194" s="14">
        <v>0.47480006245459899</v>
      </c>
      <c r="AD194" s="14">
        <v>0.35005835749827702</v>
      </c>
      <c r="AE194" s="14">
        <v>0.37374325809977899</v>
      </c>
    </row>
    <row r="195" spans="2:31" x14ac:dyDescent="0.5">
      <c r="B195" t="s">
        <v>66</v>
      </c>
      <c r="C195" s="14">
        <v>0.1670359086781</v>
      </c>
      <c r="D195" s="14">
        <v>0.163277359226876</v>
      </c>
      <c r="E195" s="14">
        <v>0.170791270084477</v>
      </c>
      <c r="F195" s="14"/>
      <c r="G195" s="14">
        <v>0.163246939875685</v>
      </c>
      <c r="H195" s="14">
        <v>0.20937203357832199</v>
      </c>
      <c r="I195" s="14">
        <v>0.19400979846011701</v>
      </c>
      <c r="J195" s="14">
        <v>0.16848894193955</v>
      </c>
      <c r="K195" s="14">
        <v>0.15136687396909701</v>
      </c>
      <c r="L195" s="14">
        <v>0.122548587536127</v>
      </c>
      <c r="M195" s="14"/>
      <c r="N195" s="14">
        <v>0.16557225624270699</v>
      </c>
      <c r="O195" s="14">
        <v>0.15454773588573001</v>
      </c>
      <c r="P195" s="14">
        <v>0.20144566664996999</v>
      </c>
      <c r="Q195" s="14">
        <v>0.154976836898926</v>
      </c>
      <c r="R195" s="14"/>
      <c r="S195" s="14">
        <v>0.158258770138442</v>
      </c>
      <c r="T195" s="14">
        <v>0.146828348450876</v>
      </c>
      <c r="U195" s="14">
        <v>0.22867349219136901</v>
      </c>
      <c r="V195" s="14"/>
      <c r="W195" s="14">
        <v>0.15617034548002701</v>
      </c>
      <c r="X195" s="14">
        <v>0.14057002633027399</v>
      </c>
      <c r="Y195" s="14">
        <v>0.135480761702923</v>
      </c>
      <c r="Z195" s="14">
        <v>0.28056660083697199</v>
      </c>
      <c r="AA195" s="14">
        <v>0.26092030249307802</v>
      </c>
      <c r="AB195" s="14"/>
      <c r="AC195" s="14">
        <v>0.14904247911375099</v>
      </c>
      <c r="AD195" s="14">
        <v>0.141255474361482</v>
      </c>
      <c r="AE195" s="14">
        <v>0.147697520881097</v>
      </c>
    </row>
    <row r="196" spans="2:31" x14ac:dyDescent="0.5">
      <c r="B196" t="s">
        <v>67</v>
      </c>
      <c r="C196" s="14">
        <v>4.2603746471153399E-2</v>
      </c>
      <c r="D196" s="14">
        <v>4.1750032160907197E-2</v>
      </c>
      <c r="E196" s="14">
        <v>4.3643454525729201E-2</v>
      </c>
      <c r="F196" s="14"/>
      <c r="G196" s="14">
        <v>8.1698247237866506E-2</v>
      </c>
      <c r="H196" s="14">
        <v>5.44489415397462E-2</v>
      </c>
      <c r="I196" s="14">
        <v>4.2265277987496699E-2</v>
      </c>
      <c r="J196" s="14">
        <v>2.7202245359241001E-2</v>
      </c>
      <c r="K196" s="14">
        <v>3.2493803778640702E-2</v>
      </c>
      <c r="L196" s="14">
        <v>2.6751729107994102E-2</v>
      </c>
      <c r="M196" s="14"/>
      <c r="N196" s="14">
        <v>3.7469744377623203E-2</v>
      </c>
      <c r="O196" s="14">
        <v>3.61120917714799E-2</v>
      </c>
      <c r="P196" s="14">
        <v>4.2508074937101098E-2</v>
      </c>
      <c r="Q196" s="14">
        <v>5.3946322708065403E-2</v>
      </c>
      <c r="R196" s="14"/>
      <c r="S196" s="14">
        <v>5.23254578846798E-2</v>
      </c>
      <c r="T196" s="14">
        <v>2.70217162924394E-2</v>
      </c>
      <c r="U196" s="14">
        <v>5.6853260480798598E-2</v>
      </c>
      <c r="V196" s="14"/>
      <c r="W196" s="14">
        <v>5.5525750664781201E-2</v>
      </c>
      <c r="X196" s="14">
        <v>3.6872908898859302E-2</v>
      </c>
      <c r="Y196" s="14">
        <v>6.6844997640843097E-3</v>
      </c>
      <c r="Z196" s="14">
        <v>9.9278249273801703E-2</v>
      </c>
      <c r="AA196" s="14">
        <v>2.5802673724019599E-2</v>
      </c>
      <c r="AB196" s="14"/>
      <c r="AC196" s="14">
        <v>5.2685446255420203E-2</v>
      </c>
      <c r="AD196" s="14">
        <v>4.2738036798179301E-2</v>
      </c>
      <c r="AE196" s="14">
        <v>6.61489887049073E-3</v>
      </c>
    </row>
    <row r="197" spans="2:31" x14ac:dyDescent="0.5">
      <c r="B197" t="s">
        <v>68</v>
      </c>
      <c r="C197" s="14">
        <v>1.8970967062372598E-2</v>
      </c>
      <c r="D197" s="14">
        <v>2.3356956216032499E-2</v>
      </c>
      <c r="E197" s="14">
        <v>1.47838521584289E-2</v>
      </c>
      <c r="F197" s="14"/>
      <c r="G197" s="14">
        <v>3.0031462829833402E-2</v>
      </c>
      <c r="H197" s="14">
        <v>1.3163259015747599E-2</v>
      </c>
      <c r="I197" s="14">
        <v>1.8580287685526602E-2</v>
      </c>
      <c r="J197" s="14">
        <v>2.3419269907195499E-2</v>
      </c>
      <c r="K197" s="14">
        <v>9.5558969962420397E-3</v>
      </c>
      <c r="L197" s="14">
        <v>1.9421947843348698E-2</v>
      </c>
      <c r="M197" s="14"/>
      <c r="N197" s="14">
        <v>1.7101356030890399E-2</v>
      </c>
      <c r="O197" s="14">
        <v>1.45666131418484E-2</v>
      </c>
      <c r="P197" s="14">
        <v>1.50729902278734E-2</v>
      </c>
      <c r="Q197" s="14">
        <v>2.7405102895055201E-2</v>
      </c>
      <c r="R197" s="14"/>
      <c r="S197" s="14">
        <v>2.45925948191178E-2</v>
      </c>
      <c r="T197" s="14">
        <v>1.39228404929954E-2</v>
      </c>
      <c r="U197" s="14">
        <v>2.0059124971873499E-2</v>
      </c>
      <c r="V197" s="14"/>
      <c r="W197" s="14">
        <v>2.7609279370177701E-2</v>
      </c>
      <c r="X197" s="14">
        <v>1.4064719639012201E-2</v>
      </c>
      <c r="Y197" s="14">
        <v>6.1998327937190303E-3</v>
      </c>
      <c r="Z197" s="14">
        <v>8.4085423060008199E-2</v>
      </c>
      <c r="AA197" s="14">
        <v>2.5399499418139199E-2</v>
      </c>
      <c r="AB197" s="14"/>
      <c r="AC197" s="14">
        <v>1.4636957839698801E-2</v>
      </c>
      <c r="AD197" s="14">
        <v>1.32547360088345E-2</v>
      </c>
      <c r="AE197" s="14">
        <v>1.9867968194763799E-2</v>
      </c>
    </row>
    <row r="198" spans="2:31" x14ac:dyDescent="0.5">
      <c r="B198" t="s">
        <v>69</v>
      </c>
      <c r="C198" s="14">
        <v>1.9269788385764E-2</v>
      </c>
      <c r="D198" s="14">
        <v>1.06318677454251E-2</v>
      </c>
      <c r="E198" s="14">
        <v>2.77909072666289E-2</v>
      </c>
      <c r="F198" s="14"/>
      <c r="G198" s="14">
        <v>2.3834092508175E-2</v>
      </c>
      <c r="H198" s="14">
        <v>2.4365465309753399E-2</v>
      </c>
      <c r="I198" s="14">
        <v>2.6095953888221099E-2</v>
      </c>
      <c r="J198" s="14">
        <v>1.41125968107641E-2</v>
      </c>
      <c r="K198" s="14">
        <v>9.87035759208864E-3</v>
      </c>
      <c r="L198" s="14">
        <v>1.7052408056328801E-2</v>
      </c>
      <c r="M198" s="14"/>
      <c r="N198" s="14">
        <v>1.39242885955667E-2</v>
      </c>
      <c r="O198" s="14">
        <v>1.0571863436827899E-2</v>
      </c>
      <c r="P198" s="14">
        <v>1.7312850319423301E-2</v>
      </c>
      <c r="Q198" s="14">
        <v>3.6194793076607903E-2</v>
      </c>
      <c r="R198" s="14"/>
      <c r="S198" s="14">
        <v>7.6871820931412099E-3</v>
      </c>
      <c r="T198" s="14">
        <v>1.4436206999042101E-2</v>
      </c>
      <c r="U198" s="14">
        <v>4.8652019316956702E-2</v>
      </c>
      <c r="V198" s="14"/>
      <c r="W198" s="14">
        <v>1.05379158763704E-2</v>
      </c>
      <c r="X198" s="14">
        <v>1.5255754361871401E-2</v>
      </c>
      <c r="Y198" s="14">
        <v>6.4496718890371301E-3</v>
      </c>
      <c r="Z198" s="14">
        <v>0</v>
      </c>
      <c r="AA198" s="14">
        <v>5.0806040280215597E-2</v>
      </c>
      <c r="AB198" s="14"/>
      <c r="AC198" s="14">
        <v>1.0420447710386299E-2</v>
      </c>
      <c r="AD198" s="14">
        <v>1.4735797984415201E-2</v>
      </c>
      <c r="AE198" s="14">
        <v>1.5138244537410099E-2</v>
      </c>
    </row>
    <row r="199" spans="2:31" x14ac:dyDescent="0.5">
      <c r="B199" t="s">
        <v>70</v>
      </c>
      <c r="C199" s="14">
        <v>0.75211958940261003</v>
      </c>
      <c r="D199" s="14">
        <v>0.760983784650759</v>
      </c>
      <c r="E199" s="14">
        <v>0.74299051596473598</v>
      </c>
      <c r="F199" s="14"/>
      <c r="G199" s="14">
        <v>0.70118925754843997</v>
      </c>
      <c r="H199" s="14">
        <v>0.69865030055643096</v>
      </c>
      <c r="I199" s="14">
        <v>0.71904868197863903</v>
      </c>
      <c r="J199" s="14">
        <v>0.76677694598324897</v>
      </c>
      <c r="K199" s="14">
        <v>0.79671306766393102</v>
      </c>
      <c r="L199" s="14">
        <v>0.81422532745620102</v>
      </c>
      <c r="M199" s="14"/>
      <c r="N199" s="14">
        <v>0.76593235475321297</v>
      </c>
      <c r="O199" s="14">
        <v>0.78420169576411403</v>
      </c>
      <c r="P199" s="14">
        <v>0.72366041786563196</v>
      </c>
      <c r="Q199" s="14">
        <v>0.72747694442134503</v>
      </c>
      <c r="R199" s="14"/>
      <c r="S199" s="14">
        <v>0.75713599506461904</v>
      </c>
      <c r="T199" s="14">
        <v>0.79779088776464802</v>
      </c>
      <c r="U199" s="14">
        <v>0.64576210303900194</v>
      </c>
      <c r="V199" s="14"/>
      <c r="W199" s="14">
        <v>0.75015670860864403</v>
      </c>
      <c r="X199" s="14">
        <v>0.79323659076998398</v>
      </c>
      <c r="Y199" s="14">
        <v>0.84518523385023703</v>
      </c>
      <c r="Z199" s="14">
        <v>0.53606972682921805</v>
      </c>
      <c r="AA199" s="14">
        <v>0.63707148408454695</v>
      </c>
      <c r="AB199" s="14"/>
      <c r="AC199" s="14">
        <v>0.77321466908074399</v>
      </c>
      <c r="AD199" s="14">
        <v>0.78801595484708897</v>
      </c>
      <c r="AE199" s="14">
        <v>0.81068136751623898</v>
      </c>
    </row>
    <row r="200" spans="2:31" x14ac:dyDescent="0.5">
      <c r="B200" t="s">
        <v>71</v>
      </c>
      <c r="C200" s="14">
        <v>6.15747135335259E-2</v>
      </c>
      <c r="D200" s="14">
        <v>6.5106988376939706E-2</v>
      </c>
      <c r="E200" s="14">
        <v>5.8427306684158103E-2</v>
      </c>
      <c r="F200" s="14"/>
      <c r="G200" s="14">
        <v>0.11172971006769999</v>
      </c>
      <c r="H200" s="14">
        <v>6.7612200555493704E-2</v>
      </c>
      <c r="I200" s="14">
        <v>6.0845565673023197E-2</v>
      </c>
      <c r="J200" s="14">
        <v>5.0621515266436601E-2</v>
      </c>
      <c r="K200" s="14">
        <v>4.2049700774882702E-2</v>
      </c>
      <c r="L200" s="14">
        <v>4.6173676951342897E-2</v>
      </c>
      <c r="M200" s="14"/>
      <c r="N200" s="14">
        <v>5.4571100408513498E-2</v>
      </c>
      <c r="O200" s="14">
        <v>5.0678704913328203E-2</v>
      </c>
      <c r="P200" s="14">
        <v>5.75810651649745E-2</v>
      </c>
      <c r="Q200" s="14">
        <v>8.1351425603120503E-2</v>
      </c>
      <c r="R200" s="14"/>
      <c r="S200" s="14">
        <v>7.6918052703797701E-2</v>
      </c>
      <c r="T200" s="14">
        <v>4.0944556785434801E-2</v>
      </c>
      <c r="U200" s="14">
        <v>7.6912385452672094E-2</v>
      </c>
      <c r="V200" s="14"/>
      <c r="W200" s="14">
        <v>8.3135030034958798E-2</v>
      </c>
      <c r="X200" s="14">
        <v>5.0937628537871399E-2</v>
      </c>
      <c r="Y200" s="14">
        <v>1.28843325578033E-2</v>
      </c>
      <c r="Z200" s="14">
        <v>0.18336367233381001</v>
      </c>
      <c r="AA200" s="14">
        <v>5.1202173142158802E-2</v>
      </c>
      <c r="AB200" s="14"/>
      <c r="AC200" s="14">
        <v>6.7322404095119096E-2</v>
      </c>
      <c r="AD200" s="14">
        <v>5.5992772807013799E-2</v>
      </c>
      <c r="AE200" s="14">
        <v>2.64828670652545E-2</v>
      </c>
    </row>
    <row r="201" spans="2:31" x14ac:dyDescent="0.5">
      <c r="B201" t="s">
        <v>72</v>
      </c>
      <c r="C201" s="14">
        <v>0.69054487586908397</v>
      </c>
      <c r="D201" s="14">
        <v>0.69587679627382004</v>
      </c>
      <c r="E201" s="14">
        <v>0.68456320928057801</v>
      </c>
      <c r="F201" s="14"/>
      <c r="G201" s="14">
        <v>0.58945954748074003</v>
      </c>
      <c r="H201" s="14">
        <v>0.63103810000093796</v>
      </c>
      <c r="I201" s="14">
        <v>0.65820311630561601</v>
      </c>
      <c r="J201" s="14">
        <v>0.71615543071681198</v>
      </c>
      <c r="K201" s="14">
        <v>0.754663366889049</v>
      </c>
      <c r="L201" s="14">
        <v>0.76805165050485802</v>
      </c>
      <c r="M201" s="14"/>
      <c r="N201" s="14">
        <v>0.71136125434469999</v>
      </c>
      <c r="O201" s="14">
        <v>0.73352299085078598</v>
      </c>
      <c r="P201" s="14">
        <v>0.66607935270065699</v>
      </c>
      <c r="Q201" s="14">
        <v>0.646125518818225</v>
      </c>
      <c r="R201" s="14"/>
      <c r="S201" s="14">
        <v>0.680217942360821</v>
      </c>
      <c r="T201" s="14">
        <v>0.75684633097921294</v>
      </c>
      <c r="U201" s="14">
        <v>0.56884971758632996</v>
      </c>
      <c r="V201" s="14"/>
      <c r="W201" s="14">
        <v>0.667021678573685</v>
      </c>
      <c r="X201" s="14">
        <v>0.742298962232112</v>
      </c>
      <c r="Y201" s="14">
        <v>0.83230090129243395</v>
      </c>
      <c r="Z201" s="14">
        <v>0.35270605449540798</v>
      </c>
      <c r="AA201" s="14">
        <v>0.58586931094238803</v>
      </c>
      <c r="AB201" s="14"/>
      <c r="AC201" s="14">
        <v>0.70589226498562496</v>
      </c>
      <c r="AD201" s="14">
        <v>0.73202318204007499</v>
      </c>
      <c r="AE201" s="14">
        <v>0.78419850045098405</v>
      </c>
    </row>
    <row r="202" spans="2:31" x14ac:dyDescent="0.5"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</row>
    <row r="203" spans="2:31" x14ac:dyDescent="0.5">
      <c r="B203" s="6" t="s">
        <v>93</v>
      </c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</row>
    <row r="204" spans="2:31" x14ac:dyDescent="0.5">
      <c r="B204" s="24" t="s">
        <v>76</v>
      </c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</row>
    <row r="205" spans="2:31" x14ac:dyDescent="0.5">
      <c r="B205" t="s">
        <v>64</v>
      </c>
      <c r="C205" s="14">
        <v>0.21583423273201399</v>
      </c>
      <c r="D205" s="14">
        <v>0.227961014837608</v>
      </c>
      <c r="E205" s="14">
        <v>0.204003044751316</v>
      </c>
      <c r="F205" s="14"/>
      <c r="G205" s="14">
        <v>0.25861159480107498</v>
      </c>
      <c r="H205" s="14">
        <v>0.23676205360847299</v>
      </c>
      <c r="I205" s="14">
        <v>0.23267710373686101</v>
      </c>
      <c r="J205" s="14">
        <v>0.20102455407830599</v>
      </c>
      <c r="K205" s="14">
        <v>0.19344566164728799</v>
      </c>
      <c r="L205" s="14">
        <v>0.183963035674026</v>
      </c>
      <c r="M205" s="14"/>
      <c r="N205" s="14">
        <v>0.275393611326544</v>
      </c>
      <c r="O205" s="14">
        <v>0.216595774712147</v>
      </c>
      <c r="P205" s="14">
        <v>0.18595484961084499</v>
      </c>
      <c r="Q205" s="14">
        <v>0.17971842170796001</v>
      </c>
      <c r="R205" s="14"/>
      <c r="S205" s="14">
        <v>0.190732029237522</v>
      </c>
      <c r="T205" s="14">
        <v>0.25063304544916298</v>
      </c>
      <c r="U205" s="14">
        <v>0.152837037308555</v>
      </c>
      <c r="V205" s="14"/>
      <c r="W205" s="14">
        <v>0.17240554707140601</v>
      </c>
      <c r="X205" s="14">
        <v>0.25954259674208102</v>
      </c>
      <c r="Y205" s="14">
        <v>0.27839198634878798</v>
      </c>
      <c r="Z205" s="14">
        <v>0.158146173577908</v>
      </c>
      <c r="AA205" s="14">
        <v>0.147878344252109</v>
      </c>
      <c r="AB205" s="14"/>
      <c r="AC205" s="14">
        <v>0.205001572289671</v>
      </c>
      <c r="AD205" s="14">
        <v>0.25341010423253602</v>
      </c>
      <c r="AE205" s="14">
        <v>0.29202453425972902</v>
      </c>
    </row>
    <row r="206" spans="2:31" x14ac:dyDescent="0.5">
      <c r="B206" t="s">
        <v>65</v>
      </c>
      <c r="C206" s="14">
        <v>0.38468004137963002</v>
      </c>
      <c r="D206" s="14">
        <v>0.39055574791737702</v>
      </c>
      <c r="E206" s="14">
        <v>0.378677315436516</v>
      </c>
      <c r="F206" s="14"/>
      <c r="G206" s="14">
        <v>0.41265160239621201</v>
      </c>
      <c r="H206" s="14">
        <v>0.38359098938824798</v>
      </c>
      <c r="I206" s="14">
        <v>0.33980299051302998</v>
      </c>
      <c r="J206" s="14">
        <v>0.36051005986670698</v>
      </c>
      <c r="K206" s="14">
        <v>0.401627332629519</v>
      </c>
      <c r="L206" s="14">
        <v>0.411834064755569</v>
      </c>
      <c r="M206" s="14"/>
      <c r="N206" s="14">
        <v>0.40230071540927897</v>
      </c>
      <c r="O206" s="14">
        <v>0.37779760331310103</v>
      </c>
      <c r="P206" s="14">
        <v>0.38051174107645402</v>
      </c>
      <c r="Q206" s="14">
        <v>0.374888669637231</v>
      </c>
      <c r="R206" s="14"/>
      <c r="S206" s="14">
        <v>0.33992570519029203</v>
      </c>
      <c r="T206" s="14">
        <v>0.43997832674374898</v>
      </c>
      <c r="U206" s="14">
        <v>0.36496544675965098</v>
      </c>
      <c r="V206" s="14"/>
      <c r="W206" s="14">
        <v>0.39214233215134597</v>
      </c>
      <c r="X206" s="14">
        <v>0.41992903204750798</v>
      </c>
      <c r="Y206" s="14">
        <v>0.47295162523991602</v>
      </c>
      <c r="Z206" s="14">
        <v>0.15673911833576401</v>
      </c>
      <c r="AA206" s="14">
        <v>0.32249437811828202</v>
      </c>
      <c r="AB206" s="14"/>
      <c r="AC206" s="14">
        <v>0.39018782109863298</v>
      </c>
      <c r="AD206" s="14">
        <v>0.42819195976202201</v>
      </c>
      <c r="AE206" s="14">
        <v>0.45921539384307603</v>
      </c>
    </row>
    <row r="207" spans="2:31" x14ac:dyDescent="0.5">
      <c r="B207" t="s">
        <v>66</v>
      </c>
      <c r="C207" s="14">
        <v>0.27250923451862902</v>
      </c>
      <c r="D207" s="14">
        <v>0.25262289035855601</v>
      </c>
      <c r="E207" s="14">
        <v>0.291564840534487</v>
      </c>
      <c r="F207" s="14"/>
      <c r="G207" s="14">
        <v>0.220445432595261</v>
      </c>
      <c r="H207" s="14">
        <v>0.25415517344757999</v>
      </c>
      <c r="I207" s="14">
        <v>0.29747381747945401</v>
      </c>
      <c r="J207" s="14">
        <v>0.28050068607810902</v>
      </c>
      <c r="K207" s="14">
        <v>0.28412193631451499</v>
      </c>
      <c r="L207" s="14">
        <v>0.28717494310926001</v>
      </c>
      <c r="M207" s="14"/>
      <c r="N207" s="14">
        <v>0.22769461529509799</v>
      </c>
      <c r="O207" s="14">
        <v>0.27444772393640599</v>
      </c>
      <c r="P207" s="14">
        <v>0.29874296879596501</v>
      </c>
      <c r="Q207" s="14">
        <v>0.29580973587867099</v>
      </c>
      <c r="R207" s="14"/>
      <c r="S207" s="14">
        <v>0.31802562659683098</v>
      </c>
      <c r="T207" s="14">
        <v>0.22378293978393601</v>
      </c>
      <c r="U207" s="14">
        <v>0.29740388470052298</v>
      </c>
      <c r="V207" s="14"/>
      <c r="W207" s="14">
        <v>0.28409316782562499</v>
      </c>
      <c r="X207" s="14">
        <v>0.24088836379849901</v>
      </c>
      <c r="Y207" s="14">
        <v>0.18629922173360999</v>
      </c>
      <c r="Z207" s="14">
        <v>0.28931235388906501</v>
      </c>
      <c r="AA207" s="14">
        <v>0.351358419127618</v>
      </c>
      <c r="AB207" s="14"/>
      <c r="AC207" s="14">
        <v>0.28252792974021901</v>
      </c>
      <c r="AD207" s="14">
        <v>0.24518881618541299</v>
      </c>
      <c r="AE207" s="14">
        <v>0.19973452072396999</v>
      </c>
    </row>
    <row r="208" spans="2:31" x14ac:dyDescent="0.5">
      <c r="B208" t="s">
        <v>67</v>
      </c>
      <c r="C208" s="14">
        <v>5.6286808013036899E-2</v>
      </c>
      <c r="D208" s="14">
        <v>5.9505693615818298E-2</v>
      </c>
      <c r="E208" s="14">
        <v>5.3419494168131902E-2</v>
      </c>
      <c r="F208" s="14"/>
      <c r="G208" s="14">
        <v>3.7754871556621099E-2</v>
      </c>
      <c r="H208" s="14">
        <v>5.54793162939781E-2</v>
      </c>
      <c r="I208" s="14">
        <v>7.0499559349005994E-2</v>
      </c>
      <c r="J208" s="14">
        <v>6.5662488451076695E-2</v>
      </c>
      <c r="K208" s="14">
        <v>5.4471602684727997E-2</v>
      </c>
      <c r="L208" s="14">
        <v>5.1222275973300202E-2</v>
      </c>
      <c r="M208" s="14"/>
      <c r="N208" s="14">
        <v>4.6963492986109003E-2</v>
      </c>
      <c r="O208" s="14">
        <v>6.0262543452136101E-2</v>
      </c>
      <c r="P208" s="14">
        <v>6.2563759052344306E-2</v>
      </c>
      <c r="Q208" s="14">
        <v>5.7927750499185603E-2</v>
      </c>
      <c r="R208" s="14"/>
      <c r="S208" s="14">
        <v>6.6109770539881804E-2</v>
      </c>
      <c r="T208" s="14">
        <v>4.5600779298661201E-2</v>
      </c>
      <c r="U208" s="14">
        <v>6.4705855524980094E-2</v>
      </c>
      <c r="V208" s="14"/>
      <c r="W208" s="14">
        <v>8.0615195134293396E-2</v>
      </c>
      <c r="X208" s="14">
        <v>4.0440425771784499E-2</v>
      </c>
      <c r="Y208" s="14">
        <v>3.37674143272274E-2</v>
      </c>
      <c r="Z208" s="14">
        <v>5.9741509928713701E-2</v>
      </c>
      <c r="AA208" s="14">
        <v>5.7530095065652598E-2</v>
      </c>
      <c r="AB208" s="14"/>
      <c r="AC208" s="14">
        <v>8.6478503990455896E-2</v>
      </c>
      <c r="AD208" s="14">
        <v>3.7010411067477697E-2</v>
      </c>
      <c r="AE208" s="14">
        <v>1.99904336309847E-2</v>
      </c>
    </row>
    <row r="209" spans="2:31" x14ac:dyDescent="0.5">
      <c r="B209" t="s">
        <v>68</v>
      </c>
      <c r="C209" s="14">
        <v>4.5589757102914803E-2</v>
      </c>
      <c r="D209" s="14">
        <v>5.4637536000579502E-2</v>
      </c>
      <c r="E209" s="14">
        <v>3.6983561756214499E-2</v>
      </c>
      <c r="F209" s="14"/>
      <c r="G209" s="14">
        <v>1.73158432263141E-2</v>
      </c>
      <c r="H209" s="14">
        <v>3.8130486050263701E-2</v>
      </c>
      <c r="I209" s="14">
        <v>4.11796915213943E-2</v>
      </c>
      <c r="J209" s="14">
        <v>6.6077972991732306E-2</v>
      </c>
      <c r="K209" s="14">
        <v>5.4827643104327702E-2</v>
      </c>
      <c r="L209" s="14">
        <v>5.1072528234468097E-2</v>
      </c>
      <c r="M209" s="14"/>
      <c r="N209" s="14">
        <v>2.8826653305266299E-2</v>
      </c>
      <c r="O209" s="14">
        <v>5.5562683553270098E-2</v>
      </c>
      <c r="P209" s="14">
        <v>4.5388451287522301E-2</v>
      </c>
      <c r="Q209" s="14">
        <v>5.0633188684284298E-2</v>
      </c>
      <c r="R209" s="14"/>
      <c r="S209" s="14">
        <v>7.2990246128277897E-2</v>
      </c>
      <c r="T209" s="14">
        <v>2.0763963442435598E-2</v>
      </c>
      <c r="U209" s="14">
        <v>6.6814428945595902E-2</v>
      </c>
      <c r="V209" s="14"/>
      <c r="W209" s="14">
        <v>5.8103832408011397E-2</v>
      </c>
      <c r="X209" s="14">
        <v>1.90964593855566E-2</v>
      </c>
      <c r="Y209" s="14">
        <v>1.53356159421566E-2</v>
      </c>
      <c r="Z209" s="14">
        <v>0.29657358443237802</v>
      </c>
      <c r="AA209" s="14">
        <v>7.3018331198552902E-2</v>
      </c>
      <c r="AB209" s="14"/>
      <c r="AC209" s="14">
        <v>2.9173159053568098E-2</v>
      </c>
      <c r="AD209" s="14">
        <v>1.6089922966314001E-2</v>
      </c>
      <c r="AE209" s="14">
        <v>1.3896873004830401E-2</v>
      </c>
    </row>
    <row r="210" spans="2:31" x14ac:dyDescent="0.5">
      <c r="B210" t="s">
        <v>69</v>
      </c>
      <c r="C210" s="14">
        <v>2.5099926253774801E-2</v>
      </c>
      <c r="D210" s="14">
        <v>1.47171172700607E-2</v>
      </c>
      <c r="E210" s="14">
        <v>3.5351743353335199E-2</v>
      </c>
      <c r="F210" s="14"/>
      <c r="G210" s="14">
        <v>5.32206554245164E-2</v>
      </c>
      <c r="H210" s="14">
        <v>3.1881981211458202E-2</v>
      </c>
      <c r="I210" s="14">
        <v>1.8366837400255302E-2</v>
      </c>
      <c r="J210" s="14">
        <v>2.6224238534069001E-2</v>
      </c>
      <c r="K210" s="14">
        <v>1.1505823619621901E-2</v>
      </c>
      <c r="L210" s="14">
        <v>1.4733152253376401E-2</v>
      </c>
      <c r="M210" s="14"/>
      <c r="N210" s="14">
        <v>1.8820911677703899E-2</v>
      </c>
      <c r="O210" s="14">
        <v>1.53336710329403E-2</v>
      </c>
      <c r="P210" s="14">
        <v>2.6838230176869499E-2</v>
      </c>
      <c r="Q210" s="14">
        <v>4.1022233592668302E-2</v>
      </c>
      <c r="R210" s="14"/>
      <c r="S210" s="14">
        <v>1.2216622307195E-2</v>
      </c>
      <c r="T210" s="14">
        <v>1.9240945282055399E-2</v>
      </c>
      <c r="U210" s="14">
        <v>5.32733467606945E-2</v>
      </c>
      <c r="V210" s="14"/>
      <c r="W210" s="14">
        <v>1.2639925409317399E-2</v>
      </c>
      <c r="X210" s="14">
        <v>2.01031222545715E-2</v>
      </c>
      <c r="Y210" s="14">
        <v>1.3254136408302201E-2</v>
      </c>
      <c r="Z210" s="14">
        <v>3.9487259836171303E-2</v>
      </c>
      <c r="AA210" s="14">
        <v>4.7720432237785798E-2</v>
      </c>
      <c r="AB210" s="14"/>
      <c r="AC210" s="14">
        <v>6.6310138274520104E-3</v>
      </c>
      <c r="AD210" s="14">
        <v>2.0108785786237499E-2</v>
      </c>
      <c r="AE210" s="14">
        <v>1.5138244537410099E-2</v>
      </c>
    </row>
    <row r="211" spans="2:31" x14ac:dyDescent="0.5">
      <c r="B211" t="s">
        <v>70</v>
      </c>
      <c r="C211" s="14">
        <v>0.60051427411164404</v>
      </c>
      <c r="D211" s="14">
        <v>0.61851676275498502</v>
      </c>
      <c r="E211" s="14">
        <v>0.58268036018783098</v>
      </c>
      <c r="F211" s="14"/>
      <c r="G211" s="14">
        <v>0.671263197197287</v>
      </c>
      <c r="H211" s="14">
        <v>0.62035304299672001</v>
      </c>
      <c r="I211" s="14">
        <v>0.57248009424989099</v>
      </c>
      <c r="J211" s="14">
        <v>0.56153461394501303</v>
      </c>
      <c r="K211" s="14">
        <v>0.59507299427680804</v>
      </c>
      <c r="L211" s="14">
        <v>0.59579710042959599</v>
      </c>
      <c r="M211" s="14"/>
      <c r="N211" s="14">
        <v>0.67769432673582197</v>
      </c>
      <c r="O211" s="14">
        <v>0.59439337802524805</v>
      </c>
      <c r="P211" s="14">
        <v>0.56646659068729899</v>
      </c>
      <c r="Q211" s="14">
        <v>0.55460709134519104</v>
      </c>
      <c r="R211" s="14"/>
      <c r="S211" s="14">
        <v>0.53065773442781405</v>
      </c>
      <c r="T211" s="14">
        <v>0.69061137219291202</v>
      </c>
      <c r="U211" s="14">
        <v>0.51780248406820595</v>
      </c>
      <c r="V211" s="14"/>
      <c r="W211" s="14">
        <v>0.56454787922275296</v>
      </c>
      <c r="X211" s="14">
        <v>0.679471628789588</v>
      </c>
      <c r="Y211" s="14">
        <v>0.751343611588704</v>
      </c>
      <c r="Z211" s="14">
        <v>0.31488529191367198</v>
      </c>
      <c r="AA211" s="14">
        <v>0.47037272237039102</v>
      </c>
      <c r="AB211" s="14"/>
      <c r="AC211" s="14">
        <v>0.59518939338830501</v>
      </c>
      <c r="AD211" s="14">
        <v>0.68160206399455803</v>
      </c>
      <c r="AE211" s="14">
        <v>0.75123992810280504</v>
      </c>
    </row>
    <row r="212" spans="2:31" x14ac:dyDescent="0.5">
      <c r="B212" t="s">
        <v>71</v>
      </c>
      <c r="C212" s="14">
        <v>0.101876565115952</v>
      </c>
      <c r="D212" s="14">
        <v>0.114143229616398</v>
      </c>
      <c r="E212" s="14">
        <v>9.0403055924346401E-2</v>
      </c>
      <c r="F212" s="14"/>
      <c r="G212" s="14">
        <v>5.5070714782935203E-2</v>
      </c>
      <c r="H212" s="14">
        <v>9.3609802344241697E-2</v>
      </c>
      <c r="I212" s="14">
        <v>0.1116792508704</v>
      </c>
      <c r="J212" s="14">
        <v>0.13174046144280899</v>
      </c>
      <c r="K212" s="14">
        <v>0.109299245789056</v>
      </c>
      <c r="L212" s="14">
        <v>0.102294804207768</v>
      </c>
      <c r="M212" s="14"/>
      <c r="N212" s="14">
        <v>7.5790146291375302E-2</v>
      </c>
      <c r="O212" s="14">
        <v>0.115825227005406</v>
      </c>
      <c r="P212" s="14">
        <v>0.107952210339867</v>
      </c>
      <c r="Q212" s="14">
        <v>0.10856093918347</v>
      </c>
      <c r="R212" s="14"/>
      <c r="S212" s="14">
        <v>0.13910001666815999</v>
      </c>
      <c r="T212" s="14">
        <v>6.6364742741096702E-2</v>
      </c>
      <c r="U212" s="14">
        <v>0.13152028447057601</v>
      </c>
      <c r="V212" s="14"/>
      <c r="W212" s="14">
        <v>0.138719027542305</v>
      </c>
      <c r="X212" s="14">
        <v>5.9536885157341103E-2</v>
      </c>
      <c r="Y212" s="14">
        <v>4.9103030269384E-2</v>
      </c>
      <c r="Z212" s="14">
        <v>0.35631509436109199</v>
      </c>
      <c r="AA212" s="14">
        <v>0.13054842626420601</v>
      </c>
      <c r="AB212" s="14"/>
      <c r="AC212" s="14">
        <v>0.11565166304402399</v>
      </c>
      <c r="AD212" s="14">
        <v>5.3100334033791698E-2</v>
      </c>
      <c r="AE212" s="14">
        <v>3.3887306635815101E-2</v>
      </c>
    </row>
    <row r="213" spans="2:31" x14ac:dyDescent="0.5">
      <c r="B213" t="s">
        <v>72</v>
      </c>
      <c r="C213" s="14">
        <v>0.49863770899569199</v>
      </c>
      <c r="D213" s="14">
        <v>0.50437353313858801</v>
      </c>
      <c r="E213" s="14">
        <v>0.49227730426348498</v>
      </c>
      <c r="F213" s="14"/>
      <c r="G213" s="14">
        <v>0.61619248241435198</v>
      </c>
      <c r="H213" s="14">
        <v>0.52674324065247902</v>
      </c>
      <c r="I213" s="14">
        <v>0.46080084337949101</v>
      </c>
      <c r="J213" s="14">
        <v>0.42979415250220498</v>
      </c>
      <c r="K213" s="14">
        <v>0.48577374848775201</v>
      </c>
      <c r="L213" s="14">
        <v>0.49350229622182701</v>
      </c>
      <c r="M213" s="14"/>
      <c r="N213" s="14">
        <v>0.60190418044444705</v>
      </c>
      <c r="O213" s="14">
        <v>0.47856815101984201</v>
      </c>
      <c r="P213" s="14">
        <v>0.45851438034743303</v>
      </c>
      <c r="Q213" s="14">
        <v>0.446046152161721</v>
      </c>
      <c r="R213" s="14"/>
      <c r="S213" s="14">
        <v>0.39155771775965498</v>
      </c>
      <c r="T213" s="14">
        <v>0.62424662945181497</v>
      </c>
      <c r="U213" s="14">
        <v>0.38628219959762999</v>
      </c>
      <c r="V213" s="14"/>
      <c r="W213" s="14">
        <v>0.42582885168044798</v>
      </c>
      <c r="X213" s="14">
        <v>0.61993474363224699</v>
      </c>
      <c r="Y213" s="14">
        <v>0.70224058131931999</v>
      </c>
      <c r="Z213" s="14">
        <v>-4.14298024474202E-2</v>
      </c>
      <c r="AA213" s="14">
        <v>0.33982429610618498</v>
      </c>
      <c r="AB213" s="14"/>
      <c r="AC213" s="14">
        <v>0.47953773034428099</v>
      </c>
      <c r="AD213" s="14">
        <v>0.62850172996076603</v>
      </c>
      <c r="AE213" s="14">
        <v>0.71735262146698997</v>
      </c>
    </row>
    <row r="214" spans="2:31" x14ac:dyDescent="0.5"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</row>
    <row r="215" spans="2:31" x14ac:dyDescent="0.5">
      <c r="B215" s="6" t="s">
        <v>94</v>
      </c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</row>
    <row r="216" spans="2:31" x14ac:dyDescent="0.5">
      <c r="B216" s="24" t="s">
        <v>76</v>
      </c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</row>
    <row r="217" spans="2:31" x14ac:dyDescent="0.5">
      <c r="B217" t="s">
        <v>64</v>
      </c>
      <c r="C217" s="14">
        <v>0.14740657737287099</v>
      </c>
      <c r="D217" s="14">
        <v>0.163595821424388</v>
      </c>
      <c r="E217" s="14">
        <v>0.13232698589672801</v>
      </c>
      <c r="F217" s="14"/>
      <c r="G217" s="14">
        <v>7.4408307371364293E-2</v>
      </c>
      <c r="H217" s="14">
        <v>0.112541213964368</v>
      </c>
      <c r="I217" s="14">
        <v>0.123073457187292</v>
      </c>
      <c r="J217" s="14">
        <v>0.18990812023534101</v>
      </c>
      <c r="K217" s="14">
        <v>0.166077806884769</v>
      </c>
      <c r="L217" s="14">
        <v>0.196652304164845</v>
      </c>
      <c r="M217" s="14"/>
      <c r="N217" s="14">
        <v>0.12191628734040801</v>
      </c>
      <c r="O217" s="14">
        <v>0.15343366737863301</v>
      </c>
      <c r="P217" s="14">
        <v>0.17592282330988701</v>
      </c>
      <c r="Q217" s="14">
        <v>0.14298068500408501</v>
      </c>
      <c r="R217" s="14"/>
      <c r="S217" s="14">
        <v>0.224994274507236</v>
      </c>
      <c r="T217" s="14">
        <v>0.109691717617726</v>
      </c>
      <c r="U217" s="14">
        <v>0.102512260263369</v>
      </c>
      <c r="V217" s="14"/>
      <c r="W217" s="14">
        <v>0.22640098987273299</v>
      </c>
      <c r="X217" s="14">
        <v>8.24463809824134E-2</v>
      </c>
      <c r="Y217" s="14">
        <v>0.104920746320567</v>
      </c>
      <c r="Z217" s="14">
        <v>0.41787693112955898</v>
      </c>
      <c r="AA217" s="14">
        <v>0.127293729864875</v>
      </c>
      <c r="AB217" s="14"/>
      <c r="AC217" s="14">
        <v>0.20917711945199799</v>
      </c>
      <c r="AD217" s="14">
        <v>8.0854481289369701E-2</v>
      </c>
      <c r="AE217" s="14">
        <v>8.1496898446422994E-2</v>
      </c>
    </row>
    <row r="218" spans="2:31" x14ac:dyDescent="0.5">
      <c r="B218" t="s">
        <v>65</v>
      </c>
      <c r="C218" s="14">
        <v>0.23518261516533401</v>
      </c>
      <c r="D218" s="14">
        <v>0.235228845770004</v>
      </c>
      <c r="E218" s="14">
        <v>0.23627899127851801</v>
      </c>
      <c r="F218" s="14"/>
      <c r="G218" s="14">
        <v>0.19022787288488699</v>
      </c>
      <c r="H218" s="14">
        <v>0.21574632485054401</v>
      </c>
      <c r="I218" s="14">
        <v>0.25152908377133198</v>
      </c>
      <c r="J218" s="14">
        <v>0.237773270065086</v>
      </c>
      <c r="K218" s="14">
        <v>0.265129023771911</v>
      </c>
      <c r="L218" s="14">
        <v>0.24513864280971001</v>
      </c>
      <c r="M218" s="14"/>
      <c r="N218" s="14">
        <v>0.229294503091064</v>
      </c>
      <c r="O218" s="14">
        <v>0.22293365396985099</v>
      </c>
      <c r="P218" s="14">
        <v>0.269091287965183</v>
      </c>
      <c r="Q218" s="14">
        <v>0.22361030251925201</v>
      </c>
      <c r="R218" s="14"/>
      <c r="S218" s="14">
        <v>0.29063653388632499</v>
      </c>
      <c r="T218" s="14">
        <v>0.21246149398428199</v>
      </c>
      <c r="U218" s="14">
        <v>0.195440853231752</v>
      </c>
      <c r="V218" s="14"/>
      <c r="W218" s="14">
        <v>0.31062268679386501</v>
      </c>
      <c r="X218" s="14">
        <v>0.20446412308791501</v>
      </c>
      <c r="Y218" s="14">
        <v>0.16254871576549901</v>
      </c>
      <c r="Z218" s="14">
        <v>0.168528255974638</v>
      </c>
      <c r="AA218" s="14">
        <v>0.171115590722939</v>
      </c>
      <c r="AB218" s="14"/>
      <c r="AC218" s="14">
        <v>0.34489810048706998</v>
      </c>
      <c r="AD218" s="14">
        <v>0.204238310617117</v>
      </c>
      <c r="AE218" s="14">
        <v>0.17503008603068601</v>
      </c>
    </row>
    <row r="219" spans="2:31" x14ac:dyDescent="0.5">
      <c r="B219" t="s">
        <v>66</v>
      </c>
      <c r="C219" s="14">
        <v>0.259455089105812</v>
      </c>
      <c r="D219" s="14">
        <v>0.224481116887042</v>
      </c>
      <c r="E219" s="14">
        <v>0.29310690547391499</v>
      </c>
      <c r="F219" s="14"/>
      <c r="G219" s="14">
        <v>0.27350485976313199</v>
      </c>
      <c r="H219" s="14">
        <v>0.295610601596141</v>
      </c>
      <c r="I219" s="14">
        <v>0.28783994408639901</v>
      </c>
      <c r="J219" s="14">
        <v>0.223530725681888</v>
      </c>
      <c r="K219" s="14">
        <v>0.25883454600042399</v>
      </c>
      <c r="L219" s="14">
        <v>0.227286229348103</v>
      </c>
      <c r="M219" s="14"/>
      <c r="N219" s="14">
        <v>0.24471726866047999</v>
      </c>
      <c r="O219" s="14">
        <v>0.25240859572864799</v>
      </c>
      <c r="P219" s="14">
        <v>0.27564875138863199</v>
      </c>
      <c r="Q219" s="14">
        <v>0.270105382366645</v>
      </c>
      <c r="R219" s="14"/>
      <c r="S219" s="14">
        <v>0.22442555467369099</v>
      </c>
      <c r="T219" s="14">
        <v>0.25207886306919602</v>
      </c>
      <c r="U219" s="14">
        <v>0.36221308181912698</v>
      </c>
      <c r="V219" s="14"/>
      <c r="W219" s="14">
        <v>0.21706553872080001</v>
      </c>
      <c r="X219" s="14">
        <v>0.27391020122173299</v>
      </c>
      <c r="Y219" s="14">
        <v>0.237447154719125</v>
      </c>
      <c r="Z219" s="14">
        <v>0.23618713099128699</v>
      </c>
      <c r="AA219" s="14">
        <v>0.35926324034999402</v>
      </c>
      <c r="AB219" s="14"/>
      <c r="AC219" s="14">
        <v>0.21587957509251601</v>
      </c>
      <c r="AD219" s="14">
        <v>0.26751472494371298</v>
      </c>
      <c r="AE219" s="14">
        <v>0.26387271362068698</v>
      </c>
    </row>
    <row r="220" spans="2:31" x14ac:dyDescent="0.5">
      <c r="B220" t="s">
        <v>67</v>
      </c>
      <c r="C220" s="14">
        <v>0.15058200387218099</v>
      </c>
      <c r="D220" s="14">
        <v>0.168362551760147</v>
      </c>
      <c r="E220" s="14">
        <v>0.13188877840499999</v>
      </c>
      <c r="F220" s="14"/>
      <c r="G220" s="14">
        <v>0.19894362601142301</v>
      </c>
      <c r="H220" s="14">
        <v>0.169588563992736</v>
      </c>
      <c r="I220" s="14">
        <v>0.14411751738296599</v>
      </c>
      <c r="J220" s="14">
        <v>0.119448391041458</v>
      </c>
      <c r="K220" s="14">
        <v>0.13211390494478401</v>
      </c>
      <c r="L220" s="14">
        <v>0.14613296756347199</v>
      </c>
      <c r="M220" s="14"/>
      <c r="N220" s="14">
        <v>0.170875756878518</v>
      </c>
      <c r="O220" s="14">
        <v>0.171256048326204</v>
      </c>
      <c r="P220" s="14">
        <v>0.109965141784974</v>
      </c>
      <c r="Q220" s="14">
        <v>0.14221665285170601</v>
      </c>
      <c r="R220" s="14"/>
      <c r="S220" s="14">
        <v>0.126537839900247</v>
      </c>
      <c r="T220" s="14">
        <v>0.17314821883720799</v>
      </c>
      <c r="U220" s="14">
        <v>0.13494298494099599</v>
      </c>
      <c r="V220" s="14"/>
      <c r="W220" s="14">
        <v>0.13301579325955001</v>
      </c>
      <c r="X220" s="14">
        <v>0.174098791823178</v>
      </c>
      <c r="Y220" s="14">
        <v>0.17297197800004899</v>
      </c>
      <c r="Z220" s="14">
        <v>5.5652747896932503E-2</v>
      </c>
      <c r="AA220" s="14">
        <v>0.141822062096436</v>
      </c>
      <c r="AB220" s="14"/>
      <c r="AC220" s="14">
        <v>0.14598517304283501</v>
      </c>
      <c r="AD220" s="14">
        <v>0.18974716056410901</v>
      </c>
      <c r="AE220" s="14">
        <v>0.15948995228396201</v>
      </c>
    </row>
    <row r="221" spans="2:31" x14ac:dyDescent="0.5">
      <c r="B221" t="s">
        <v>68</v>
      </c>
      <c r="C221" s="14">
        <v>0.16913430683156</v>
      </c>
      <c r="D221" s="14">
        <v>0.18827524272542401</v>
      </c>
      <c r="E221" s="14">
        <v>0.150233094065162</v>
      </c>
      <c r="F221" s="14"/>
      <c r="G221" s="14">
        <v>0.20750901647894601</v>
      </c>
      <c r="H221" s="14">
        <v>0.15438249296666501</v>
      </c>
      <c r="I221" s="14">
        <v>0.15390280343415999</v>
      </c>
      <c r="J221" s="14">
        <v>0.18746803160659301</v>
      </c>
      <c r="K221" s="14">
        <v>0.156074763309759</v>
      </c>
      <c r="L221" s="14">
        <v>0.162105662685952</v>
      </c>
      <c r="M221" s="14"/>
      <c r="N221" s="14">
        <v>0.20622879994113599</v>
      </c>
      <c r="O221" s="14">
        <v>0.174965971740842</v>
      </c>
      <c r="P221" s="14">
        <v>0.13203116433903</v>
      </c>
      <c r="Q221" s="14">
        <v>0.155338616462184</v>
      </c>
      <c r="R221" s="14"/>
      <c r="S221" s="14">
        <v>0.115578616308234</v>
      </c>
      <c r="T221" s="14">
        <v>0.22188147787057999</v>
      </c>
      <c r="U221" s="14">
        <v>0.107868322376844</v>
      </c>
      <c r="V221" s="14"/>
      <c r="W221" s="14">
        <v>9.4903442608298694E-2</v>
      </c>
      <c r="X221" s="14">
        <v>0.23314914136755799</v>
      </c>
      <c r="Y221" s="14">
        <v>0.287334101114539</v>
      </c>
      <c r="Z221" s="14">
        <v>6.4100462360991803E-2</v>
      </c>
      <c r="AA221" s="14">
        <v>0.11505466392463801</v>
      </c>
      <c r="AB221" s="14"/>
      <c r="AC221" s="14">
        <v>6.6489979353770295E-2</v>
      </c>
      <c r="AD221" s="14">
        <v>0.22343618983046501</v>
      </c>
      <c r="AE221" s="14">
        <v>0.29135946839996701</v>
      </c>
    </row>
    <row r="222" spans="2:31" x14ac:dyDescent="0.5">
      <c r="B222" t="s">
        <v>69</v>
      </c>
      <c r="C222" s="14">
        <v>3.8239407652242E-2</v>
      </c>
      <c r="D222" s="14">
        <v>2.00564214329957E-2</v>
      </c>
      <c r="E222" s="14">
        <v>5.61652448806765E-2</v>
      </c>
      <c r="F222" s="14"/>
      <c r="G222" s="14">
        <v>5.54063174902465E-2</v>
      </c>
      <c r="H222" s="14">
        <v>5.2130802629546599E-2</v>
      </c>
      <c r="I222" s="14">
        <v>3.9537194137850201E-2</v>
      </c>
      <c r="J222" s="14">
        <v>4.1871461369634599E-2</v>
      </c>
      <c r="K222" s="14">
        <v>2.17699550883537E-2</v>
      </c>
      <c r="L222" s="14">
        <v>2.26841934279184E-2</v>
      </c>
      <c r="M222" s="14"/>
      <c r="N222" s="14">
        <v>2.6967384088393598E-2</v>
      </c>
      <c r="O222" s="14">
        <v>2.5002062855821801E-2</v>
      </c>
      <c r="P222" s="14">
        <v>3.7340831212292501E-2</v>
      </c>
      <c r="Q222" s="14">
        <v>6.5748360796128794E-2</v>
      </c>
      <c r="R222" s="14"/>
      <c r="S222" s="14">
        <v>1.7827180724266499E-2</v>
      </c>
      <c r="T222" s="14">
        <v>3.0738228621007498E-2</v>
      </c>
      <c r="U222" s="14">
        <v>9.7022497367911006E-2</v>
      </c>
      <c r="V222" s="14"/>
      <c r="W222" s="14">
        <v>1.7991548744753599E-2</v>
      </c>
      <c r="X222" s="14">
        <v>3.1931361517202703E-2</v>
      </c>
      <c r="Y222" s="14">
        <v>3.47773040802207E-2</v>
      </c>
      <c r="Z222" s="14">
        <v>5.7654471646592001E-2</v>
      </c>
      <c r="AA222" s="14">
        <v>8.5450713041117898E-2</v>
      </c>
      <c r="AB222" s="14"/>
      <c r="AC222" s="14">
        <v>1.7570052571810501E-2</v>
      </c>
      <c r="AD222" s="14">
        <v>3.4209132755226301E-2</v>
      </c>
      <c r="AE222" s="14">
        <v>2.8750881218274502E-2</v>
      </c>
    </row>
    <row r="223" spans="2:31" x14ac:dyDescent="0.5">
      <c r="B223" t="s">
        <v>70</v>
      </c>
      <c r="C223" s="14">
        <v>0.382589192538205</v>
      </c>
      <c r="D223" s="14">
        <v>0.39882466719439202</v>
      </c>
      <c r="E223" s="14">
        <v>0.36860597717524601</v>
      </c>
      <c r="F223" s="14"/>
      <c r="G223" s="14">
        <v>0.26463618025625102</v>
      </c>
      <c r="H223" s="14">
        <v>0.32828753881491202</v>
      </c>
      <c r="I223" s="14">
        <v>0.374602540958624</v>
      </c>
      <c r="J223" s="14">
        <v>0.42768139030042601</v>
      </c>
      <c r="K223" s="14">
        <v>0.43120683065667897</v>
      </c>
      <c r="L223" s="14">
        <v>0.44179094697455401</v>
      </c>
      <c r="M223" s="14"/>
      <c r="N223" s="14">
        <v>0.35121079043147202</v>
      </c>
      <c r="O223" s="14">
        <v>0.376367321348484</v>
      </c>
      <c r="P223" s="14">
        <v>0.44501411127507101</v>
      </c>
      <c r="Q223" s="14">
        <v>0.36659098752333702</v>
      </c>
      <c r="R223" s="14"/>
      <c r="S223" s="14">
        <v>0.51563080839356201</v>
      </c>
      <c r="T223" s="14">
        <v>0.32215321160200899</v>
      </c>
      <c r="U223" s="14">
        <v>0.29795311349512099</v>
      </c>
      <c r="V223" s="14"/>
      <c r="W223" s="14">
        <v>0.537023676666598</v>
      </c>
      <c r="X223" s="14">
        <v>0.28691050407032898</v>
      </c>
      <c r="Y223" s="14">
        <v>0.26746946208606598</v>
      </c>
      <c r="Z223" s="14">
        <v>0.58640518710419698</v>
      </c>
      <c r="AA223" s="14">
        <v>0.298409320587814</v>
      </c>
      <c r="AB223" s="14"/>
      <c r="AC223" s="14">
        <v>0.55407521993906905</v>
      </c>
      <c r="AD223" s="14">
        <v>0.28509279190648601</v>
      </c>
      <c r="AE223" s="14">
        <v>0.25652698447710898</v>
      </c>
    </row>
    <row r="224" spans="2:31" x14ac:dyDescent="0.5">
      <c r="B224" t="s">
        <v>71</v>
      </c>
      <c r="C224" s="14">
        <v>0.31971631070374101</v>
      </c>
      <c r="D224" s="14">
        <v>0.35663779448557098</v>
      </c>
      <c r="E224" s="14">
        <v>0.28212187247016302</v>
      </c>
      <c r="F224" s="14"/>
      <c r="G224" s="14">
        <v>0.40645264249037</v>
      </c>
      <c r="H224" s="14">
        <v>0.32397105695940098</v>
      </c>
      <c r="I224" s="14">
        <v>0.29802032081712698</v>
      </c>
      <c r="J224" s="14">
        <v>0.30691642264805102</v>
      </c>
      <c r="K224" s="14">
        <v>0.28818866825454298</v>
      </c>
      <c r="L224" s="14">
        <v>0.30823863024942399</v>
      </c>
      <c r="M224" s="14"/>
      <c r="N224" s="14">
        <v>0.37710455681965399</v>
      </c>
      <c r="O224" s="14">
        <v>0.346222020067046</v>
      </c>
      <c r="P224" s="14">
        <v>0.241996306124005</v>
      </c>
      <c r="Q224" s="14">
        <v>0.29755526931388998</v>
      </c>
      <c r="R224" s="14"/>
      <c r="S224" s="14">
        <v>0.24211645620848099</v>
      </c>
      <c r="T224" s="14">
        <v>0.39502969670778798</v>
      </c>
      <c r="U224" s="14">
        <v>0.24281130731784101</v>
      </c>
      <c r="V224" s="14"/>
      <c r="W224" s="14">
        <v>0.22791923586784901</v>
      </c>
      <c r="X224" s="14">
        <v>0.40724793319073599</v>
      </c>
      <c r="Y224" s="14">
        <v>0.46030607911458798</v>
      </c>
      <c r="Z224" s="14">
        <v>0.119753210257924</v>
      </c>
      <c r="AA224" s="14">
        <v>0.25687672602107398</v>
      </c>
      <c r="AB224" s="14"/>
      <c r="AC224" s="14">
        <v>0.212475152396605</v>
      </c>
      <c r="AD224" s="14">
        <v>0.41318335039457499</v>
      </c>
      <c r="AE224" s="14">
        <v>0.45084942068392903</v>
      </c>
    </row>
    <row r="225" spans="2:31" x14ac:dyDescent="0.5">
      <c r="B225" t="s">
        <v>72</v>
      </c>
      <c r="C225" s="14">
        <v>6.2872881834463296E-2</v>
      </c>
      <c r="D225" s="14">
        <v>4.2186872708820398E-2</v>
      </c>
      <c r="E225" s="14">
        <v>8.6484104705083595E-2</v>
      </c>
      <c r="F225" s="14"/>
      <c r="G225" s="14">
        <v>-0.14181646223411801</v>
      </c>
      <c r="H225" s="14">
        <v>4.3164818555109204E-3</v>
      </c>
      <c r="I225" s="14">
        <v>7.6582220141497501E-2</v>
      </c>
      <c r="J225" s="14">
        <v>0.120764967652375</v>
      </c>
      <c r="K225" s="14">
        <v>0.143018162402136</v>
      </c>
      <c r="L225" s="14">
        <v>0.13355231672512999</v>
      </c>
      <c r="M225" s="14"/>
      <c r="N225" s="14">
        <v>-2.5893766388181499E-2</v>
      </c>
      <c r="O225" s="14">
        <v>3.01453012814384E-2</v>
      </c>
      <c r="P225" s="14">
        <v>0.20301780515106599</v>
      </c>
      <c r="Q225" s="14">
        <v>6.9035718209446803E-2</v>
      </c>
      <c r="R225" s="14"/>
      <c r="S225" s="14">
        <v>0.27351435218508102</v>
      </c>
      <c r="T225" s="14">
        <v>-7.2876485105779404E-2</v>
      </c>
      <c r="U225" s="14">
        <v>5.5141806177280497E-2</v>
      </c>
      <c r="V225" s="14"/>
      <c r="W225" s="14">
        <v>0.30910444079874899</v>
      </c>
      <c r="X225" s="14">
        <v>-0.120337429120407</v>
      </c>
      <c r="Y225" s="14">
        <v>-0.19283661702852201</v>
      </c>
      <c r="Z225" s="14">
        <v>0.46665197684627302</v>
      </c>
      <c r="AA225" s="14">
        <v>4.1532594566740702E-2</v>
      </c>
      <c r="AB225" s="14"/>
      <c r="AC225" s="14">
        <v>0.34160006754246403</v>
      </c>
      <c r="AD225" s="14">
        <v>-0.12809055848808801</v>
      </c>
      <c r="AE225" s="14">
        <v>-0.19432243620681999</v>
      </c>
    </row>
    <row r="226" spans="2:31" x14ac:dyDescent="0.5"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</row>
    <row r="227" spans="2:31" x14ac:dyDescent="0.5">
      <c r="B227" s="6" t="s">
        <v>95</v>
      </c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</row>
    <row r="228" spans="2:31" x14ac:dyDescent="0.5">
      <c r="B228" s="24" t="s">
        <v>76</v>
      </c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</row>
    <row r="229" spans="2:31" x14ac:dyDescent="0.5">
      <c r="B229" t="s">
        <v>64</v>
      </c>
      <c r="C229" s="14">
        <v>0.11946581123142599</v>
      </c>
      <c r="D229" s="14">
        <v>0.113128922163953</v>
      </c>
      <c r="E229" s="14">
        <v>0.124051259422022</v>
      </c>
      <c r="F229" s="14"/>
      <c r="G229" s="14">
        <v>0.215100117911422</v>
      </c>
      <c r="H229" s="14">
        <v>0.206805334964727</v>
      </c>
      <c r="I229" s="14">
        <v>0.129726216389352</v>
      </c>
      <c r="J229" s="14">
        <v>9.3612339259399005E-2</v>
      </c>
      <c r="K229" s="14">
        <v>3.4301921134795597E-2</v>
      </c>
      <c r="L229" s="14">
        <v>5.5190993571711297E-2</v>
      </c>
      <c r="M229" s="14"/>
      <c r="N229" s="14">
        <v>0.14287829040616201</v>
      </c>
      <c r="O229" s="14">
        <v>0.126960080761956</v>
      </c>
      <c r="P229" s="14">
        <v>0.10373344943579101</v>
      </c>
      <c r="Q229" s="14">
        <v>9.89038825555036E-2</v>
      </c>
      <c r="R229" s="14"/>
      <c r="S229" s="14">
        <v>5.9431978608007398E-2</v>
      </c>
      <c r="T229" s="14">
        <v>0.16113763564917299</v>
      </c>
      <c r="U229" s="14">
        <v>7.0935293128038507E-2</v>
      </c>
      <c r="V229" s="14"/>
      <c r="W229" s="14">
        <v>7.0124113144506603E-2</v>
      </c>
      <c r="X229" s="14">
        <v>0.16545165423240299</v>
      </c>
      <c r="Y229" s="14">
        <v>0.124632380110324</v>
      </c>
      <c r="Z229" s="14">
        <v>4.0670558191916201E-2</v>
      </c>
      <c r="AA229" s="14">
        <v>8.7190791608544094E-2</v>
      </c>
      <c r="AB229" s="14"/>
      <c r="AC229" s="14">
        <v>8.3878737827374206E-2</v>
      </c>
      <c r="AD229" s="14">
        <v>0.14638469328773901</v>
      </c>
      <c r="AE229" s="14">
        <v>0.157846387035838</v>
      </c>
    </row>
    <row r="230" spans="2:31" x14ac:dyDescent="0.5">
      <c r="B230" t="s">
        <v>65</v>
      </c>
      <c r="C230" s="14">
        <v>0.211872109373725</v>
      </c>
      <c r="D230" s="14">
        <v>0.19381909354546001</v>
      </c>
      <c r="E230" s="14">
        <v>0.229567113370826</v>
      </c>
      <c r="F230" s="14"/>
      <c r="G230" s="14">
        <v>0.24666259114764799</v>
      </c>
      <c r="H230" s="14">
        <v>0.24747840801038701</v>
      </c>
      <c r="I230" s="14">
        <v>0.237214944578821</v>
      </c>
      <c r="J230" s="14">
        <v>0.20782204397256701</v>
      </c>
      <c r="K230" s="14">
        <v>0.19965529339412699</v>
      </c>
      <c r="L230" s="14">
        <v>0.15090142168370399</v>
      </c>
      <c r="M230" s="14"/>
      <c r="N230" s="14">
        <v>0.19244373595412401</v>
      </c>
      <c r="O230" s="14">
        <v>0.24650687884891101</v>
      </c>
      <c r="P230" s="14">
        <v>0.19672962236392599</v>
      </c>
      <c r="Q230" s="14">
        <v>0.21478228167687599</v>
      </c>
      <c r="R230" s="14"/>
      <c r="S230" s="14">
        <v>0.16548122795495701</v>
      </c>
      <c r="T230" s="14">
        <v>0.251657902591086</v>
      </c>
      <c r="U230" s="14">
        <v>0.21329444067832201</v>
      </c>
      <c r="V230" s="14"/>
      <c r="W230" s="14">
        <v>0.17493837651727601</v>
      </c>
      <c r="X230" s="14">
        <v>0.26491642722819198</v>
      </c>
      <c r="Y230" s="14">
        <v>0.215302618362642</v>
      </c>
      <c r="Z230" s="14">
        <v>5.3204349885695799E-2</v>
      </c>
      <c r="AA230" s="14">
        <v>0.17850335959654401</v>
      </c>
      <c r="AB230" s="14"/>
      <c r="AC230" s="14">
        <v>0.185472936956705</v>
      </c>
      <c r="AD230" s="14">
        <v>0.27072644189269501</v>
      </c>
      <c r="AE230" s="14">
        <v>0.20472472812477499</v>
      </c>
    </row>
    <row r="231" spans="2:31" x14ac:dyDescent="0.5">
      <c r="B231" t="s">
        <v>66</v>
      </c>
      <c r="C231" s="14">
        <v>0.278483467531081</v>
      </c>
      <c r="D231" s="14">
        <v>0.26019615980299299</v>
      </c>
      <c r="E231" s="14">
        <v>0.29695473970874597</v>
      </c>
      <c r="F231" s="14"/>
      <c r="G231" s="14">
        <v>0.24775940463302901</v>
      </c>
      <c r="H231" s="14">
        <v>0.23710808503029299</v>
      </c>
      <c r="I231" s="14">
        <v>0.23844714747069601</v>
      </c>
      <c r="J231" s="14">
        <v>0.26965561064872001</v>
      </c>
      <c r="K231" s="14">
        <v>0.33441449419427899</v>
      </c>
      <c r="L231" s="14">
        <v>0.33454519320792098</v>
      </c>
      <c r="M231" s="14"/>
      <c r="N231" s="14">
        <v>0.27526172129488902</v>
      </c>
      <c r="O231" s="14">
        <v>0.30670590305248002</v>
      </c>
      <c r="P231" s="14">
        <v>0.266271165858254</v>
      </c>
      <c r="Q231" s="14">
        <v>0.26744991786099698</v>
      </c>
      <c r="R231" s="14"/>
      <c r="S231" s="14">
        <v>0.269125899014313</v>
      </c>
      <c r="T231" s="14">
        <v>0.27413412267639298</v>
      </c>
      <c r="U231" s="14">
        <v>0.33374367583992698</v>
      </c>
      <c r="V231" s="14"/>
      <c r="W231" s="14">
        <v>0.26322388617431502</v>
      </c>
      <c r="X231" s="14">
        <v>0.27135977079160101</v>
      </c>
      <c r="Y231" s="14">
        <v>0.35696571239069802</v>
      </c>
      <c r="Z231" s="14">
        <v>0.13963847474861199</v>
      </c>
      <c r="AA231" s="14">
        <v>0.32326948543910899</v>
      </c>
      <c r="AB231" s="14"/>
      <c r="AC231" s="14">
        <v>0.248627809316634</v>
      </c>
      <c r="AD231" s="14">
        <v>0.27856389791187602</v>
      </c>
      <c r="AE231" s="14">
        <v>0.30087264033938899</v>
      </c>
    </row>
    <row r="232" spans="2:31" x14ac:dyDescent="0.5">
      <c r="B232" t="s">
        <v>67</v>
      </c>
      <c r="C232" s="14">
        <v>0.153039820353045</v>
      </c>
      <c r="D232" s="14">
        <v>0.15658383328337599</v>
      </c>
      <c r="E232" s="14">
        <v>0.14931744429666699</v>
      </c>
      <c r="F232" s="14"/>
      <c r="G232" s="14">
        <v>0.11617447888980501</v>
      </c>
      <c r="H232" s="14">
        <v>0.111247955458092</v>
      </c>
      <c r="I232" s="14">
        <v>0.130717925428535</v>
      </c>
      <c r="J232" s="14">
        <v>0.144403566361127</v>
      </c>
      <c r="K232" s="14">
        <v>0.19650313693320101</v>
      </c>
      <c r="L232" s="14">
        <v>0.20728779145793</v>
      </c>
      <c r="M232" s="14"/>
      <c r="N232" s="14">
        <v>0.174095297083246</v>
      </c>
      <c r="O232" s="14">
        <v>0.126826176212463</v>
      </c>
      <c r="P232" s="14">
        <v>0.15264631417962801</v>
      </c>
      <c r="Q232" s="14">
        <v>0.155143103363579</v>
      </c>
      <c r="R232" s="14"/>
      <c r="S232" s="14">
        <v>0.19514967525294299</v>
      </c>
      <c r="T232" s="14">
        <v>0.131840096903101</v>
      </c>
      <c r="U232" s="14">
        <v>0.12636290246498999</v>
      </c>
      <c r="V232" s="14"/>
      <c r="W232" s="14">
        <v>0.20223801445546699</v>
      </c>
      <c r="X232" s="14">
        <v>0.11669869265558699</v>
      </c>
      <c r="Y232" s="14">
        <v>0.13019747678455099</v>
      </c>
      <c r="Z232" s="14">
        <v>0.19296283107458601</v>
      </c>
      <c r="AA232" s="14">
        <v>0.133685507836352</v>
      </c>
      <c r="AB232" s="14"/>
      <c r="AC232" s="14">
        <v>0.18973744343997001</v>
      </c>
      <c r="AD232" s="14">
        <v>0.12791644205452299</v>
      </c>
      <c r="AE232" s="14">
        <v>0.17052818564470901</v>
      </c>
    </row>
    <row r="233" spans="2:31" x14ac:dyDescent="0.5">
      <c r="B233" t="s">
        <v>68</v>
      </c>
      <c r="C233" s="14">
        <v>0.21131859413897999</v>
      </c>
      <c r="D233" s="14">
        <v>0.25628545987946799</v>
      </c>
      <c r="E233" s="14">
        <v>0.168472306171527</v>
      </c>
      <c r="F233" s="14"/>
      <c r="G233" s="14">
        <v>0.14899177883100501</v>
      </c>
      <c r="H233" s="14">
        <v>0.172432547383878</v>
      </c>
      <c r="I233" s="14">
        <v>0.237229369874806</v>
      </c>
      <c r="J233" s="14">
        <v>0.25310020876337602</v>
      </c>
      <c r="K233" s="14">
        <v>0.21573008194341001</v>
      </c>
      <c r="L233" s="14">
        <v>0.22610119153510999</v>
      </c>
      <c r="M233" s="14"/>
      <c r="N233" s="14">
        <v>0.20156695680135001</v>
      </c>
      <c r="O233" s="14">
        <v>0.18086141969512301</v>
      </c>
      <c r="P233" s="14">
        <v>0.24830266789224001</v>
      </c>
      <c r="Q233" s="14">
        <v>0.21770937223489001</v>
      </c>
      <c r="R233" s="14"/>
      <c r="S233" s="14">
        <v>0.29695048408121999</v>
      </c>
      <c r="T233" s="14">
        <v>0.15885225049658599</v>
      </c>
      <c r="U233" s="14">
        <v>0.19018793533572401</v>
      </c>
      <c r="V233" s="14"/>
      <c r="W233" s="14">
        <v>0.27512792571223799</v>
      </c>
      <c r="X233" s="14">
        <v>0.15758552599378101</v>
      </c>
      <c r="Y233" s="14">
        <v>0.143780430796563</v>
      </c>
      <c r="Z233" s="14">
        <v>0.57352378609918997</v>
      </c>
      <c r="AA233" s="14">
        <v>0.22975963374282701</v>
      </c>
      <c r="AB233" s="14"/>
      <c r="AC233" s="14">
        <v>0.27602331963692101</v>
      </c>
      <c r="AD233" s="14">
        <v>0.156874758296247</v>
      </c>
      <c r="AE233" s="14">
        <v>0.14626548893271099</v>
      </c>
    </row>
    <row r="234" spans="2:31" x14ac:dyDescent="0.5">
      <c r="B234" t="s">
        <v>69</v>
      </c>
      <c r="C234" s="14">
        <v>2.5820197371743101E-2</v>
      </c>
      <c r="D234" s="14">
        <v>1.99865313247489E-2</v>
      </c>
      <c r="E234" s="14">
        <v>3.1637137030212599E-2</v>
      </c>
      <c r="F234" s="14"/>
      <c r="G234" s="14">
        <v>2.5311628587091E-2</v>
      </c>
      <c r="H234" s="14">
        <v>2.4927669152623899E-2</v>
      </c>
      <c r="I234" s="14">
        <v>2.6664396257789699E-2</v>
      </c>
      <c r="J234" s="14">
        <v>3.1406230994811601E-2</v>
      </c>
      <c r="K234" s="14">
        <v>1.9395072400187001E-2</v>
      </c>
      <c r="L234" s="14">
        <v>2.5973408543623799E-2</v>
      </c>
      <c r="M234" s="14"/>
      <c r="N234" s="14">
        <v>1.37539984602294E-2</v>
      </c>
      <c r="O234" s="14">
        <v>1.21395414290668E-2</v>
      </c>
      <c r="P234" s="14">
        <v>3.2316780270161299E-2</v>
      </c>
      <c r="Q234" s="14">
        <v>4.60114423081553E-2</v>
      </c>
      <c r="R234" s="14"/>
      <c r="S234" s="14">
        <v>1.3860735088561E-2</v>
      </c>
      <c r="T234" s="14">
        <v>2.2377991683660899E-2</v>
      </c>
      <c r="U234" s="14">
        <v>6.5475752552997604E-2</v>
      </c>
      <c r="V234" s="14"/>
      <c r="W234" s="14">
        <v>1.43476839961981E-2</v>
      </c>
      <c r="X234" s="14">
        <v>2.3987929098436798E-2</v>
      </c>
      <c r="Y234" s="14">
        <v>2.91213815552205E-2</v>
      </c>
      <c r="Z234" s="14">
        <v>0</v>
      </c>
      <c r="AA234" s="14">
        <v>4.7591221776624601E-2</v>
      </c>
      <c r="AB234" s="14"/>
      <c r="AC234" s="14">
        <v>1.6259752822395002E-2</v>
      </c>
      <c r="AD234" s="14">
        <v>1.9533766556920899E-2</v>
      </c>
      <c r="AE234" s="14">
        <v>1.97625699225779E-2</v>
      </c>
    </row>
    <row r="235" spans="2:31" x14ac:dyDescent="0.5">
      <c r="B235" t="s">
        <v>70</v>
      </c>
      <c r="C235" s="14">
        <v>0.33133792060515099</v>
      </c>
      <c r="D235" s="14">
        <v>0.30694801570941399</v>
      </c>
      <c r="E235" s="14">
        <v>0.35361837279284702</v>
      </c>
      <c r="F235" s="14"/>
      <c r="G235" s="14">
        <v>0.46176270905907102</v>
      </c>
      <c r="H235" s="14">
        <v>0.45428374297511398</v>
      </c>
      <c r="I235" s="14">
        <v>0.36694116096817297</v>
      </c>
      <c r="J235" s="14">
        <v>0.30143438323196597</v>
      </c>
      <c r="K235" s="14">
        <v>0.23395721452892301</v>
      </c>
      <c r="L235" s="14">
        <v>0.206092415255415</v>
      </c>
      <c r="M235" s="14"/>
      <c r="N235" s="14">
        <v>0.33532202636028602</v>
      </c>
      <c r="O235" s="14">
        <v>0.37346695961086701</v>
      </c>
      <c r="P235" s="14">
        <v>0.30046307179971699</v>
      </c>
      <c r="Q235" s="14">
        <v>0.31368616423237899</v>
      </c>
      <c r="R235" s="14"/>
      <c r="S235" s="14">
        <v>0.22491320656296401</v>
      </c>
      <c r="T235" s="14">
        <v>0.412795538240259</v>
      </c>
      <c r="U235" s="14">
        <v>0.28422973380636002</v>
      </c>
      <c r="V235" s="14"/>
      <c r="W235" s="14">
        <v>0.24506248966178201</v>
      </c>
      <c r="X235" s="14">
        <v>0.43036808146059402</v>
      </c>
      <c r="Y235" s="14">
        <v>0.33993499847296699</v>
      </c>
      <c r="Z235" s="14">
        <v>9.3874908077612104E-2</v>
      </c>
      <c r="AA235" s="14">
        <v>0.26569415120508799</v>
      </c>
      <c r="AB235" s="14"/>
      <c r="AC235" s="14">
        <v>0.26935167478408001</v>
      </c>
      <c r="AD235" s="14">
        <v>0.41711113518043402</v>
      </c>
      <c r="AE235" s="14">
        <v>0.36257111516061302</v>
      </c>
    </row>
    <row r="236" spans="2:31" x14ac:dyDescent="0.5">
      <c r="B236" t="s">
        <v>71</v>
      </c>
      <c r="C236" s="14">
        <v>0.364358414492025</v>
      </c>
      <c r="D236" s="14">
        <v>0.41286929316284399</v>
      </c>
      <c r="E236" s="14">
        <v>0.31778975046819402</v>
      </c>
      <c r="F236" s="14"/>
      <c r="G236" s="14">
        <v>0.26516625772080898</v>
      </c>
      <c r="H236" s="14">
        <v>0.28368050284196999</v>
      </c>
      <c r="I236" s="14">
        <v>0.36794729530334103</v>
      </c>
      <c r="J236" s="14">
        <v>0.39750377512450302</v>
      </c>
      <c r="K236" s="14">
        <v>0.41223321887661102</v>
      </c>
      <c r="L236" s="14">
        <v>0.43338898299304002</v>
      </c>
      <c r="M236" s="14"/>
      <c r="N236" s="14">
        <v>0.37566225388459601</v>
      </c>
      <c r="O236" s="14">
        <v>0.30768759590758599</v>
      </c>
      <c r="P236" s="14">
        <v>0.40094898207186802</v>
      </c>
      <c r="Q236" s="14">
        <v>0.37285247559846801</v>
      </c>
      <c r="R236" s="14"/>
      <c r="S236" s="14">
        <v>0.49210015933416201</v>
      </c>
      <c r="T236" s="14">
        <v>0.29069234739968602</v>
      </c>
      <c r="U236" s="14">
        <v>0.31655083780071402</v>
      </c>
      <c r="V236" s="14"/>
      <c r="W236" s="14">
        <v>0.47736594016770501</v>
      </c>
      <c r="X236" s="14">
        <v>0.27428421864936797</v>
      </c>
      <c r="Y236" s="14">
        <v>0.27397790758111501</v>
      </c>
      <c r="Z236" s="14">
        <v>0.76648661717377597</v>
      </c>
      <c r="AA236" s="14">
        <v>0.36344514157917901</v>
      </c>
      <c r="AB236" s="14"/>
      <c r="AC236" s="14">
        <v>0.46576076307689102</v>
      </c>
      <c r="AD236" s="14">
        <v>0.28479120035076899</v>
      </c>
      <c r="AE236" s="14">
        <v>0.31679367457742003</v>
      </c>
    </row>
    <row r="237" spans="2:31" x14ac:dyDescent="0.5">
      <c r="B237" t="s">
        <v>72</v>
      </c>
      <c r="C237" s="14">
        <v>-3.3020493886873503E-2</v>
      </c>
      <c r="D237" s="14">
        <v>-0.105921277453431</v>
      </c>
      <c r="E237" s="14">
        <v>3.5828622324653302E-2</v>
      </c>
      <c r="F237" s="14"/>
      <c r="G237" s="14">
        <v>0.19659645133826101</v>
      </c>
      <c r="H237" s="14">
        <v>0.17060324013314501</v>
      </c>
      <c r="I237" s="14">
        <v>-1.0061343351686601E-3</v>
      </c>
      <c r="J237" s="14">
        <v>-9.6069391892537007E-2</v>
      </c>
      <c r="K237" s="14">
        <v>-0.17827600434768801</v>
      </c>
      <c r="L237" s="14">
        <v>-0.22729656773762399</v>
      </c>
      <c r="M237" s="14"/>
      <c r="N237" s="14">
        <v>-4.0340227524310497E-2</v>
      </c>
      <c r="O237" s="14">
        <v>6.5779363703280497E-2</v>
      </c>
      <c r="P237" s="14">
        <v>-0.10048591027215099</v>
      </c>
      <c r="Q237" s="14">
        <v>-5.91663113660892E-2</v>
      </c>
      <c r="R237" s="14"/>
      <c r="S237" s="14">
        <v>-0.26718695277119803</v>
      </c>
      <c r="T237" s="14">
        <v>0.122103190840573</v>
      </c>
      <c r="U237" s="14">
        <v>-3.2321103994353999E-2</v>
      </c>
      <c r="V237" s="14"/>
      <c r="W237" s="14">
        <v>-0.23230345050592299</v>
      </c>
      <c r="X237" s="14">
        <v>0.15608386281122699</v>
      </c>
      <c r="Y237" s="14">
        <v>6.5957090891852199E-2</v>
      </c>
      <c r="Z237" s="14">
        <v>-0.67261170909616397</v>
      </c>
      <c r="AA237" s="14">
        <v>-9.7750990374090393E-2</v>
      </c>
      <c r="AB237" s="14"/>
      <c r="AC237" s="14">
        <v>-0.19640908829281201</v>
      </c>
      <c r="AD237" s="14">
        <v>0.132319934829664</v>
      </c>
      <c r="AE237" s="14">
        <v>4.5777440583193302E-2</v>
      </c>
    </row>
    <row r="238" spans="2:31" x14ac:dyDescent="0.5"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</row>
    <row r="239" spans="2:31" x14ac:dyDescent="0.5">
      <c r="B239" s="6" t="s">
        <v>96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</row>
    <row r="240" spans="2:31" x14ac:dyDescent="0.5">
      <c r="B240" s="24" t="s">
        <v>76</v>
      </c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</row>
    <row r="241" spans="2:31" x14ac:dyDescent="0.5">
      <c r="B241" t="s">
        <v>64</v>
      </c>
      <c r="C241" s="14">
        <v>0.15458379210388301</v>
      </c>
      <c r="D241" s="14">
        <v>0.121911981947165</v>
      </c>
      <c r="E241" s="14">
        <v>0.18503336629266701</v>
      </c>
      <c r="F241" s="14"/>
      <c r="G241" s="14">
        <v>0.306787038478253</v>
      </c>
      <c r="H241" s="14">
        <v>0.218463472035031</v>
      </c>
      <c r="I241" s="14">
        <v>0.16197154125278099</v>
      </c>
      <c r="J241" s="14">
        <v>0.123614715306021</v>
      </c>
      <c r="K241" s="14">
        <v>8.0001289962596298E-2</v>
      </c>
      <c r="L241" s="14">
        <v>7.14777956401728E-2</v>
      </c>
      <c r="M241" s="14"/>
      <c r="N241" s="14">
        <v>0.166859891335086</v>
      </c>
      <c r="O241" s="14">
        <v>0.168510017247509</v>
      </c>
      <c r="P241" s="14">
        <v>0.14824726505476299</v>
      </c>
      <c r="Q241" s="14">
        <v>0.12787780490921699</v>
      </c>
      <c r="R241" s="14"/>
      <c r="S241" s="14">
        <v>0.10868912381336999</v>
      </c>
      <c r="T241" s="14">
        <v>0.171933185847818</v>
      </c>
      <c r="U241" s="14">
        <v>0.137571931483815</v>
      </c>
      <c r="V241" s="14"/>
      <c r="W241" s="14">
        <v>0.123342655131953</v>
      </c>
      <c r="X241" s="14">
        <v>0.19671542790247801</v>
      </c>
      <c r="Y241" s="14">
        <v>8.2019396715225804E-2</v>
      </c>
      <c r="Z241" s="14">
        <v>7.3103267959352597E-2</v>
      </c>
      <c r="AA241" s="14">
        <v>0.12764075068813199</v>
      </c>
      <c r="AB241" s="14"/>
      <c r="AC241" s="14">
        <v>0.147160017109733</v>
      </c>
      <c r="AD241" s="14">
        <v>0.18764594755983799</v>
      </c>
      <c r="AE241" s="14">
        <v>0.138051772804656</v>
      </c>
    </row>
    <row r="242" spans="2:31" x14ac:dyDescent="0.5">
      <c r="B242" t="s">
        <v>65</v>
      </c>
      <c r="C242" s="14">
        <v>0.33897277541459298</v>
      </c>
      <c r="D242" s="14">
        <v>0.30639707828263002</v>
      </c>
      <c r="E242" s="14">
        <v>0.37240050528415902</v>
      </c>
      <c r="F242" s="14"/>
      <c r="G242" s="14">
        <v>0.347090601813003</v>
      </c>
      <c r="H242" s="14">
        <v>0.40627678710125598</v>
      </c>
      <c r="I242" s="14">
        <v>0.40512190127514303</v>
      </c>
      <c r="J242" s="14">
        <v>0.31492950341026199</v>
      </c>
      <c r="K242" s="14">
        <v>0.29329881636086202</v>
      </c>
      <c r="L242" s="14">
        <v>0.275284897896661</v>
      </c>
      <c r="M242" s="14"/>
      <c r="N242" s="14">
        <v>0.34388675532364998</v>
      </c>
      <c r="O242" s="14">
        <v>0.37378760675877798</v>
      </c>
      <c r="P242" s="14">
        <v>0.29199408272993899</v>
      </c>
      <c r="Q242" s="14">
        <v>0.34418599258600302</v>
      </c>
      <c r="R242" s="14"/>
      <c r="S242" s="14">
        <v>0.300912372902917</v>
      </c>
      <c r="T242" s="14">
        <v>0.36851085764414898</v>
      </c>
      <c r="U242" s="14">
        <v>0.34774053900403901</v>
      </c>
      <c r="V242" s="14"/>
      <c r="W242" s="14">
        <v>0.28613584151286803</v>
      </c>
      <c r="X242" s="14">
        <v>0.40440759276476901</v>
      </c>
      <c r="Y242" s="14">
        <v>0.44310520451484198</v>
      </c>
      <c r="Z242" s="14">
        <v>0.196059342241417</v>
      </c>
      <c r="AA242" s="14">
        <v>0.280214702562051</v>
      </c>
      <c r="AB242" s="14"/>
      <c r="AC242" s="14">
        <v>0.29716955419211399</v>
      </c>
      <c r="AD242" s="14">
        <v>0.42023411128111399</v>
      </c>
      <c r="AE242" s="14">
        <v>0.446578692163415</v>
      </c>
    </row>
    <row r="243" spans="2:31" x14ac:dyDescent="0.5">
      <c r="B243" t="s">
        <v>66</v>
      </c>
      <c r="C243" s="14">
        <v>0.35489702049416399</v>
      </c>
      <c r="D243" s="14">
        <v>0.37236374058966099</v>
      </c>
      <c r="E243" s="14">
        <v>0.33690151805809299</v>
      </c>
      <c r="F243" s="14"/>
      <c r="G243" s="14">
        <v>0.225466622069455</v>
      </c>
      <c r="H243" s="14">
        <v>0.25494523377815198</v>
      </c>
      <c r="I243" s="14">
        <v>0.30135370614889201</v>
      </c>
      <c r="J243" s="14">
        <v>0.39123465517651701</v>
      </c>
      <c r="K243" s="14">
        <v>0.44579582488973402</v>
      </c>
      <c r="L243" s="14">
        <v>0.47452376329880203</v>
      </c>
      <c r="M243" s="14"/>
      <c r="N243" s="14">
        <v>0.35028209951383299</v>
      </c>
      <c r="O243" s="14">
        <v>0.31509869207448199</v>
      </c>
      <c r="P243" s="14">
        <v>0.39949007062477698</v>
      </c>
      <c r="Q243" s="14">
        <v>0.36392368595442498</v>
      </c>
      <c r="R243" s="14"/>
      <c r="S243" s="14">
        <v>0.39452674136731097</v>
      </c>
      <c r="T243" s="14">
        <v>0.33897532526944102</v>
      </c>
      <c r="U243" s="14">
        <v>0.369100255555674</v>
      </c>
      <c r="V243" s="14"/>
      <c r="W243" s="14">
        <v>0.38374067744540802</v>
      </c>
      <c r="X243" s="14">
        <v>0.30067622627424601</v>
      </c>
      <c r="Y243" s="14">
        <v>0.36535450539453002</v>
      </c>
      <c r="Z243" s="14">
        <v>0.41006086773752898</v>
      </c>
      <c r="AA243" s="14">
        <v>0.410344924275795</v>
      </c>
      <c r="AB243" s="14"/>
      <c r="AC243" s="14">
        <v>0.35062161899077299</v>
      </c>
      <c r="AD243" s="14">
        <v>0.29444880231749498</v>
      </c>
      <c r="AE243" s="14">
        <v>0.32202938627799099</v>
      </c>
    </row>
    <row r="244" spans="2:31" x14ac:dyDescent="0.5">
      <c r="B244" t="s">
        <v>67</v>
      </c>
      <c r="C244" s="14">
        <v>8.3831791167446407E-2</v>
      </c>
      <c r="D244" s="14">
        <v>0.115037048303052</v>
      </c>
      <c r="E244" s="14">
        <v>5.3793253570092202E-2</v>
      </c>
      <c r="F244" s="14"/>
      <c r="G244" s="14">
        <v>6.6527498635448795E-2</v>
      </c>
      <c r="H244" s="14">
        <v>6.9821562982217505E-2</v>
      </c>
      <c r="I244" s="14">
        <v>6.2666155362123804E-2</v>
      </c>
      <c r="J244" s="14">
        <v>7.5895844872224894E-2</v>
      </c>
      <c r="K244" s="14">
        <v>0.115101820182957</v>
      </c>
      <c r="L244" s="14">
        <v>0.109291289804109</v>
      </c>
      <c r="M244" s="14"/>
      <c r="N244" s="14">
        <v>7.8918687401013696E-2</v>
      </c>
      <c r="O244" s="14">
        <v>7.0617162601031402E-2</v>
      </c>
      <c r="P244" s="14">
        <v>0.100915970444049</v>
      </c>
      <c r="Q244" s="14">
        <v>8.5722326169865096E-2</v>
      </c>
      <c r="R244" s="14"/>
      <c r="S244" s="14">
        <v>0.11396968084087999</v>
      </c>
      <c r="T244" s="14">
        <v>6.8433261773058696E-2</v>
      </c>
      <c r="U244" s="14">
        <v>6.5304557526262699E-2</v>
      </c>
      <c r="V244" s="14"/>
      <c r="W244" s="14">
        <v>0.117563670935918</v>
      </c>
      <c r="X244" s="14">
        <v>5.0556535837112802E-2</v>
      </c>
      <c r="Y244" s="14">
        <v>8.0040107773303698E-2</v>
      </c>
      <c r="Z244" s="14">
        <v>0.20345884772080799</v>
      </c>
      <c r="AA244" s="14">
        <v>8.1017054807481295E-2</v>
      </c>
      <c r="AB244" s="14"/>
      <c r="AC244" s="14">
        <v>0.12886404836821</v>
      </c>
      <c r="AD244" s="14">
        <v>5.5961999301298297E-2</v>
      </c>
      <c r="AE244" s="14">
        <v>6.6993161532953802E-2</v>
      </c>
    </row>
    <row r="245" spans="2:31" x14ac:dyDescent="0.5">
      <c r="B245" t="s">
        <v>68</v>
      </c>
      <c r="C245" s="14">
        <v>4.8078677979607201E-2</v>
      </c>
      <c r="D245" s="14">
        <v>6.8444579789784105E-2</v>
      </c>
      <c r="E245" s="14">
        <v>2.8442031153409798E-2</v>
      </c>
      <c r="F245" s="14"/>
      <c r="G245" s="14">
        <v>3.4789322127305899E-2</v>
      </c>
      <c r="H245" s="14">
        <v>3.4162699183432899E-2</v>
      </c>
      <c r="I245" s="14">
        <v>5.1819673466971201E-2</v>
      </c>
      <c r="J245" s="14">
        <v>5.9812258559445802E-2</v>
      </c>
      <c r="K245" s="14">
        <v>5.36531655003488E-2</v>
      </c>
      <c r="L245" s="14">
        <v>5.1854776083625397E-2</v>
      </c>
      <c r="M245" s="14"/>
      <c r="N245" s="14">
        <v>4.1061136354572203E-2</v>
      </c>
      <c r="O245" s="14">
        <v>6.0745012672304102E-2</v>
      </c>
      <c r="P245" s="14">
        <v>4.3806710388501098E-2</v>
      </c>
      <c r="Q245" s="14">
        <v>4.5234535025348903E-2</v>
      </c>
      <c r="R245" s="14"/>
      <c r="S245" s="14">
        <v>6.5291569390519402E-2</v>
      </c>
      <c r="T245" s="14">
        <v>3.9122239811472198E-2</v>
      </c>
      <c r="U245" s="14">
        <v>4.1724751056276599E-2</v>
      </c>
      <c r="V245" s="14"/>
      <c r="W245" s="14">
        <v>7.4850173839706297E-2</v>
      </c>
      <c r="X245" s="14">
        <v>2.98677389519614E-2</v>
      </c>
      <c r="Y245" s="14">
        <v>1.35334212099002E-2</v>
      </c>
      <c r="Z245" s="14">
        <v>0.11731767434089301</v>
      </c>
      <c r="AA245" s="14">
        <v>6.1188201783236799E-2</v>
      </c>
      <c r="AB245" s="14"/>
      <c r="AC245" s="14">
        <v>6.1740364751465097E-2</v>
      </c>
      <c r="AD245" s="14">
        <v>2.3236858386768599E-2</v>
      </c>
      <c r="AE245" s="14">
        <v>1.9621262885525698E-2</v>
      </c>
    </row>
    <row r="246" spans="2:31" x14ac:dyDescent="0.5">
      <c r="B246" t="s">
        <v>69</v>
      </c>
      <c r="C246" s="14">
        <v>1.9635942840305801E-2</v>
      </c>
      <c r="D246" s="14">
        <v>1.58455710877075E-2</v>
      </c>
      <c r="E246" s="14">
        <v>2.3429325641579499E-2</v>
      </c>
      <c r="F246" s="14"/>
      <c r="G246" s="14">
        <v>1.9338916876534201E-2</v>
      </c>
      <c r="H246" s="14">
        <v>1.6330244919910801E-2</v>
      </c>
      <c r="I246" s="14">
        <v>1.7067022494088601E-2</v>
      </c>
      <c r="J246" s="14">
        <v>3.45130226755287E-2</v>
      </c>
      <c r="K246" s="14">
        <v>1.2149083103501599E-2</v>
      </c>
      <c r="L246" s="14">
        <v>1.7567477276629599E-2</v>
      </c>
      <c r="M246" s="14"/>
      <c r="N246" s="14">
        <v>1.8991430071844902E-2</v>
      </c>
      <c r="O246" s="14">
        <v>1.12415086458956E-2</v>
      </c>
      <c r="P246" s="14">
        <v>1.5545900757969799E-2</v>
      </c>
      <c r="Q246" s="14">
        <v>3.3055655355140601E-2</v>
      </c>
      <c r="R246" s="14"/>
      <c r="S246" s="14">
        <v>1.6610511685001099E-2</v>
      </c>
      <c r="T246" s="14">
        <v>1.3025129654060099E-2</v>
      </c>
      <c r="U246" s="14">
        <v>3.8557965373931899E-2</v>
      </c>
      <c r="V246" s="14"/>
      <c r="W246" s="14">
        <v>1.43669811341473E-2</v>
      </c>
      <c r="X246" s="14">
        <v>1.7776478269432499E-2</v>
      </c>
      <c r="Y246" s="14">
        <v>1.59473643921983E-2</v>
      </c>
      <c r="Z246" s="14">
        <v>0</v>
      </c>
      <c r="AA246" s="14">
        <v>3.9594365883303402E-2</v>
      </c>
      <c r="AB246" s="14"/>
      <c r="AC246" s="14">
        <v>1.44443965877037E-2</v>
      </c>
      <c r="AD246" s="14">
        <v>1.84722811534868E-2</v>
      </c>
      <c r="AE246" s="14">
        <v>6.7257243354588497E-3</v>
      </c>
    </row>
    <row r="247" spans="2:31" x14ac:dyDescent="0.5">
      <c r="B247" t="s">
        <v>70</v>
      </c>
      <c r="C247" s="14">
        <v>0.49355656751847599</v>
      </c>
      <c r="D247" s="14">
        <v>0.42830906022979598</v>
      </c>
      <c r="E247" s="14">
        <v>0.557433871576826</v>
      </c>
      <c r="F247" s="14"/>
      <c r="G247" s="14">
        <v>0.65387764029125595</v>
      </c>
      <c r="H247" s="14">
        <v>0.62474025913628695</v>
      </c>
      <c r="I247" s="14">
        <v>0.56709344252792404</v>
      </c>
      <c r="J247" s="14">
        <v>0.43854421871628302</v>
      </c>
      <c r="K247" s="14">
        <v>0.373300106323458</v>
      </c>
      <c r="L247" s="14">
        <v>0.34676269353683398</v>
      </c>
      <c r="M247" s="14"/>
      <c r="N247" s="14">
        <v>0.51074664665873604</v>
      </c>
      <c r="O247" s="14">
        <v>0.54229762400628601</v>
      </c>
      <c r="P247" s="14">
        <v>0.44024134778470297</v>
      </c>
      <c r="Q247" s="14">
        <v>0.47206379749521998</v>
      </c>
      <c r="R247" s="14"/>
      <c r="S247" s="14">
        <v>0.40960149671628798</v>
      </c>
      <c r="T247" s="14">
        <v>0.54044404349196795</v>
      </c>
      <c r="U247" s="14">
        <v>0.48531247048785398</v>
      </c>
      <c r="V247" s="14"/>
      <c r="W247" s="14">
        <v>0.409478496644821</v>
      </c>
      <c r="X247" s="14">
        <v>0.60112302066724699</v>
      </c>
      <c r="Y247" s="14">
        <v>0.52512460123006799</v>
      </c>
      <c r="Z247" s="14">
        <v>0.26916261020076998</v>
      </c>
      <c r="AA247" s="14">
        <v>0.40785545325018302</v>
      </c>
      <c r="AB247" s="14"/>
      <c r="AC247" s="14">
        <v>0.44432957130184703</v>
      </c>
      <c r="AD247" s="14">
        <v>0.60788005884095198</v>
      </c>
      <c r="AE247" s="14">
        <v>0.58463046496807003</v>
      </c>
    </row>
    <row r="248" spans="2:31" x14ac:dyDescent="0.5">
      <c r="B248" t="s">
        <v>71</v>
      </c>
      <c r="C248" s="14">
        <v>0.13191046914705401</v>
      </c>
      <c r="D248" s="14">
        <v>0.183481628092836</v>
      </c>
      <c r="E248" s="14">
        <v>8.2235284723501903E-2</v>
      </c>
      <c r="F248" s="14"/>
      <c r="G248" s="14">
        <v>0.101316820762755</v>
      </c>
      <c r="H248" s="14">
        <v>0.10398426216565</v>
      </c>
      <c r="I248" s="14">
        <v>0.114485828829095</v>
      </c>
      <c r="J248" s="14">
        <v>0.135708103431671</v>
      </c>
      <c r="K248" s="14">
        <v>0.16875498568330599</v>
      </c>
      <c r="L248" s="14">
        <v>0.161146065887735</v>
      </c>
      <c r="M248" s="14"/>
      <c r="N248" s="14">
        <v>0.119979823755586</v>
      </c>
      <c r="O248" s="14">
        <v>0.13136217527333599</v>
      </c>
      <c r="P248" s="14">
        <v>0.14472268083255099</v>
      </c>
      <c r="Q248" s="14">
        <v>0.13095686119521399</v>
      </c>
      <c r="R248" s="14"/>
      <c r="S248" s="14">
        <v>0.17926125023139999</v>
      </c>
      <c r="T248" s="14">
        <v>0.107555501584531</v>
      </c>
      <c r="U248" s="14">
        <v>0.10702930858253901</v>
      </c>
      <c r="V248" s="14"/>
      <c r="W248" s="14">
        <v>0.19241384477562401</v>
      </c>
      <c r="X248" s="14">
        <v>8.0424274789074102E-2</v>
      </c>
      <c r="Y248" s="14">
        <v>9.3573528983203896E-2</v>
      </c>
      <c r="Z248" s="14">
        <v>0.32077652206170099</v>
      </c>
      <c r="AA248" s="14">
        <v>0.142205256590718</v>
      </c>
      <c r="AB248" s="14"/>
      <c r="AC248" s="14">
        <v>0.19060441311967599</v>
      </c>
      <c r="AD248" s="14">
        <v>7.9198857688066907E-2</v>
      </c>
      <c r="AE248" s="14">
        <v>8.6614424418479496E-2</v>
      </c>
    </row>
    <row r="249" spans="2:31" x14ac:dyDescent="0.5">
      <c r="B249" t="s">
        <v>72</v>
      </c>
      <c r="C249" s="14">
        <v>0.36164609837142297</v>
      </c>
      <c r="D249" s="14">
        <v>0.24482743213696001</v>
      </c>
      <c r="E249" s="14">
        <v>0.475198586853324</v>
      </c>
      <c r="F249" s="14"/>
      <c r="G249" s="14">
        <v>0.552560819528501</v>
      </c>
      <c r="H249" s="14">
        <v>0.52075599697063701</v>
      </c>
      <c r="I249" s="14">
        <v>0.45260761369882901</v>
      </c>
      <c r="J249" s="14">
        <v>0.30283611528461302</v>
      </c>
      <c r="K249" s="14">
        <v>0.20454512064015201</v>
      </c>
      <c r="L249" s="14">
        <v>0.185616627649099</v>
      </c>
      <c r="M249" s="14"/>
      <c r="N249" s="14">
        <v>0.39076682290315001</v>
      </c>
      <c r="O249" s="14">
        <v>0.41093544873295101</v>
      </c>
      <c r="P249" s="14">
        <v>0.29551866695215201</v>
      </c>
      <c r="Q249" s="14">
        <v>0.34110693630000599</v>
      </c>
      <c r="R249" s="14"/>
      <c r="S249" s="14">
        <v>0.23034024648488799</v>
      </c>
      <c r="T249" s="14">
        <v>0.43288854190743697</v>
      </c>
      <c r="U249" s="14">
        <v>0.37828316190531502</v>
      </c>
      <c r="V249" s="14"/>
      <c r="W249" s="14">
        <v>0.21706465186919699</v>
      </c>
      <c r="X249" s="14">
        <v>0.520698745878173</v>
      </c>
      <c r="Y249" s="14">
        <v>0.43155107224686401</v>
      </c>
      <c r="Z249" s="14">
        <v>-5.1613911860931297E-2</v>
      </c>
      <c r="AA249" s="14">
        <v>0.26565019665946499</v>
      </c>
      <c r="AB249" s="14"/>
      <c r="AC249" s="14">
        <v>0.25372515818217201</v>
      </c>
      <c r="AD249" s="14">
        <v>0.52868120115288497</v>
      </c>
      <c r="AE249" s="14">
        <v>0.49801604054959098</v>
      </c>
    </row>
    <row r="250" spans="2:31" x14ac:dyDescent="0.5"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</row>
    <row r="251" spans="2:31" x14ac:dyDescent="0.5">
      <c r="B251" s="6" t="s">
        <v>97</v>
      </c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</row>
    <row r="252" spans="2:31" x14ac:dyDescent="0.5">
      <c r="B252" s="24" t="s">
        <v>76</v>
      </c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</row>
    <row r="253" spans="2:31" x14ac:dyDescent="0.5">
      <c r="B253" t="s">
        <v>64</v>
      </c>
      <c r="C253" s="14">
        <v>0.120927722228424</v>
      </c>
      <c r="D253" s="14">
        <v>0.118804366947696</v>
      </c>
      <c r="E253" s="14">
        <v>0.12358630887477701</v>
      </c>
      <c r="F253" s="14"/>
      <c r="G253" s="14">
        <v>0.101927583918066</v>
      </c>
      <c r="H253" s="14">
        <v>0.113948760902834</v>
      </c>
      <c r="I253" s="14">
        <v>0.13623426457179899</v>
      </c>
      <c r="J253" s="14">
        <v>0.124031682638086</v>
      </c>
      <c r="K253" s="14">
        <v>0.11033849807597899</v>
      </c>
      <c r="L253" s="14">
        <v>0.131255068923538</v>
      </c>
      <c r="M253" s="14"/>
      <c r="N253" s="14">
        <v>0.139058739927061</v>
      </c>
      <c r="O253" s="14">
        <v>0.13335323654689701</v>
      </c>
      <c r="P253" s="14">
        <v>0.115197209733686</v>
      </c>
      <c r="Q253" s="14">
        <v>9.21354443098234E-2</v>
      </c>
      <c r="R253" s="14"/>
      <c r="S253" s="14">
        <v>0.15441393419711699</v>
      </c>
      <c r="T253" s="14">
        <v>0.11158998920211</v>
      </c>
      <c r="U253" s="14">
        <v>6.7113978495999704E-2</v>
      </c>
      <c r="V253" s="14"/>
      <c r="W253" s="14">
        <v>0.169198733998213</v>
      </c>
      <c r="X253" s="14">
        <v>9.7765362797426203E-2</v>
      </c>
      <c r="Y253" s="14">
        <v>9.7493537938937003E-2</v>
      </c>
      <c r="Z253" s="14">
        <v>0.14019582540714401</v>
      </c>
      <c r="AA253" s="14">
        <v>7.6642728716227806E-2</v>
      </c>
      <c r="AB253" s="14"/>
      <c r="AC253" s="14">
        <v>0.14211724250801699</v>
      </c>
      <c r="AD253" s="14">
        <v>8.9642336115936805E-2</v>
      </c>
      <c r="AE253" s="14">
        <v>0.115021953504928</v>
      </c>
    </row>
    <row r="254" spans="2:31" x14ac:dyDescent="0.5">
      <c r="B254" t="s">
        <v>65</v>
      </c>
      <c r="C254" s="14">
        <v>0.178377820177989</v>
      </c>
      <c r="D254" s="14">
        <v>0.17619746816606499</v>
      </c>
      <c r="E254" s="14">
        <v>0.181370855184217</v>
      </c>
      <c r="F254" s="14"/>
      <c r="G254" s="14">
        <v>0.20519018530502001</v>
      </c>
      <c r="H254" s="14">
        <v>0.184136771451193</v>
      </c>
      <c r="I254" s="14">
        <v>0.18340039403474101</v>
      </c>
      <c r="J254" s="14">
        <v>0.152224291286126</v>
      </c>
      <c r="K254" s="14">
        <v>0.17011699863929799</v>
      </c>
      <c r="L254" s="14">
        <v>0.17867645067883201</v>
      </c>
      <c r="M254" s="14"/>
      <c r="N254" s="14">
        <v>0.19890738893976301</v>
      </c>
      <c r="O254" s="14">
        <v>0.15877029185829999</v>
      </c>
      <c r="P254" s="14">
        <v>0.195506545023588</v>
      </c>
      <c r="Q254" s="14">
        <v>0.16343191172313601</v>
      </c>
      <c r="R254" s="14"/>
      <c r="S254" s="14">
        <v>0.19796891261240199</v>
      </c>
      <c r="T254" s="14">
        <v>0.176606536225176</v>
      </c>
      <c r="U254" s="14">
        <v>0.14379341727559899</v>
      </c>
      <c r="V254" s="14"/>
      <c r="W254" s="14">
        <v>0.199425919424387</v>
      </c>
      <c r="X254" s="14">
        <v>0.19067858328316201</v>
      </c>
      <c r="Y254" s="14">
        <v>0.216945854110039</v>
      </c>
      <c r="Z254" s="14">
        <v>0.103414317439411</v>
      </c>
      <c r="AA254" s="14">
        <v>0.134476444720243</v>
      </c>
      <c r="AB254" s="14"/>
      <c r="AC254" s="14">
        <v>0.198872704967479</v>
      </c>
      <c r="AD254" s="14">
        <v>0.194372255216953</v>
      </c>
      <c r="AE254" s="14">
        <v>0.22539436085965101</v>
      </c>
    </row>
    <row r="255" spans="2:31" x14ac:dyDescent="0.5">
      <c r="B255" t="s">
        <v>66</v>
      </c>
      <c r="C255" s="14">
        <v>0.36468514419529202</v>
      </c>
      <c r="D255" s="14">
        <v>0.341763216815691</v>
      </c>
      <c r="E255" s="14">
        <v>0.38809657308791701</v>
      </c>
      <c r="F255" s="14"/>
      <c r="G255" s="14">
        <v>0.33202887952438698</v>
      </c>
      <c r="H255" s="14">
        <v>0.37752196555598799</v>
      </c>
      <c r="I255" s="14">
        <v>0.38024231595360303</v>
      </c>
      <c r="J255" s="14">
        <v>0.36322203947218601</v>
      </c>
      <c r="K255" s="14">
        <v>0.35595759360065998</v>
      </c>
      <c r="L255" s="14">
        <v>0.37016636903554101</v>
      </c>
      <c r="M255" s="14"/>
      <c r="N255" s="14">
        <v>0.35568558534544598</v>
      </c>
      <c r="O255" s="14">
        <v>0.36572077346593601</v>
      </c>
      <c r="P255" s="14">
        <v>0.33531653966237601</v>
      </c>
      <c r="Q255" s="14">
        <v>0.39937067006907001</v>
      </c>
      <c r="R255" s="14"/>
      <c r="S255" s="14">
        <v>0.30420028861970499</v>
      </c>
      <c r="T255" s="14">
        <v>0.40551617401589402</v>
      </c>
      <c r="U255" s="14">
        <v>0.41560098346498903</v>
      </c>
      <c r="V255" s="14"/>
      <c r="W255" s="14">
        <v>0.29985280764022598</v>
      </c>
      <c r="X255" s="14">
        <v>0.39317611549877701</v>
      </c>
      <c r="Y255" s="14">
        <v>0.40667782094437899</v>
      </c>
      <c r="Z255" s="14">
        <v>0.22917069880866101</v>
      </c>
      <c r="AA255" s="14">
        <v>0.42415799529906401</v>
      </c>
      <c r="AB255" s="14"/>
      <c r="AC255" s="14">
        <v>0.29262919936897003</v>
      </c>
      <c r="AD255" s="14">
        <v>0.41568681325741003</v>
      </c>
      <c r="AE255" s="14">
        <v>0.42146696608512701</v>
      </c>
    </row>
    <row r="256" spans="2:31" x14ac:dyDescent="0.5">
      <c r="B256" t="s">
        <v>67</v>
      </c>
      <c r="C256" s="14">
        <v>0.15334624061916899</v>
      </c>
      <c r="D256" s="14">
        <v>0.165035187269296</v>
      </c>
      <c r="E256" s="14">
        <v>0.139501764508423</v>
      </c>
      <c r="F256" s="14"/>
      <c r="G256" s="14">
        <v>0.18719121866274899</v>
      </c>
      <c r="H256" s="14">
        <v>0.15904744762880599</v>
      </c>
      <c r="I256" s="14">
        <v>0.124237866611909</v>
      </c>
      <c r="J256" s="14">
        <v>0.124586378357963</v>
      </c>
      <c r="K256" s="14">
        <v>0.178037117090692</v>
      </c>
      <c r="L256" s="14">
        <v>0.15683000131011399</v>
      </c>
      <c r="M256" s="14"/>
      <c r="N256" s="14">
        <v>0.15018642858648401</v>
      </c>
      <c r="O256" s="14">
        <v>0.17768985189880299</v>
      </c>
      <c r="P256" s="14">
        <v>0.14027320032197499</v>
      </c>
      <c r="Q256" s="14">
        <v>0.142171257923316</v>
      </c>
      <c r="R256" s="14"/>
      <c r="S256" s="14">
        <v>0.13633329540649899</v>
      </c>
      <c r="T256" s="14">
        <v>0.16062463971681701</v>
      </c>
      <c r="U256" s="14">
        <v>0.159222130499656</v>
      </c>
      <c r="V256" s="14"/>
      <c r="W256" s="14">
        <v>0.14928735929047601</v>
      </c>
      <c r="X256" s="14">
        <v>0.15745687171206699</v>
      </c>
      <c r="Y256" s="14">
        <v>0.162626348198256</v>
      </c>
      <c r="Z256" s="14">
        <v>0.18878498237609501</v>
      </c>
      <c r="AA256" s="14">
        <v>0.132808147173756</v>
      </c>
      <c r="AB256" s="14"/>
      <c r="AC256" s="14">
        <v>0.168306448760769</v>
      </c>
      <c r="AD256" s="14">
        <v>0.14688738045642499</v>
      </c>
      <c r="AE256" s="14">
        <v>0.10691323397215299</v>
      </c>
    </row>
    <row r="257" spans="2:31" x14ac:dyDescent="0.5">
      <c r="B257" t="s">
        <v>68</v>
      </c>
      <c r="C257" s="14">
        <v>0.13605455590590401</v>
      </c>
      <c r="D257" s="14">
        <v>0.16223889412614101</v>
      </c>
      <c r="E257" s="14">
        <v>0.110221377947439</v>
      </c>
      <c r="F257" s="14"/>
      <c r="G257" s="14">
        <v>0.103896283731264</v>
      </c>
      <c r="H257" s="14">
        <v>0.121633416100606</v>
      </c>
      <c r="I257" s="14">
        <v>0.12311088604861301</v>
      </c>
      <c r="J257" s="14">
        <v>0.17712191875487099</v>
      </c>
      <c r="K257" s="14">
        <v>0.16422161172178201</v>
      </c>
      <c r="L257" s="14">
        <v>0.12732998461457601</v>
      </c>
      <c r="M257" s="14"/>
      <c r="N257" s="14">
        <v>0.102724269234756</v>
      </c>
      <c r="O257" s="14">
        <v>0.130993555533818</v>
      </c>
      <c r="P257" s="14">
        <v>0.16854205032241901</v>
      </c>
      <c r="Q257" s="14">
        <v>0.147744392908951</v>
      </c>
      <c r="R257" s="14"/>
      <c r="S257" s="14">
        <v>0.173908827523616</v>
      </c>
      <c r="T257" s="14">
        <v>0.107117992330918</v>
      </c>
      <c r="U257" s="14">
        <v>0.143087854753111</v>
      </c>
      <c r="V257" s="14"/>
      <c r="W257" s="14">
        <v>0.15097283650910001</v>
      </c>
      <c r="X257" s="14">
        <v>0.11363195498883601</v>
      </c>
      <c r="Y257" s="14">
        <v>6.8144981169148702E-2</v>
      </c>
      <c r="Z257" s="14">
        <v>0.31051955864693498</v>
      </c>
      <c r="AA257" s="14">
        <v>0.165983976633368</v>
      </c>
      <c r="AB257" s="14"/>
      <c r="AC257" s="14">
        <v>0.15777394647963999</v>
      </c>
      <c r="AD257" s="14">
        <v>0.11133583877341401</v>
      </c>
      <c r="AE257" s="14">
        <v>0.110256330551513</v>
      </c>
    </row>
    <row r="258" spans="2:31" x14ac:dyDescent="0.5">
      <c r="B258" t="s">
        <v>69</v>
      </c>
      <c r="C258" s="14">
        <v>4.6608516873221498E-2</v>
      </c>
      <c r="D258" s="14">
        <v>3.5960866675111197E-2</v>
      </c>
      <c r="E258" s="14">
        <v>5.7223120397226802E-2</v>
      </c>
      <c r="F258" s="14"/>
      <c r="G258" s="14">
        <v>6.9765848858514695E-2</v>
      </c>
      <c r="H258" s="14">
        <v>4.3711638360572902E-2</v>
      </c>
      <c r="I258" s="14">
        <v>5.2774272779334601E-2</v>
      </c>
      <c r="J258" s="14">
        <v>5.8813689490767297E-2</v>
      </c>
      <c r="K258" s="14">
        <v>2.1328180871589601E-2</v>
      </c>
      <c r="L258" s="14">
        <v>3.5742125437398901E-2</v>
      </c>
      <c r="M258" s="14"/>
      <c r="N258" s="14">
        <v>5.3437587966489397E-2</v>
      </c>
      <c r="O258" s="14">
        <v>3.3472290696246403E-2</v>
      </c>
      <c r="P258" s="14">
        <v>4.5164454935956298E-2</v>
      </c>
      <c r="Q258" s="14">
        <v>5.51463230657031E-2</v>
      </c>
      <c r="R258" s="14"/>
      <c r="S258" s="14">
        <v>3.31747416406604E-2</v>
      </c>
      <c r="T258" s="14">
        <v>3.8544668509085403E-2</v>
      </c>
      <c r="U258" s="14">
        <v>7.1181635510646199E-2</v>
      </c>
      <c r="V258" s="14"/>
      <c r="W258" s="14">
        <v>3.1262343137598E-2</v>
      </c>
      <c r="X258" s="14">
        <v>4.7291111719731597E-2</v>
      </c>
      <c r="Y258" s="14">
        <v>4.8111457639239998E-2</v>
      </c>
      <c r="Z258" s="14">
        <v>2.7914617321754098E-2</v>
      </c>
      <c r="AA258" s="14">
        <v>6.5930707457341697E-2</v>
      </c>
      <c r="AB258" s="14"/>
      <c r="AC258" s="14">
        <v>4.0300457915123898E-2</v>
      </c>
      <c r="AD258" s="14">
        <v>4.2075376179860298E-2</v>
      </c>
      <c r="AE258" s="14">
        <v>2.0947155026628202E-2</v>
      </c>
    </row>
    <row r="259" spans="2:31" x14ac:dyDescent="0.5">
      <c r="B259" t="s">
        <v>70</v>
      </c>
      <c r="C259" s="14">
        <v>0.29930554240641299</v>
      </c>
      <c r="D259" s="14">
        <v>0.29500183511376099</v>
      </c>
      <c r="E259" s="14">
        <v>0.30495716405899398</v>
      </c>
      <c r="F259" s="14"/>
      <c r="G259" s="14">
        <v>0.30711776922308598</v>
      </c>
      <c r="H259" s="14">
        <v>0.29808553235402702</v>
      </c>
      <c r="I259" s="14">
        <v>0.31963465860654</v>
      </c>
      <c r="J259" s="14">
        <v>0.27625597392421197</v>
      </c>
      <c r="K259" s="14">
        <v>0.28045549671527698</v>
      </c>
      <c r="L259" s="14">
        <v>0.30993151960236998</v>
      </c>
      <c r="M259" s="14"/>
      <c r="N259" s="14">
        <v>0.33796612886682398</v>
      </c>
      <c r="O259" s="14">
        <v>0.29212352840519701</v>
      </c>
      <c r="P259" s="14">
        <v>0.31070375475727402</v>
      </c>
      <c r="Q259" s="14">
        <v>0.25556735603295999</v>
      </c>
      <c r="R259" s="14"/>
      <c r="S259" s="14">
        <v>0.35238284680951998</v>
      </c>
      <c r="T259" s="14">
        <v>0.28819652542728602</v>
      </c>
      <c r="U259" s="14">
        <v>0.21090739577159801</v>
      </c>
      <c r="V259" s="14"/>
      <c r="W259" s="14">
        <v>0.36862465342259998</v>
      </c>
      <c r="X259" s="14">
        <v>0.28844394608058899</v>
      </c>
      <c r="Y259" s="14">
        <v>0.31443939204897597</v>
      </c>
      <c r="Z259" s="14">
        <v>0.24361014284655499</v>
      </c>
      <c r="AA259" s="14">
        <v>0.21111917343647099</v>
      </c>
      <c r="AB259" s="14"/>
      <c r="AC259" s="14">
        <v>0.34098994747549599</v>
      </c>
      <c r="AD259" s="14">
        <v>0.28401459133288998</v>
      </c>
      <c r="AE259" s="14">
        <v>0.34041631436457898</v>
      </c>
    </row>
    <row r="260" spans="2:31" x14ac:dyDescent="0.5">
      <c r="B260" t="s">
        <v>71</v>
      </c>
      <c r="C260" s="14">
        <v>0.289400796525073</v>
      </c>
      <c r="D260" s="14">
        <v>0.32727408139543701</v>
      </c>
      <c r="E260" s="14">
        <v>0.249723142455862</v>
      </c>
      <c r="F260" s="14"/>
      <c r="G260" s="14">
        <v>0.29108750239401299</v>
      </c>
      <c r="H260" s="14">
        <v>0.28068086372941198</v>
      </c>
      <c r="I260" s="14">
        <v>0.247348752660522</v>
      </c>
      <c r="J260" s="14">
        <v>0.30170829711283498</v>
      </c>
      <c r="K260" s="14">
        <v>0.34225872881247399</v>
      </c>
      <c r="L260" s="14">
        <v>0.28415998592469</v>
      </c>
      <c r="M260" s="14"/>
      <c r="N260" s="14">
        <v>0.25291069782123998</v>
      </c>
      <c r="O260" s="14">
        <v>0.30868340743262102</v>
      </c>
      <c r="P260" s="14">
        <v>0.30881525064439402</v>
      </c>
      <c r="Q260" s="14">
        <v>0.289915650832267</v>
      </c>
      <c r="R260" s="14"/>
      <c r="S260" s="14">
        <v>0.31024212293011499</v>
      </c>
      <c r="T260" s="14">
        <v>0.26774263204773502</v>
      </c>
      <c r="U260" s="14">
        <v>0.30230998525276698</v>
      </c>
      <c r="V260" s="14"/>
      <c r="W260" s="14">
        <v>0.30026019579957602</v>
      </c>
      <c r="X260" s="14">
        <v>0.27108882670090301</v>
      </c>
      <c r="Y260" s="14">
        <v>0.23077132936740499</v>
      </c>
      <c r="Z260" s="14">
        <v>0.49930454102303001</v>
      </c>
      <c r="AA260" s="14">
        <v>0.298792123807124</v>
      </c>
      <c r="AB260" s="14"/>
      <c r="AC260" s="14">
        <v>0.32608039524040999</v>
      </c>
      <c r="AD260" s="14">
        <v>0.25822321922983998</v>
      </c>
      <c r="AE260" s="14">
        <v>0.21716956452366601</v>
      </c>
    </row>
    <row r="261" spans="2:31" x14ac:dyDescent="0.5">
      <c r="B261" t="s">
        <v>72</v>
      </c>
      <c r="C261" s="14">
        <v>9.9047458813397698E-3</v>
      </c>
      <c r="D261" s="14">
        <v>-3.2272246281675597E-2</v>
      </c>
      <c r="E261" s="14">
        <v>5.52340216031319E-2</v>
      </c>
      <c r="F261" s="14"/>
      <c r="G261" s="14">
        <v>1.6030266829072999E-2</v>
      </c>
      <c r="H261" s="14">
        <v>1.7404668624614199E-2</v>
      </c>
      <c r="I261" s="14">
        <v>7.2285905946017706E-2</v>
      </c>
      <c r="J261" s="14">
        <v>-2.54523231886227E-2</v>
      </c>
      <c r="K261" s="14">
        <v>-6.1803232097197298E-2</v>
      </c>
      <c r="L261" s="14">
        <v>2.5771533677679499E-2</v>
      </c>
      <c r="M261" s="14"/>
      <c r="N261" s="14">
        <v>8.5055431045584398E-2</v>
      </c>
      <c r="O261" s="14">
        <v>-1.6559879027423199E-2</v>
      </c>
      <c r="P261" s="14">
        <v>1.8885041128798899E-3</v>
      </c>
      <c r="Q261" s="14">
        <v>-3.4348294799306803E-2</v>
      </c>
      <c r="R261" s="14"/>
      <c r="S261" s="14">
        <v>4.2140723879405297E-2</v>
      </c>
      <c r="T261" s="14">
        <v>2.04538933795512E-2</v>
      </c>
      <c r="U261" s="14">
        <v>-9.1402589481168806E-2</v>
      </c>
      <c r="V261" s="14"/>
      <c r="W261" s="14">
        <v>6.8364457623023997E-2</v>
      </c>
      <c r="X261" s="14">
        <v>1.7355119379685501E-2</v>
      </c>
      <c r="Y261" s="14">
        <v>8.3668062681571301E-2</v>
      </c>
      <c r="Z261" s="14">
        <v>-0.25569439817647499</v>
      </c>
      <c r="AA261" s="14">
        <v>-8.7672950370653299E-2</v>
      </c>
      <c r="AB261" s="14"/>
      <c r="AC261" s="14">
        <v>1.49095522350862E-2</v>
      </c>
      <c r="AD261" s="14">
        <v>2.5791372103050401E-2</v>
      </c>
      <c r="AE261" s="14">
        <v>0.12324674984091299</v>
      </c>
    </row>
    <row r="262" spans="2:31" x14ac:dyDescent="0.5"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</row>
    <row r="263" spans="2:31" x14ac:dyDescent="0.5">
      <c r="B263" s="6" t="s">
        <v>121</v>
      </c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</row>
    <row r="264" spans="2:31" x14ac:dyDescent="0.5">
      <c r="B264" s="24" t="s">
        <v>76</v>
      </c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</row>
    <row r="265" spans="2:31" x14ac:dyDescent="0.5">
      <c r="B265" t="s">
        <v>98</v>
      </c>
      <c r="C265" s="14">
        <v>0.47361970296379602</v>
      </c>
      <c r="D265" s="14">
        <v>0.407452275890544</v>
      </c>
      <c r="E265" s="14">
        <v>0.53634353998143802</v>
      </c>
      <c r="F265" s="14"/>
      <c r="G265" s="14">
        <v>0.59619979623391295</v>
      </c>
      <c r="H265" s="14">
        <v>0.55360806843237298</v>
      </c>
      <c r="I265" s="14">
        <v>0.56394536181955102</v>
      </c>
      <c r="J265" s="14">
        <v>0.50403002012050202</v>
      </c>
      <c r="K265" s="14">
        <v>0.468563096950952</v>
      </c>
      <c r="L265" s="14">
        <v>0.23322912636700899</v>
      </c>
      <c r="M265" s="14"/>
      <c r="N265" s="14">
        <v>0.41966837040877403</v>
      </c>
      <c r="O265" s="14">
        <v>0.43155842162917202</v>
      </c>
      <c r="P265" s="14">
        <v>0.51819926936048699</v>
      </c>
      <c r="Q265" s="14">
        <v>0.53477718361207705</v>
      </c>
      <c r="R265" s="14"/>
      <c r="S265" s="14">
        <v>0.398941913018941</v>
      </c>
      <c r="T265" s="14">
        <v>0.48047694715323003</v>
      </c>
      <c r="U265" s="14">
        <v>0.56254977680962204</v>
      </c>
      <c r="V265" s="14"/>
      <c r="W265" s="14">
        <v>0.33935247688543502</v>
      </c>
      <c r="X265" s="14">
        <v>0.57419809610981198</v>
      </c>
      <c r="Y265" s="14">
        <v>0.40576947841920502</v>
      </c>
      <c r="Z265" s="14">
        <v>0.25924088761421199</v>
      </c>
      <c r="AA265" s="14">
        <v>0.56973790320350404</v>
      </c>
      <c r="AB265" s="14"/>
      <c r="AC265" s="14">
        <v>0.37683187576489002</v>
      </c>
      <c r="AD265" s="14">
        <v>0.54746017973457495</v>
      </c>
      <c r="AE265" s="14">
        <v>0.43137280590026</v>
      </c>
    </row>
    <row r="266" spans="2:31" x14ac:dyDescent="0.5">
      <c r="B266" t="s">
        <v>99</v>
      </c>
      <c r="C266" s="14">
        <v>0.45058612836239498</v>
      </c>
      <c r="D266" s="14">
        <v>0.40112419839484498</v>
      </c>
      <c r="E266" s="14">
        <v>0.497906895480758</v>
      </c>
      <c r="F266" s="14"/>
      <c r="G266" s="14">
        <v>0.55318742487171702</v>
      </c>
      <c r="H266" s="14">
        <v>0.49864035245265897</v>
      </c>
      <c r="I266" s="14">
        <v>0.43396013970043201</v>
      </c>
      <c r="J266" s="14">
        <v>0.45260450700354199</v>
      </c>
      <c r="K266" s="14">
        <v>0.43384231879074803</v>
      </c>
      <c r="L266" s="14">
        <v>0.36705171774740297</v>
      </c>
      <c r="M266" s="14"/>
      <c r="N266" s="14">
        <v>0.41790010106631897</v>
      </c>
      <c r="O266" s="14">
        <v>0.46303357026640102</v>
      </c>
      <c r="P266" s="14">
        <v>0.45676672925010903</v>
      </c>
      <c r="Q266" s="14">
        <v>0.46539003873878698</v>
      </c>
      <c r="R266" s="14"/>
      <c r="S266" s="14">
        <v>0.38729626771666498</v>
      </c>
      <c r="T266" s="14">
        <v>0.46747119154517203</v>
      </c>
      <c r="U266" s="14">
        <v>0.47976588742088899</v>
      </c>
      <c r="V266" s="14"/>
      <c r="W266" s="14">
        <v>0.33888356942460801</v>
      </c>
      <c r="X266" s="14">
        <v>0.55010715071215499</v>
      </c>
      <c r="Y266" s="14">
        <v>0.38238756284959702</v>
      </c>
      <c r="Z266" s="14">
        <v>0.37305182657937402</v>
      </c>
      <c r="AA266" s="14">
        <v>0.51634891503456504</v>
      </c>
      <c r="AB266" s="14"/>
      <c r="AC266" s="14">
        <v>0.364944085183185</v>
      </c>
      <c r="AD266" s="14">
        <v>0.54124830369836396</v>
      </c>
      <c r="AE266" s="14">
        <v>0.46284304061321602</v>
      </c>
    </row>
    <row r="267" spans="2:31" x14ac:dyDescent="0.5">
      <c r="B267" t="s">
        <v>100</v>
      </c>
      <c r="C267" s="14">
        <v>0.41059618795008901</v>
      </c>
      <c r="D267" s="14">
        <v>0.342129012268931</v>
      </c>
      <c r="E267" s="14">
        <v>0.47938908594510499</v>
      </c>
      <c r="F267" s="14"/>
      <c r="G267" s="14">
        <v>0.21805908927095499</v>
      </c>
      <c r="H267" s="14">
        <v>0.33730642322561399</v>
      </c>
      <c r="I267" s="14">
        <v>0.43218395040476698</v>
      </c>
      <c r="J267" s="14">
        <v>0.46027695638162303</v>
      </c>
      <c r="K267" s="14">
        <v>0.44903492024245201</v>
      </c>
      <c r="L267" s="14">
        <v>0.51342888485301597</v>
      </c>
      <c r="M267" s="14"/>
      <c r="N267" s="14">
        <v>0.34254422934071799</v>
      </c>
      <c r="O267" s="14">
        <v>0.36136496528180401</v>
      </c>
      <c r="P267" s="14">
        <v>0.47495828184118899</v>
      </c>
      <c r="Q267" s="14">
        <v>0.48352619677266601</v>
      </c>
      <c r="R267" s="14"/>
      <c r="S267" s="14">
        <v>0.45879929238519901</v>
      </c>
      <c r="T267" s="14">
        <v>0.391898221013394</v>
      </c>
      <c r="U267" s="14">
        <v>0.443360755937172</v>
      </c>
      <c r="V267" s="14"/>
      <c r="W267" s="14">
        <v>0.44014636760704601</v>
      </c>
      <c r="X267" s="14">
        <v>0.36381019625804101</v>
      </c>
      <c r="Y267" s="14">
        <v>0.27158975932549601</v>
      </c>
      <c r="Z267" s="14">
        <v>0.49528112541540698</v>
      </c>
      <c r="AA267" s="14">
        <v>0.46613049121788303</v>
      </c>
      <c r="AB267" s="14"/>
      <c r="AC267" s="14">
        <v>0.441050260185189</v>
      </c>
      <c r="AD267" s="14">
        <v>0.36539481222030301</v>
      </c>
      <c r="AE267" s="14">
        <v>0.28099276219574798</v>
      </c>
    </row>
    <row r="268" spans="2:31" x14ac:dyDescent="0.5">
      <c r="B268" t="s">
        <v>101</v>
      </c>
      <c r="C268" s="14">
        <v>0.37359478450469003</v>
      </c>
      <c r="D268" s="14">
        <v>0.35279767682131702</v>
      </c>
      <c r="E268" s="14">
        <v>0.39396892442144898</v>
      </c>
      <c r="F268" s="14"/>
      <c r="G268" s="14">
        <v>0.16934529623096001</v>
      </c>
      <c r="H268" s="14">
        <v>0.26236415876895303</v>
      </c>
      <c r="I268" s="14">
        <v>0.32087095045168601</v>
      </c>
      <c r="J268" s="14">
        <v>0.395440303882647</v>
      </c>
      <c r="K268" s="14">
        <v>0.53625842939798896</v>
      </c>
      <c r="L268" s="14">
        <v>0.51466961664987398</v>
      </c>
      <c r="M268" s="14"/>
      <c r="N268" s="14">
        <v>0.30435231758292802</v>
      </c>
      <c r="O268" s="14">
        <v>0.33406538353252402</v>
      </c>
      <c r="P268" s="14">
        <v>0.42410821348292599</v>
      </c>
      <c r="Q268" s="14">
        <v>0.44520797137266099</v>
      </c>
      <c r="R268" s="14"/>
      <c r="S268" s="14">
        <v>0.55992798892873996</v>
      </c>
      <c r="T268" s="14">
        <v>0.25406747643782701</v>
      </c>
      <c r="U268" s="14">
        <v>0.35745237582968697</v>
      </c>
      <c r="V268" s="14"/>
      <c r="W268" s="14">
        <v>0.55474289781156105</v>
      </c>
      <c r="X268" s="14">
        <v>0.20574478240715999</v>
      </c>
      <c r="Y268" s="14">
        <v>0.23819253068399701</v>
      </c>
      <c r="Z268" s="14">
        <v>0.76861533197253395</v>
      </c>
      <c r="AA268" s="14">
        <v>0.41317411261951098</v>
      </c>
      <c r="AB268" s="14"/>
      <c r="AC268" s="14">
        <v>0.53250937336712501</v>
      </c>
      <c r="AD268" s="14">
        <v>0.23467153245337799</v>
      </c>
      <c r="AE268" s="14">
        <v>0.23101888398234199</v>
      </c>
    </row>
    <row r="269" spans="2:31" x14ac:dyDescent="0.5">
      <c r="B269" t="s">
        <v>102</v>
      </c>
      <c r="C269" s="14">
        <v>0.356574106645697</v>
      </c>
      <c r="D269" s="14">
        <v>0.37454719697155803</v>
      </c>
      <c r="E269" s="14">
        <v>0.33871460822607202</v>
      </c>
      <c r="F269" s="14"/>
      <c r="G269" s="14">
        <v>0.38069449737613598</v>
      </c>
      <c r="H269" s="14">
        <v>0.38422725942658198</v>
      </c>
      <c r="I269" s="14">
        <v>0.36182902133169098</v>
      </c>
      <c r="J269" s="14">
        <v>0.30154279372044501</v>
      </c>
      <c r="K269" s="14">
        <v>0.33981367322259298</v>
      </c>
      <c r="L269" s="14">
        <v>0.36976799612012401</v>
      </c>
      <c r="M269" s="14"/>
      <c r="N269" s="14">
        <v>0.43594895276944701</v>
      </c>
      <c r="O269" s="14">
        <v>0.363040865735348</v>
      </c>
      <c r="P269" s="14">
        <v>0.27667180325676899</v>
      </c>
      <c r="Q269" s="14">
        <v>0.33611361406198298</v>
      </c>
      <c r="R269" s="14"/>
      <c r="S269" s="14">
        <v>0.30149641669559002</v>
      </c>
      <c r="T269" s="14">
        <v>0.42217454219101702</v>
      </c>
      <c r="U269" s="14">
        <v>0.30311933722991302</v>
      </c>
      <c r="V269" s="14"/>
      <c r="W269" s="14">
        <v>0.307795809718511</v>
      </c>
      <c r="X269" s="14">
        <v>0.41400731136874303</v>
      </c>
      <c r="Y269" s="14">
        <v>0.47813275647780801</v>
      </c>
      <c r="Z269" s="14">
        <v>0.23668776845619099</v>
      </c>
      <c r="AA269" s="14">
        <v>0.29995288733328301</v>
      </c>
      <c r="AB269" s="14"/>
      <c r="AC269" s="14">
        <v>0.28367205831410702</v>
      </c>
      <c r="AD269" s="14">
        <v>0.40415448979968699</v>
      </c>
      <c r="AE269" s="14">
        <v>0.48563922303868301</v>
      </c>
    </row>
    <row r="270" spans="2:31" x14ac:dyDescent="0.5">
      <c r="B270" t="s">
        <v>103</v>
      </c>
      <c r="C270" s="14">
        <v>0.35323322206687502</v>
      </c>
      <c r="D270" s="14">
        <v>0.35515872124756398</v>
      </c>
      <c r="E270" s="14">
        <v>0.35206160724865798</v>
      </c>
      <c r="F270" s="14"/>
      <c r="G270" s="14">
        <v>0.35214946862875302</v>
      </c>
      <c r="H270" s="14">
        <v>0.27095125847195101</v>
      </c>
      <c r="I270" s="14">
        <v>0.336125214922397</v>
      </c>
      <c r="J270" s="14">
        <v>0.35810948409801802</v>
      </c>
      <c r="K270" s="14">
        <v>0.39680564515956301</v>
      </c>
      <c r="L270" s="14">
        <v>0.40153012584074399</v>
      </c>
      <c r="M270" s="14"/>
      <c r="N270" s="14">
        <v>0.36477192470068298</v>
      </c>
      <c r="O270" s="14">
        <v>0.35117268689866299</v>
      </c>
      <c r="P270" s="14">
        <v>0.31027012598265002</v>
      </c>
      <c r="Q270" s="14">
        <v>0.37841552976065701</v>
      </c>
      <c r="R270" s="14"/>
      <c r="S270" s="14">
        <v>0.35589041965836898</v>
      </c>
      <c r="T270" s="14">
        <v>0.348363265451413</v>
      </c>
      <c r="U270" s="14">
        <v>0.36587521670912898</v>
      </c>
      <c r="V270" s="14"/>
      <c r="W270" s="14">
        <v>0.34563414030080503</v>
      </c>
      <c r="X270" s="14">
        <v>0.34568208502063802</v>
      </c>
      <c r="Y270" s="14">
        <v>0.39340525356714501</v>
      </c>
      <c r="Z270" s="14">
        <v>0.34735490463386198</v>
      </c>
      <c r="AA270" s="14">
        <v>0.39515705399293599</v>
      </c>
      <c r="AB270" s="14"/>
      <c r="AC270" s="14">
        <v>0.35967257928267898</v>
      </c>
      <c r="AD270" s="14">
        <v>0.35530108999042198</v>
      </c>
      <c r="AE270" s="14">
        <v>0.417165055452904</v>
      </c>
    </row>
    <row r="271" spans="2:31" x14ac:dyDescent="0.5">
      <c r="B271" t="s">
        <v>104</v>
      </c>
      <c r="C271" s="14">
        <v>0.33037976566302801</v>
      </c>
      <c r="D271" s="14">
        <v>0.34313215338046499</v>
      </c>
      <c r="E271" s="14">
        <v>0.31841170259836998</v>
      </c>
      <c r="F271" s="14"/>
      <c r="G271" s="14">
        <v>0.33304473129999901</v>
      </c>
      <c r="H271" s="14">
        <v>0.34558209477872498</v>
      </c>
      <c r="I271" s="14">
        <v>0.31582816757968502</v>
      </c>
      <c r="J271" s="14">
        <v>0.40529781306407697</v>
      </c>
      <c r="K271" s="14">
        <v>0.379800070448231</v>
      </c>
      <c r="L271" s="14">
        <v>0.23429256517411101</v>
      </c>
      <c r="M271" s="14"/>
      <c r="N271" s="14">
        <v>0.291445832582577</v>
      </c>
      <c r="O271" s="14">
        <v>0.33132723396525399</v>
      </c>
      <c r="P271" s="14">
        <v>0.33861752550871499</v>
      </c>
      <c r="Q271" s="14">
        <v>0.35954495752718901</v>
      </c>
      <c r="R271" s="14"/>
      <c r="S271" s="14">
        <v>0.27471173837707302</v>
      </c>
      <c r="T271" s="14">
        <v>0.376911898888735</v>
      </c>
      <c r="U271" s="14">
        <v>0.34592305572566001</v>
      </c>
      <c r="V271" s="14"/>
      <c r="W271" s="14">
        <v>0.23985605603686799</v>
      </c>
      <c r="X271" s="14">
        <v>0.43440501983531998</v>
      </c>
      <c r="Y271" s="14">
        <v>0.38232452863476102</v>
      </c>
      <c r="Z271" s="14">
        <v>0.15057621876458599</v>
      </c>
      <c r="AA271" s="14">
        <v>0.32089545582810203</v>
      </c>
      <c r="AB271" s="14"/>
      <c r="AC271" s="14">
        <v>0.21448411410351101</v>
      </c>
      <c r="AD271" s="14">
        <v>0.43074091633780398</v>
      </c>
      <c r="AE271" s="14">
        <v>0.28124832404412098</v>
      </c>
    </row>
    <row r="272" spans="2:31" x14ac:dyDescent="0.5">
      <c r="B272" t="s">
        <v>105</v>
      </c>
      <c r="C272" s="14">
        <v>0.29377027277302997</v>
      </c>
      <c r="D272" s="14">
        <v>0.29865800625439598</v>
      </c>
      <c r="E272" s="14">
        <v>0.28629619436472897</v>
      </c>
      <c r="F272" s="14"/>
      <c r="G272" s="14">
        <v>0.30372946739463202</v>
      </c>
      <c r="H272" s="14">
        <v>0.33494734277080801</v>
      </c>
      <c r="I272" s="14">
        <v>0.260926163296195</v>
      </c>
      <c r="J272" s="14">
        <v>0.26249813685113998</v>
      </c>
      <c r="K272" s="14">
        <v>0.29338415737492801</v>
      </c>
      <c r="L272" s="14">
        <v>0.306055159560844</v>
      </c>
      <c r="M272" s="14"/>
      <c r="N272" s="14">
        <v>0.30930813799516998</v>
      </c>
      <c r="O272" s="14">
        <v>0.32529172504096798</v>
      </c>
      <c r="P272" s="14">
        <v>0.27646691236746701</v>
      </c>
      <c r="Q272" s="14">
        <v>0.26586124965186497</v>
      </c>
      <c r="R272" s="14"/>
      <c r="S272" s="14">
        <v>0.243576312791352</v>
      </c>
      <c r="T272" s="14">
        <v>0.34808253711574699</v>
      </c>
      <c r="U272" s="14">
        <v>0.26018886831094101</v>
      </c>
      <c r="V272" s="14"/>
      <c r="W272" s="14">
        <v>0.24215168903606801</v>
      </c>
      <c r="X272" s="14">
        <v>0.35270529321171301</v>
      </c>
      <c r="Y272" s="14">
        <v>0.39006924128174197</v>
      </c>
      <c r="Z272" s="14">
        <v>0.13038396986654399</v>
      </c>
      <c r="AA272" s="14">
        <v>0.22043453501649099</v>
      </c>
      <c r="AB272" s="14"/>
      <c r="AC272" s="14">
        <v>0.197787425627277</v>
      </c>
      <c r="AD272" s="14">
        <v>0.35480437441381701</v>
      </c>
      <c r="AE272" s="14">
        <v>0.36035247649864199</v>
      </c>
    </row>
    <row r="273" spans="2:31" x14ac:dyDescent="0.5">
      <c r="B273" t="s">
        <v>106</v>
      </c>
      <c r="C273" s="14">
        <v>0.26936324464528</v>
      </c>
      <c r="D273" s="14">
        <v>0.26014402252444302</v>
      </c>
      <c r="E273" s="14">
        <v>0.27966536277425502</v>
      </c>
      <c r="F273" s="14"/>
      <c r="G273" s="14">
        <v>0.112158077424255</v>
      </c>
      <c r="H273" s="14">
        <v>0.181527114123021</v>
      </c>
      <c r="I273" s="14">
        <v>0.19018529276163601</v>
      </c>
      <c r="J273" s="14">
        <v>0.349855957379197</v>
      </c>
      <c r="K273" s="14">
        <v>0.364052866940973</v>
      </c>
      <c r="L273" s="14">
        <v>0.37997137433524503</v>
      </c>
      <c r="M273" s="14"/>
      <c r="N273" s="14">
        <v>0.24103637084597301</v>
      </c>
      <c r="O273" s="14">
        <v>0.23684424855689801</v>
      </c>
      <c r="P273" s="14">
        <v>0.29767135175113602</v>
      </c>
      <c r="Q273" s="14">
        <v>0.30701511789455199</v>
      </c>
      <c r="R273" s="14"/>
      <c r="S273" s="14">
        <v>0.37239948159963998</v>
      </c>
      <c r="T273" s="14">
        <v>0.23099569170371101</v>
      </c>
      <c r="U273" s="14">
        <v>0.19304948614936501</v>
      </c>
      <c r="V273" s="14"/>
      <c r="W273" s="14">
        <v>0.366566651157197</v>
      </c>
      <c r="X273" s="14">
        <v>0.20582209177413399</v>
      </c>
      <c r="Y273" s="14">
        <v>0.242276985027537</v>
      </c>
      <c r="Z273" s="14">
        <v>0.34097791726489601</v>
      </c>
      <c r="AA273" s="14">
        <v>0.26068892880364097</v>
      </c>
      <c r="AB273" s="14"/>
      <c r="AC273" s="14">
        <v>0.32929650707327401</v>
      </c>
      <c r="AD273" s="14">
        <v>0.21044626380345099</v>
      </c>
      <c r="AE273" s="14">
        <v>0.23215655034612101</v>
      </c>
    </row>
    <row r="274" spans="2:31" x14ac:dyDescent="0.5">
      <c r="B274" t="s">
        <v>107</v>
      </c>
      <c r="C274" s="14">
        <v>0.19845970393610801</v>
      </c>
      <c r="D274" s="14">
        <v>0.209129221061016</v>
      </c>
      <c r="E274" s="14">
        <v>0.188290834078014</v>
      </c>
      <c r="F274" s="14"/>
      <c r="G274" s="14">
        <v>0.26385163354192698</v>
      </c>
      <c r="H274" s="14">
        <v>0.23200957226170699</v>
      </c>
      <c r="I274" s="14">
        <v>0.210963421381066</v>
      </c>
      <c r="J274" s="14">
        <v>0.15322265295780901</v>
      </c>
      <c r="K274" s="14">
        <v>0.150312359698277</v>
      </c>
      <c r="L274" s="14">
        <v>0.186874848873926</v>
      </c>
      <c r="M274" s="14"/>
      <c r="N274" s="14">
        <v>0.24533790351007301</v>
      </c>
      <c r="O274" s="14">
        <v>0.23207289017924199</v>
      </c>
      <c r="P274" s="14">
        <v>0.16819198519283199</v>
      </c>
      <c r="Q274" s="14">
        <v>0.140081990622203</v>
      </c>
      <c r="R274" s="14"/>
      <c r="S274" s="14">
        <v>0.14378337589067899</v>
      </c>
      <c r="T274" s="14">
        <v>0.24139625978488499</v>
      </c>
      <c r="U274" s="14">
        <v>0.19655862380286299</v>
      </c>
      <c r="V274" s="14"/>
      <c r="W274" s="14">
        <v>0.169091507414629</v>
      </c>
      <c r="X274" s="14">
        <v>0.22787763190076499</v>
      </c>
      <c r="Y274" s="14">
        <v>0.27507167034774599</v>
      </c>
      <c r="Z274" s="14">
        <v>0.125614609310886</v>
      </c>
      <c r="AA274" s="14">
        <v>0.15853811956180899</v>
      </c>
      <c r="AB274" s="14"/>
      <c r="AC274" s="14">
        <v>0.19139427084503599</v>
      </c>
      <c r="AD274" s="14">
        <v>0.219788714831957</v>
      </c>
      <c r="AE274" s="14">
        <v>0.26380020078021399</v>
      </c>
    </row>
    <row r="275" spans="2:31" x14ac:dyDescent="0.5">
      <c r="B275" t="s">
        <v>108</v>
      </c>
      <c r="C275" s="14">
        <v>0.18875743932445199</v>
      </c>
      <c r="D275" s="14">
        <v>0.18773566770415101</v>
      </c>
      <c r="E275" s="14">
        <v>0.19067048331370201</v>
      </c>
      <c r="F275" s="14"/>
      <c r="G275" s="14">
        <v>0.185621403186217</v>
      </c>
      <c r="H275" s="14">
        <v>0.175338793905014</v>
      </c>
      <c r="I275" s="14">
        <v>0.180896254003656</v>
      </c>
      <c r="J275" s="14">
        <v>0.16708873435398899</v>
      </c>
      <c r="K275" s="14">
        <v>0.194230396936417</v>
      </c>
      <c r="L275" s="14">
        <v>0.221999288371583</v>
      </c>
      <c r="M275" s="14"/>
      <c r="N275" s="14">
        <v>0.184916263345485</v>
      </c>
      <c r="O275" s="14">
        <v>0.223105854894148</v>
      </c>
      <c r="P275" s="14">
        <v>0.18419252083903701</v>
      </c>
      <c r="Q275" s="14">
        <v>0.163297189042302</v>
      </c>
      <c r="R275" s="14"/>
      <c r="S275" s="14">
        <v>0.20646399674469201</v>
      </c>
      <c r="T275" s="14">
        <v>0.17908652858699101</v>
      </c>
      <c r="U275" s="14">
        <v>0.203152409918754</v>
      </c>
      <c r="V275" s="14"/>
      <c r="W275" s="14">
        <v>0.26460767155767301</v>
      </c>
      <c r="X275" s="14">
        <v>0.12768832485356099</v>
      </c>
      <c r="Y275" s="14">
        <v>0.13661899984485701</v>
      </c>
      <c r="Z275" s="14">
        <v>0.22091351916004001</v>
      </c>
      <c r="AA275" s="14">
        <v>0.16819881336891501</v>
      </c>
      <c r="AB275" s="14"/>
      <c r="AC275" s="14">
        <v>0.26235556863856102</v>
      </c>
      <c r="AD275" s="14">
        <v>0.152939710013588</v>
      </c>
      <c r="AE275" s="14">
        <v>0.102811626361964</v>
      </c>
    </row>
    <row r="276" spans="2:31" x14ac:dyDescent="0.5">
      <c r="B276" t="s">
        <v>109</v>
      </c>
      <c r="C276" s="14">
        <v>0.187437607703343</v>
      </c>
      <c r="D276" s="14">
        <v>0.22266157444460299</v>
      </c>
      <c r="E276" s="14">
        <v>0.15303430461947201</v>
      </c>
      <c r="F276" s="14"/>
      <c r="G276" s="14">
        <v>0.21863705576963199</v>
      </c>
      <c r="H276" s="14">
        <v>0.19938912223570501</v>
      </c>
      <c r="I276" s="14">
        <v>0.20060224560585499</v>
      </c>
      <c r="J276" s="14">
        <v>0.13352636739038101</v>
      </c>
      <c r="K276" s="14">
        <v>0.14666905034128</v>
      </c>
      <c r="L276" s="14">
        <v>0.21746954084293699</v>
      </c>
      <c r="M276" s="14"/>
      <c r="N276" s="14">
        <v>0.22625405079821501</v>
      </c>
      <c r="O276" s="14">
        <v>0.22331641073983899</v>
      </c>
      <c r="P276" s="14">
        <v>0.124907606966351</v>
      </c>
      <c r="Q276" s="14">
        <v>0.16529104939835301</v>
      </c>
      <c r="R276" s="14"/>
      <c r="S276" s="14">
        <v>0.16169379923733901</v>
      </c>
      <c r="T276" s="14">
        <v>0.21875422088516699</v>
      </c>
      <c r="U276" s="14">
        <v>0.162254072595932</v>
      </c>
      <c r="V276" s="14"/>
      <c r="W276" s="14">
        <v>0.18969040347653501</v>
      </c>
      <c r="X276" s="14">
        <v>0.18985160709355101</v>
      </c>
      <c r="Y276" s="14">
        <v>0.30512417032593597</v>
      </c>
      <c r="Z276" s="14">
        <v>0.12161498220200501</v>
      </c>
      <c r="AA276" s="14">
        <v>0.15321670642781099</v>
      </c>
      <c r="AB276" s="14"/>
      <c r="AC276" s="14">
        <v>0.210620641629298</v>
      </c>
      <c r="AD276" s="14">
        <v>0.19489455656088001</v>
      </c>
      <c r="AE276" s="14">
        <v>0.240953279159729</v>
      </c>
    </row>
    <row r="277" spans="2:31" x14ac:dyDescent="0.5">
      <c r="B277" t="s">
        <v>110</v>
      </c>
      <c r="C277" s="14">
        <v>0.162439120768366</v>
      </c>
      <c r="D277" s="14">
        <v>0.225912728102274</v>
      </c>
      <c r="E277" s="14">
        <v>0.101299480933213</v>
      </c>
      <c r="F277" s="14"/>
      <c r="G277" s="14">
        <v>0.1272309185164</v>
      </c>
      <c r="H277" s="14">
        <v>0.184538888589446</v>
      </c>
      <c r="I277" s="14">
        <v>0.129943217680587</v>
      </c>
      <c r="J277" s="14">
        <v>0.14875831528873201</v>
      </c>
      <c r="K277" s="14">
        <v>0.124935643170777</v>
      </c>
      <c r="L277" s="14">
        <v>0.230313147335306</v>
      </c>
      <c r="M277" s="14"/>
      <c r="N277" s="14">
        <v>0.19264247247098101</v>
      </c>
      <c r="O277" s="14">
        <v>0.167033915923889</v>
      </c>
      <c r="P277" s="14">
        <v>0.15494455281810199</v>
      </c>
      <c r="Q277" s="14">
        <v>0.13518816378859499</v>
      </c>
      <c r="R277" s="14"/>
      <c r="S277" s="14">
        <v>0.18720515926585299</v>
      </c>
      <c r="T277" s="14">
        <v>0.15675271994946</v>
      </c>
      <c r="U277" s="14">
        <v>0.13463959821705701</v>
      </c>
      <c r="V277" s="14"/>
      <c r="W277" s="14">
        <v>0.20731540602669199</v>
      </c>
      <c r="X277" s="14">
        <v>0.129481970882596</v>
      </c>
      <c r="Y277" s="14">
        <v>0.19865055387126099</v>
      </c>
      <c r="Z277" s="14">
        <v>0.19631750170361101</v>
      </c>
      <c r="AA277" s="14">
        <v>0.123739679460354</v>
      </c>
      <c r="AB277" s="14"/>
      <c r="AC277" s="14">
        <v>0.21855984245438001</v>
      </c>
      <c r="AD277" s="14">
        <v>0.139545746278741</v>
      </c>
      <c r="AE277" s="14">
        <v>0.134906023698942</v>
      </c>
    </row>
    <row r="278" spans="2:31" x14ac:dyDescent="0.5">
      <c r="B278" t="s">
        <v>111</v>
      </c>
      <c r="C278" s="14">
        <v>0.15505086157143</v>
      </c>
      <c r="D278" s="14">
        <v>0.19318482321008401</v>
      </c>
      <c r="E278" s="14">
        <v>0.11859799880161501</v>
      </c>
      <c r="F278" s="14"/>
      <c r="G278" s="14">
        <v>0.115217859737394</v>
      </c>
      <c r="H278" s="14">
        <v>0.11856008991090999</v>
      </c>
      <c r="I278" s="14">
        <v>0.14616046064355001</v>
      </c>
      <c r="J278" s="14">
        <v>0.147761385687459</v>
      </c>
      <c r="K278" s="14">
        <v>0.15611394530797301</v>
      </c>
      <c r="L278" s="14">
        <v>0.22335153924186801</v>
      </c>
      <c r="M278" s="14"/>
      <c r="N278" s="14">
        <v>0.127409765397064</v>
      </c>
      <c r="O278" s="14">
        <v>0.17425259770193299</v>
      </c>
      <c r="P278" s="14">
        <v>0.167310653652086</v>
      </c>
      <c r="Q278" s="14">
        <v>0.15341489364562899</v>
      </c>
      <c r="R278" s="14"/>
      <c r="S278" s="14">
        <v>0.213277248174159</v>
      </c>
      <c r="T278" s="14">
        <v>0.121065919426266</v>
      </c>
      <c r="U278" s="14">
        <v>0.13813841305161001</v>
      </c>
      <c r="V278" s="14"/>
      <c r="W278" s="14">
        <v>0.23443813320477999</v>
      </c>
      <c r="X278" s="14">
        <v>9.4608698065728497E-2</v>
      </c>
      <c r="Y278" s="14">
        <v>0.12858233816294701</v>
      </c>
      <c r="Z278" s="14">
        <v>0.29113265710063402</v>
      </c>
      <c r="AA278" s="14">
        <v>0.13258034916899</v>
      </c>
      <c r="AB278" s="14"/>
      <c r="AC278" s="14">
        <v>0.23441439694480401</v>
      </c>
      <c r="AD278" s="14">
        <v>9.6455612820228298E-2</v>
      </c>
      <c r="AE278" s="14">
        <v>9.8900669227788104E-2</v>
      </c>
    </row>
    <row r="279" spans="2:31" x14ac:dyDescent="0.5">
      <c r="B279" t="s">
        <v>112</v>
      </c>
      <c r="C279" s="14">
        <v>0.15255180702298099</v>
      </c>
      <c r="D279" s="14">
        <v>0.176396252763214</v>
      </c>
      <c r="E279" s="14">
        <v>0.129081617176873</v>
      </c>
      <c r="F279" s="14"/>
      <c r="G279" s="14">
        <v>0.10942645792472901</v>
      </c>
      <c r="H279" s="14">
        <v>0.13960282137987001</v>
      </c>
      <c r="I279" s="14">
        <v>0.13076027589675299</v>
      </c>
      <c r="J279" s="14">
        <v>0.15815598283186799</v>
      </c>
      <c r="K279" s="14">
        <v>0.175259508851875</v>
      </c>
      <c r="L279" s="14">
        <v>0.18943865921352199</v>
      </c>
      <c r="M279" s="14"/>
      <c r="N279" s="14">
        <v>0.13249211080405701</v>
      </c>
      <c r="O279" s="14">
        <v>0.164779978820385</v>
      </c>
      <c r="P279" s="14">
        <v>0.18273110821578101</v>
      </c>
      <c r="Q279" s="14">
        <v>0.132420200710133</v>
      </c>
      <c r="R279" s="14"/>
      <c r="S279" s="14">
        <v>0.207714096491244</v>
      </c>
      <c r="T279" s="14">
        <v>0.115329695169356</v>
      </c>
      <c r="U279" s="14">
        <v>0.13473967324493799</v>
      </c>
      <c r="V279" s="14"/>
      <c r="W279" s="14">
        <v>0.218493761759566</v>
      </c>
      <c r="X279" s="14">
        <v>9.5268682291105203E-2</v>
      </c>
      <c r="Y279" s="14">
        <v>8.7806863628791698E-2</v>
      </c>
      <c r="Z279" s="14">
        <v>0.38401183213560097</v>
      </c>
      <c r="AA279" s="14">
        <v>0.13050836587022999</v>
      </c>
      <c r="AB279" s="14"/>
      <c r="AC279" s="14">
        <v>0.20097958347713599</v>
      </c>
      <c r="AD279" s="14">
        <v>0.102447862780857</v>
      </c>
      <c r="AE279" s="14">
        <v>9.0682817876179905E-2</v>
      </c>
    </row>
    <row r="280" spans="2:31" x14ac:dyDescent="0.5">
      <c r="B280" t="s">
        <v>113</v>
      </c>
      <c r="C280" s="14">
        <v>0.12636984150735001</v>
      </c>
      <c r="D280" s="14">
        <v>0.141491716729085</v>
      </c>
      <c r="E280" s="14">
        <v>0.11222952512499799</v>
      </c>
      <c r="F280" s="14"/>
      <c r="G280" s="14">
        <v>0.158134995816575</v>
      </c>
      <c r="H280" s="14">
        <v>0.139468188130529</v>
      </c>
      <c r="I280" s="14">
        <v>0.18195871752589901</v>
      </c>
      <c r="J280" s="14">
        <v>0.12557299112863801</v>
      </c>
      <c r="K280" s="14">
        <v>8.2733887273933299E-2</v>
      </c>
      <c r="L280" s="14">
        <v>7.9506589556280094E-2</v>
      </c>
      <c r="M280" s="14"/>
      <c r="N280" s="14">
        <v>0.15466654088191201</v>
      </c>
      <c r="O280" s="14">
        <v>9.9682271654683102E-2</v>
      </c>
      <c r="P280" s="14">
        <v>0.13536168990140199</v>
      </c>
      <c r="Q280" s="14">
        <v>0.116436071363507</v>
      </c>
      <c r="R280" s="14"/>
      <c r="S280" s="14">
        <v>0.143059065659559</v>
      </c>
      <c r="T280" s="14">
        <v>0.100583126335084</v>
      </c>
      <c r="U280" s="14">
        <v>0.13571503771330301</v>
      </c>
      <c r="V280" s="14"/>
      <c r="W280" s="14">
        <v>0.16480991725959401</v>
      </c>
      <c r="X280" s="14">
        <v>0.122285668335204</v>
      </c>
      <c r="Y280" s="14">
        <v>8.6474643634816994E-2</v>
      </c>
      <c r="Z280" s="14">
        <v>0.150070664171987</v>
      </c>
      <c r="AA280" s="14">
        <v>0.104577746196807</v>
      </c>
      <c r="AB280" s="14"/>
      <c r="AC280" s="14">
        <v>0.16145576598033501</v>
      </c>
      <c r="AD280" s="14">
        <v>0.124237791296593</v>
      </c>
      <c r="AE280" s="14">
        <v>0.13827308890905601</v>
      </c>
    </row>
    <row r="281" spans="2:31" x14ac:dyDescent="0.5">
      <c r="B281" t="s">
        <v>114</v>
      </c>
      <c r="C281" s="14">
        <v>0.104530381718358</v>
      </c>
      <c r="D281" s="14">
        <v>0.10923801759225001</v>
      </c>
      <c r="E281" s="14">
        <v>0.100444722743295</v>
      </c>
      <c r="F281" s="14"/>
      <c r="G281" s="14">
        <v>0.18422189422285901</v>
      </c>
      <c r="H281" s="14">
        <v>0.12946222724891401</v>
      </c>
      <c r="I281" s="14">
        <v>0.10365067012724</v>
      </c>
      <c r="J281" s="14">
        <v>9.1272275566192801E-2</v>
      </c>
      <c r="K281" s="14">
        <v>5.72695472616351E-2</v>
      </c>
      <c r="L281" s="14">
        <v>7.4896819432307304E-2</v>
      </c>
      <c r="M281" s="14"/>
      <c r="N281" s="14">
        <v>0.12863278613644399</v>
      </c>
      <c r="O281" s="14">
        <v>0.114868570672524</v>
      </c>
      <c r="P281" s="14">
        <v>9.2696125416789094E-2</v>
      </c>
      <c r="Q281" s="14">
        <v>7.8493648117049203E-2</v>
      </c>
      <c r="R281" s="14"/>
      <c r="S281" s="14">
        <v>6.51339518958923E-2</v>
      </c>
      <c r="T281" s="14">
        <v>0.13182117727100601</v>
      </c>
      <c r="U281" s="14">
        <v>8.2620606557052598E-2</v>
      </c>
      <c r="V281" s="14"/>
      <c r="W281" s="14">
        <v>7.0915400450914906E-2</v>
      </c>
      <c r="X281" s="14">
        <v>0.139764784270584</v>
      </c>
      <c r="Y281" s="14">
        <v>0.160695748742017</v>
      </c>
      <c r="Z281" s="14">
        <v>0.124682577081638</v>
      </c>
      <c r="AA281" s="14">
        <v>7.6278315386793596E-2</v>
      </c>
      <c r="AB281" s="14"/>
      <c r="AC281" s="14">
        <v>9.0767127360613695E-2</v>
      </c>
      <c r="AD281" s="14">
        <v>0.12623015655738801</v>
      </c>
      <c r="AE281" s="14">
        <v>0.19805712935558301</v>
      </c>
    </row>
    <row r="282" spans="2:31" x14ac:dyDescent="0.5">
      <c r="B282" t="s">
        <v>115</v>
      </c>
      <c r="C282" s="14">
        <v>9.7340296328453896E-2</v>
      </c>
      <c r="D282" s="14">
        <v>8.8941855564719396E-2</v>
      </c>
      <c r="E282" s="14">
        <v>0.10310731647955999</v>
      </c>
      <c r="F282" s="14"/>
      <c r="G282" s="14">
        <v>0.18574468794316501</v>
      </c>
      <c r="H282" s="14">
        <v>0.181121378610133</v>
      </c>
      <c r="I282" s="14">
        <v>0.114824206955076</v>
      </c>
      <c r="J282" s="14">
        <v>7.8190969983155001E-2</v>
      </c>
      <c r="K282" s="14">
        <v>3.05866092380285E-2</v>
      </c>
      <c r="L282" s="14">
        <v>1.7081189226612999E-2</v>
      </c>
      <c r="M282" s="14"/>
      <c r="N282" s="14">
        <v>0.106068916327898</v>
      </c>
      <c r="O282" s="14">
        <v>0.10311465667538799</v>
      </c>
      <c r="P282" s="14">
        <v>8.2449328569049102E-2</v>
      </c>
      <c r="Q282" s="14">
        <v>9.3248732354751701E-2</v>
      </c>
      <c r="R282" s="14"/>
      <c r="S282" s="14">
        <v>4.7828169184990901E-2</v>
      </c>
      <c r="T282" s="14">
        <v>0.106418243127197</v>
      </c>
      <c r="U282" s="14">
        <v>0.118491441869889</v>
      </c>
      <c r="V282" s="14"/>
      <c r="W282" s="14">
        <v>4.8543153647758998E-2</v>
      </c>
      <c r="X282" s="14">
        <v>0.111711058790757</v>
      </c>
      <c r="Y282" s="14">
        <v>0.117191373651522</v>
      </c>
      <c r="Z282" s="14">
        <v>6.8359198426225107E-2</v>
      </c>
      <c r="AA282" s="14">
        <v>0.11539705281502299</v>
      </c>
      <c r="AB282" s="14"/>
      <c r="AC282" s="14">
        <v>6.6340617918650896E-2</v>
      </c>
      <c r="AD282" s="14">
        <v>0.10211239299097</v>
      </c>
      <c r="AE282" s="14">
        <v>0.149519904275246</v>
      </c>
    </row>
    <row r="283" spans="2:31" x14ac:dyDescent="0.5">
      <c r="B283" t="s">
        <v>116</v>
      </c>
      <c r="C283" s="14">
        <v>9.1300949091983705E-2</v>
      </c>
      <c r="D283" s="14">
        <v>7.5664508919291606E-2</v>
      </c>
      <c r="E283" s="14">
        <v>0.106277393128414</v>
      </c>
      <c r="F283" s="14"/>
      <c r="G283" s="14">
        <v>0.200871901891506</v>
      </c>
      <c r="H283" s="14">
        <v>0.154613892997228</v>
      </c>
      <c r="I283" s="14">
        <v>0.11553562436654601</v>
      </c>
      <c r="J283" s="14">
        <v>5.2448786707860601E-2</v>
      </c>
      <c r="K283" s="14">
        <v>3.7830613805528997E-2</v>
      </c>
      <c r="L283" s="14">
        <v>1.52942506401602E-2</v>
      </c>
      <c r="M283" s="14"/>
      <c r="N283" s="14">
        <v>0.103904607463692</v>
      </c>
      <c r="O283" s="14">
        <v>9.8617191289148795E-2</v>
      </c>
      <c r="P283" s="14">
        <v>9.5218642754323193E-2</v>
      </c>
      <c r="Q283" s="14">
        <v>6.2800985037553006E-2</v>
      </c>
      <c r="R283" s="14"/>
      <c r="S283" s="14">
        <v>5.1054557119534098E-2</v>
      </c>
      <c r="T283" s="14">
        <v>9.70497462595937E-2</v>
      </c>
      <c r="U283" s="14">
        <v>0.103570686140804</v>
      </c>
      <c r="V283" s="14"/>
      <c r="W283" s="14">
        <v>5.78452528637831E-2</v>
      </c>
      <c r="X283" s="14">
        <v>0.119859628852723</v>
      </c>
      <c r="Y283" s="14">
        <v>6.0460363062186398E-2</v>
      </c>
      <c r="Z283" s="14">
        <v>0</v>
      </c>
      <c r="AA283" s="14">
        <v>7.7219543421614606E-2</v>
      </c>
      <c r="AB283" s="14"/>
      <c r="AC283" s="14">
        <v>7.4067795156299299E-2</v>
      </c>
      <c r="AD283" s="14">
        <v>0.11487615810332</v>
      </c>
      <c r="AE283" s="14">
        <v>8.6766513657140998E-2</v>
      </c>
    </row>
    <row r="284" spans="2:31" x14ac:dyDescent="0.5">
      <c r="B284" t="s">
        <v>117</v>
      </c>
      <c r="C284" s="14">
        <v>8.2018080509850794E-2</v>
      </c>
      <c r="D284" s="14">
        <v>8.9483244353724595E-2</v>
      </c>
      <c r="E284" s="14">
        <v>7.4410378955365494E-2</v>
      </c>
      <c r="F284" s="14"/>
      <c r="G284" s="14">
        <v>9.8631391780806196E-2</v>
      </c>
      <c r="H284" s="14">
        <v>8.1001494548746306E-2</v>
      </c>
      <c r="I284" s="14">
        <v>8.9969168859911006E-2</v>
      </c>
      <c r="J284" s="14">
        <v>6.6618263019520105E-2</v>
      </c>
      <c r="K284" s="14">
        <v>8.0539742599857495E-2</v>
      </c>
      <c r="L284" s="14">
        <v>7.8902365215682793E-2</v>
      </c>
      <c r="M284" s="14"/>
      <c r="N284" s="14">
        <v>0.11293869768259999</v>
      </c>
      <c r="O284" s="14">
        <v>8.5914696490091993E-2</v>
      </c>
      <c r="P284" s="14">
        <v>7.7322001154262895E-2</v>
      </c>
      <c r="Q284" s="14">
        <v>4.6488480933861598E-2</v>
      </c>
      <c r="R284" s="14"/>
      <c r="S284" s="14">
        <v>6.6532674598537303E-2</v>
      </c>
      <c r="T284" s="14">
        <v>0.104066402675319</v>
      </c>
      <c r="U284" s="14">
        <v>6.8385360672385404E-2</v>
      </c>
      <c r="V284" s="14"/>
      <c r="W284" s="14">
        <v>6.9872370685467505E-2</v>
      </c>
      <c r="X284" s="14">
        <v>0.101674527492286</v>
      </c>
      <c r="Y284" s="14">
        <v>0.123484246236025</v>
      </c>
      <c r="Z284" s="14">
        <v>0.12354567669644401</v>
      </c>
      <c r="AA284" s="14">
        <v>6.1513347124950601E-2</v>
      </c>
      <c r="AB284" s="14"/>
      <c r="AC284" s="14">
        <v>9.1434695523442203E-2</v>
      </c>
      <c r="AD284" s="14">
        <v>9.8353800714876302E-2</v>
      </c>
      <c r="AE284" s="14">
        <v>0.111644223167049</v>
      </c>
    </row>
    <row r="285" spans="2:31" x14ac:dyDescent="0.5">
      <c r="B285" t="s">
        <v>118</v>
      </c>
      <c r="C285" s="14">
        <v>7.7145665945818898E-2</v>
      </c>
      <c r="D285" s="14">
        <v>6.6834565705066004E-2</v>
      </c>
      <c r="E285" s="14">
        <v>8.7580129288753902E-2</v>
      </c>
      <c r="F285" s="14"/>
      <c r="G285" s="14">
        <v>7.6385377112294595E-2</v>
      </c>
      <c r="H285" s="14">
        <v>7.3934584056322E-2</v>
      </c>
      <c r="I285" s="14">
        <v>0.10170556804417499</v>
      </c>
      <c r="J285" s="14">
        <v>7.4297276895157596E-2</v>
      </c>
      <c r="K285" s="14">
        <v>5.9291287604162302E-2</v>
      </c>
      <c r="L285" s="14">
        <v>7.4564692349488204E-2</v>
      </c>
      <c r="M285" s="14"/>
      <c r="N285" s="14">
        <v>8.4195404274259103E-2</v>
      </c>
      <c r="O285" s="14">
        <v>5.8001639564981201E-2</v>
      </c>
      <c r="P285" s="14">
        <v>0.103372567132906</v>
      </c>
      <c r="Q285" s="14">
        <v>6.6035319643719906E-2</v>
      </c>
      <c r="R285" s="14"/>
      <c r="S285" s="14">
        <v>9.8929562768571996E-2</v>
      </c>
      <c r="T285" s="14">
        <v>6.6168270411034E-2</v>
      </c>
      <c r="U285" s="14">
        <v>6.3423163259771195E-2</v>
      </c>
      <c r="V285" s="14"/>
      <c r="W285" s="14">
        <v>8.3952435743613704E-2</v>
      </c>
      <c r="X285" s="14">
        <v>7.9192221365605095E-2</v>
      </c>
      <c r="Y285" s="14">
        <v>6.98562445849195E-2</v>
      </c>
      <c r="Z285" s="14">
        <v>9.1566831443323796E-2</v>
      </c>
      <c r="AA285" s="14">
        <v>7.2792145045091405E-2</v>
      </c>
      <c r="AB285" s="14"/>
      <c r="AC285" s="14">
        <v>6.9140610194294197E-2</v>
      </c>
      <c r="AD285" s="14">
        <v>6.31072382462399E-2</v>
      </c>
      <c r="AE285" s="14">
        <v>9.3649219560909602E-2</v>
      </c>
    </row>
    <row r="286" spans="2:31" x14ac:dyDescent="0.5">
      <c r="B286" t="s">
        <v>119</v>
      </c>
      <c r="C286" s="14">
        <v>3.7366946289470499E-3</v>
      </c>
      <c r="D286" s="14">
        <v>5.8235536187559098E-3</v>
      </c>
      <c r="E286" s="14">
        <v>1.7187861204098901E-3</v>
      </c>
      <c r="F286" s="14"/>
      <c r="G286" s="14">
        <v>3.06361392316362E-3</v>
      </c>
      <c r="H286" s="14">
        <v>0</v>
      </c>
      <c r="I286" s="14">
        <v>6.5637515607962302E-3</v>
      </c>
      <c r="J286" s="14">
        <v>8.1750388310134897E-3</v>
      </c>
      <c r="K286" s="14">
        <v>5.7087618128409999E-3</v>
      </c>
      <c r="L286" s="14">
        <v>0</v>
      </c>
      <c r="M286" s="14"/>
      <c r="N286" s="14">
        <v>3.52039187023201E-3</v>
      </c>
      <c r="O286" s="14">
        <v>0</v>
      </c>
      <c r="P286" s="14">
        <v>3.9695512509439297E-3</v>
      </c>
      <c r="Q286" s="14">
        <v>7.7229575595351404E-3</v>
      </c>
      <c r="R286" s="14"/>
      <c r="S286" s="14">
        <v>1.0201122475576099E-3</v>
      </c>
      <c r="T286" s="14">
        <v>2.0903100088128799E-3</v>
      </c>
      <c r="U286" s="14">
        <v>1.11513162269093E-2</v>
      </c>
      <c r="V286" s="14"/>
      <c r="W286" s="14">
        <v>0</v>
      </c>
      <c r="X286" s="14">
        <v>1.5097690535483201E-3</v>
      </c>
      <c r="Y286" s="14">
        <v>6.1927531586343596E-3</v>
      </c>
      <c r="Z286" s="14">
        <v>0</v>
      </c>
      <c r="AA286" s="14">
        <v>1.52895455488751E-2</v>
      </c>
      <c r="AB286" s="14"/>
      <c r="AC286" s="14">
        <v>0</v>
      </c>
      <c r="AD286" s="14">
        <v>0</v>
      </c>
      <c r="AE286" s="14">
        <v>6.1351489796428798E-3</v>
      </c>
    </row>
    <row r="287" spans="2:31" x14ac:dyDescent="0.5">
      <c r="B287" t="s">
        <v>120</v>
      </c>
      <c r="C287" s="14">
        <v>9.2394711703779504E-3</v>
      </c>
      <c r="D287" s="14">
        <v>9.8129584005361495E-3</v>
      </c>
      <c r="E287" s="14">
        <v>8.7247927427683506E-3</v>
      </c>
      <c r="F287" s="14"/>
      <c r="G287" s="14">
        <v>8.4277008418713606E-3</v>
      </c>
      <c r="H287" s="14">
        <v>4.3609747349581899E-3</v>
      </c>
      <c r="I287" s="14">
        <v>8.8714297675334293E-3</v>
      </c>
      <c r="J287" s="14">
        <v>1.4510966306595799E-2</v>
      </c>
      <c r="K287" s="14">
        <v>2.82568406352434E-3</v>
      </c>
      <c r="L287" s="14">
        <v>1.4062100610390999E-2</v>
      </c>
      <c r="M287" s="14"/>
      <c r="N287" s="14">
        <v>1.1192456852713801E-2</v>
      </c>
      <c r="O287" s="14">
        <v>1.1508044897343399E-2</v>
      </c>
      <c r="P287" s="14">
        <v>7.54464966618209E-3</v>
      </c>
      <c r="Q287" s="14">
        <v>6.4673256304461999E-3</v>
      </c>
      <c r="R287" s="14"/>
      <c r="S287" s="14">
        <v>9.83679011191862E-3</v>
      </c>
      <c r="T287" s="14">
        <v>6.1228737148663302E-3</v>
      </c>
      <c r="U287" s="14">
        <v>1.8253914339743101E-2</v>
      </c>
      <c r="V287" s="14"/>
      <c r="W287" s="14">
        <v>9.0589855861787499E-3</v>
      </c>
      <c r="X287" s="14">
        <v>1.34086476801537E-3</v>
      </c>
      <c r="Y287" s="14">
        <v>6.9741843693031198E-3</v>
      </c>
      <c r="Z287" s="14">
        <v>0</v>
      </c>
      <c r="AA287" s="14">
        <v>1.7294361071463399E-2</v>
      </c>
      <c r="AB287" s="14"/>
      <c r="AC287" s="14">
        <v>5.6441609951826503E-3</v>
      </c>
      <c r="AD287" s="14">
        <v>4.1576592705123297E-3</v>
      </c>
      <c r="AE287" s="14">
        <v>1.5314087399989299E-2</v>
      </c>
    </row>
    <row r="288" spans="2:31" x14ac:dyDescent="0.5"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</row>
    <row r="289" spans="2:31" x14ac:dyDescent="0.5">
      <c r="B289" s="6" t="s">
        <v>122</v>
      </c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</row>
    <row r="290" spans="2:31" x14ac:dyDescent="0.5">
      <c r="B290" s="24" t="s">
        <v>76</v>
      </c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</row>
    <row r="291" spans="2:31" x14ac:dyDescent="0.5">
      <c r="B291" t="s">
        <v>115</v>
      </c>
      <c r="C291" s="14">
        <v>0.47154331250238402</v>
      </c>
      <c r="D291" s="14">
        <v>0.49804180708837797</v>
      </c>
      <c r="E291" s="14">
        <v>0.446971272896456</v>
      </c>
      <c r="F291" s="14"/>
      <c r="G291" s="14">
        <v>0.28100804762912701</v>
      </c>
      <c r="H291" s="14">
        <v>0.35389187810869199</v>
      </c>
      <c r="I291" s="14">
        <v>0.44487710618714099</v>
      </c>
      <c r="J291" s="14">
        <v>0.52745288734488305</v>
      </c>
      <c r="K291" s="14">
        <v>0.54293585023475399</v>
      </c>
      <c r="L291" s="14">
        <v>0.62117570947882195</v>
      </c>
      <c r="M291" s="14"/>
      <c r="N291" s="14">
        <v>0.48729470727686702</v>
      </c>
      <c r="O291" s="14">
        <v>0.44866011376432902</v>
      </c>
      <c r="P291" s="14">
        <v>0.48894871413032198</v>
      </c>
      <c r="Q291" s="14">
        <v>0.45938310594642101</v>
      </c>
      <c r="R291" s="14"/>
      <c r="S291" s="14">
        <v>0.598473824794723</v>
      </c>
      <c r="T291" s="14">
        <v>0.423834179092897</v>
      </c>
      <c r="U291" s="14">
        <v>0.40414198382413002</v>
      </c>
      <c r="V291" s="14"/>
      <c r="W291" s="14">
        <v>0.59396771121664904</v>
      </c>
      <c r="X291" s="14">
        <v>0.383847619651077</v>
      </c>
      <c r="Y291" s="14">
        <v>0.432026586583178</v>
      </c>
      <c r="Z291" s="14">
        <v>0.55847005543913397</v>
      </c>
      <c r="AA291" s="14">
        <v>0.45493910538495702</v>
      </c>
      <c r="AB291" s="14"/>
      <c r="AC291" s="14">
        <v>0.57014152359506998</v>
      </c>
      <c r="AD291" s="14">
        <v>0.39586748184185999</v>
      </c>
      <c r="AE291" s="14">
        <v>0.38591200283118599</v>
      </c>
    </row>
    <row r="292" spans="2:31" x14ac:dyDescent="0.5">
      <c r="B292" t="s">
        <v>118</v>
      </c>
      <c r="C292" s="14">
        <v>0.46781335765172199</v>
      </c>
      <c r="D292" s="14">
        <v>0.49026595433342401</v>
      </c>
      <c r="E292" s="14">
        <v>0.44717059646135998</v>
      </c>
      <c r="F292" s="14"/>
      <c r="G292" s="14">
        <v>0.384775928886256</v>
      </c>
      <c r="H292" s="14">
        <v>0.43910897174360403</v>
      </c>
      <c r="I292" s="14">
        <v>0.45576803850978798</v>
      </c>
      <c r="J292" s="14">
        <v>0.50291238846946695</v>
      </c>
      <c r="K292" s="14">
        <v>0.498088912229456</v>
      </c>
      <c r="L292" s="14">
        <v>0.50690560214390801</v>
      </c>
      <c r="M292" s="14"/>
      <c r="N292" s="14">
        <v>0.45561198263770902</v>
      </c>
      <c r="O292" s="14">
        <v>0.498319974414763</v>
      </c>
      <c r="P292" s="14">
        <v>0.44765654167460001</v>
      </c>
      <c r="Q292" s="14">
        <v>0.46737419889821902</v>
      </c>
      <c r="R292" s="14"/>
      <c r="S292" s="14">
        <v>0.466852752997234</v>
      </c>
      <c r="T292" s="14">
        <v>0.474147723006342</v>
      </c>
      <c r="U292" s="14">
        <v>0.47805318300990401</v>
      </c>
      <c r="V292" s="14"/>
      <c r="W292" s="14">
        <v>0.45760006714191298</v>
      </c>
      <c r="X292" s="14">
        <v>0.45059309137571002</v>
      </c>
      <c r="Y292" s="14">
        <v>0.50964402152059696</v>
      </c>
      <c r="Z292" s="14">
        <v>0.38267256039488201</v>
      </c>
      <c r="AA292" s="14">
        <v>0.49259267577269</v>
      </c>
      <c r="AB292" s="14"/>
      <c r="AC292" s="14">
        <v>0.47965421050906698</v>
      </c>
      <c r="AD292" s="14">
        <v>0.472699587429043</v>
      </c>
      <c r="AE292" s="14">
        <v>0.46207524012566897</v>
      </c>
    </row>
    <row r="293" spans="2:31" x14ac:dyDescent="0.5">
      <c r="B293" t="s">
        <v>112</v>
      </c>
      <c r="C293" s="14">
        <v>0.37880580772178601</v>
      </c>
      <c r="D293" s="14">
        <v>0.39135381391278901</v>
      </c>
      <c r="E293" s="14">
        <v>0.367354650196699</v>
      </c>
      <c r="F293" s="14"/>
      <c r="G293" s="14">
        <v>0.419906585189946</v>
      </c>
      <c r="H293" s="14">
        <v>0.44643041429581098</v>
      </c>
      <c r="I293" s="14">
        <v>0.37804043833580703</v>
      </c>
      <c r="J293" s="14">
        <v>0.30395073123972599</v>
      </c>
      <c r="K293" s="14">
        <v>0.352501848738624</v>
      </c>
      <c r="L293" s="14">
        <v>0.37569730317556899</v>
      </c>
      <c r="M293" s="14"/>
      <c r="N293" s="14">
        <v>0.45749523097588302</v>
      </c>
      <c r="O293" s="14">
        <v>0.406187135468425</v>
      </c>
      <c r="P293" s="14">
        <v>0.29915382501322302</v>
      </c>
      <c r="Q293" s="14">
        <v>0.337734635963578</v>
      </c>
      <c r="R293" s="14"/>
      <c r="S293" s="14">
        <v>0.30662219653598699</v>
      </c>
      <c r="T293" s="14">
        <v>0.45247352706923599</v>
      </c>
      <c r="U293" s="14">
        <v>0.31102837195831901</v>
      </c>
      <c r="V293" s="14"/>
      <c r="W293" s="14">
        <v>0.29639492001443801</v>
      </c>
      <c r="X293" s="14">
        <v>0.44276448733086998</v>
      </c>
      <c r="Y293" s="14">
        <v>0.52997139627801404</v>
      </c>
      <c r="Z293" s="14">
        <v>0.248458227935103</v>
      </c>
      <c r="AA293" s="14">
        <v>0.31916421277809498</v>
      </c>
      <c r="AB293" s="14"/>
      <c r="AC293" s="14">
        <v>0.28029552471663799</v>
      </c>
      <c r="AD293" s="14">
        <v>0.45646076424677401</v>
      </c>
      <c r="AE293" s="14">
        <v>0.49041311321222197</v>
      </c>
    </row>
    <row r="294" spans="2:31" x14ac:dyDescent="0.5">
      <c r="B294" t="s">
        <v>117</v>
      </c>
      <c r="C294" s="14">
        <v>0.37463657916981302</v>
      </c>
      <c r="D294" s="14">
        <v>0.33109738576442299</v>
      </c>
      <c r="E294" s="14">
        <v>0.41792649526277198</v>
      </c>
      <c r="F294" s="14"/>
      <c r="G294" s="14">
        <v>0.24549205642507499</v>
      </c>
      <c r="H294" s="14">
        <v>0.36334095282596102</v>
      </c>
      <c r="I294" s="14">
        <v>0.40349795162933899</v>
      </c>
      <c r="J294" s="14">
        <v>0.44744956371233702</v>
      </c>
      <c r="K294" s="14">
        <v>0.42559630563345502</v>
      </c>
      <c r="L294" s="14">
        <v>0.352309389360701</v>
      </c>
      <c r="M294" s="14"/>
      <c r="N294" s="14">
        <v>0.29708901451206898</v>
      </c>
      <c r="O294" s="14">
        <v>0.37105924068044599</v>
      </c>
      <c r="P294" s="14">
        <v>0.42735231150599501</v>
      </c>
      <c r="Q294" s="14">
        <v>0.42005175381422499</v>
      </c>
      <c r="R294" s="14"/>
      <c r="S294" s="14">
        <v>0.44944825734664001</v>
      </c>
      <c r="T294" s="14">
        <v>0.31081736247226799</v>
      </c>
      <c r="U294" s="14">
        <v>0.44256138216660001</v>
      </c>
      <c r="V294" s="14"/>
      <c r="W294" s="14">
        <v>0.45500843217299097</v>
      </c>
      <c r="X294" s="14">
        <v>0.30136837930037302</v>
      </c>
      <c r="Y294" s="14">
        <v>0.26164146331126298</v>
      </c>
      <c r="Z294" s="14">
        <v>0.33623273121932701</v>
      </c>
      <c r="AA294" s="14">
        <v>0.45837670560388399</v>
      </c>
      <c r="AB294" s="14"/>
      <c r="AC294" s="14">
        <v>0.432614326825635</v>
      </c>
      <c r="AD294" s="14">
        <v>0.32338833561160302</v>
      </c>
      <c r="AE294" s="14">
        <v>0.229572852205258</v>
      </c>
    </row>
    <row r="295" spans="2:31" x14ac:dyDescent="0.5">
      <c r="B295" t="s">
        <v>114</v>
      </c>
      <c r="C295" s="14">
        <v>0.33084451825826</v>
      </c>
      <c r="D295" s="14">
        <v>0.33652580336835303</v>
      </c>
      <c r="E295" s="14">
        <v>0.32589990352745701</v>
      </c>
      <c r="F295" s="14"/>
      <c r="G295" s="14">
        <v>0.21377574452211501</v>
      </c>
      <c r="H295" s="14">
        <v>0.24240251389775799</v>
      </c>
      <c r="I295" s="14">
        <v>0.302418742681347</v>
      </c>
      <c r="J295" s="14">
        <v>0.37968627262867899</v>
      </c>
      <c r="K295" s="14">
        <v>0.45097315957195799</v>
      </c>
      <c r="L295" s="14">
        <v>0.38284879863448901</v>
      </c>
      <c r="M295" s="14"/>
      <c r="N295" s="14">
        <v>0.25692252379692099</v>
      </c>
      <c r="O295" s="14">
        <v>0.31104371999844599</v>
      </c>
      <c r="P295" s="14">
        <v>0.37693588858583599</v>
      </c>
      <c r="Q295" s="14">
        <v>0.39393462912483901</v>
      </c>
      <c r="R295" s="14"/>
      <c r="S295" s="14">
        <v>0.455859237278186</v>
      </c>
      <c r="T295" s="14">
        <v>0.24233691656452899</v>
      </c>
      <c r="U295" s="14">
        <v>0.32989899176058102</v>
      </c>
      <c r="V295" s="14"/>
      <c r="W295" s="14">
        <v>0.424434163403001</v>
      </c>
      <c r="X295" s="14">
        <v>0.224892807930931</v>
      </c>
      <c r="Y295" s="14">
        <v>0.20866705285918699</v>
      </c>
      <c r="Z295" s="14">
        <v>0.55308375370906404</v>
      </c>
      <c r="AA295" s="14">
        <v>0.39342867934614001</v>
      </c>
      <c r="AB295" s="14"/>
      <c r="AC295" s="14">
        <v>0.38640504671625397</v>
      </c>
      <c r="AD295" s="14">
        <v>0.25615583562251798</v>
      </c>
      <c r="AE295" s="14">
        <v>0.29047336811072899</v>
      </c>
    </row>
    <row r="296" spans="2:31" x14ac:dyDescent="0.5">
      <c r="B296" t="s">
        <v>111</v>
      </c>
      <c r="C296" s="14">
        <v>0.31375879263597001</v>
      </c>
      <c r="D296" s="14">
        <v>0.29429329635959101</v>
      </c>
      <c r="E296" s="14">
        <v>0.33209619165966298</v>
      </c>
      <c r="F296" s="14"/>
      <c r="G296" s="14">
        <v>0.43626166541814498</v>
      </c>
      <c r="H296" s="14">
        <v>0.38928507621038699</v>
      </c>
      <c r="I296" s="14">
        <v>0.30290018239047201</v>
      </c>
      <c r="J296" s="14">
        <v>0.27577107179369698</v>
      </c>
      <c r="K296" s="14">
        <v>0.29826280041243902</v>
      </c>
      <c r="L296" s="14">
        <v>0.221689080465483</v>
      </c>
      <c r="M296" s="14"/>
      <c r="N296" s="14">
        <v>0.34389442975900703</v>
      </c>
      <c r="O296" s="14">
        <v>0.33337157615999202</v>
      </c>
      <c r="P296" s="14">
        <v>0.29598461781051499</v>
      </c>
      <c r="Q296" s="14">
        <v>0.27347813905350998</v>
      </c>
      <c r="R296" s="14"/>
      <c r="S296" s="14">
        <v>0.20985420129114299</v>
      </c>
      <c r="T296" s="14">
        <v>0.370280752494275</v>
      </c>
      <c r="U296" s="14">
        <v>0.326656073471213</v>
      </c>
      <c r="V296" s="14"/>
      <c r="W296" s="14">
        <v>0.18402102655195199</v>
      </c>
      <c r="X296" s="14">
        <v>0.41834662940700301</v>
      </c>
      <c r="Y296" s="14">
        <v>0.44053253798701297</v>
      </c>
      <c r="Z296" s="14">
        <v>9.2862412861171001E-2</v>
      </c>
      <c r="AA296" s="14">
        <v>0.27459180276897699</v>
      </c>
      <c r="AB296" s="14"/>
      <c r="AC296" s="14">
        <v>0.17674145392899401</v>
      </c>
      <c r="AD296" s="14">
        <v>0.38111844742607298</v>
      </c>
      <c r="AE296" s="14">
        <v>0.42998869592880501</v>
      </c>
    </row>
    <row r="297" spans="2:31" x14ac:dyDescent="0.5">
      <c r="B297" t="s">
        <v>113</v>
      </c>
      <c r="C297" s="14">
        <v>0.30214014440039899</v>
      </c>
      <c r="D297" s="14">
        <v>0.32328883936002401</v>
      </c>
      <c r="E297" s="14">
        <v>0.280173992874369</v>
      </c>
      <c r="F297" s="14"/>
      <c r="G297" s="14">
        <v>0.328394176110539</v>
      </c>
      <c r="H297" s="14">
        <v>0.29539333159132097</v>
      </c>
      <c r="I297" s="14">
        <v>0.22317446383273101</v>
      </c>
      <c r="J297" s="14">
        <v>0.322761223829508</v>
      </c>
      <c r="K297" s="14">
        <v>0.31243273300847302</v>
      </c>
      <c r="L297" s="14">
        <v>0.33089552344761097</v>
      </c>
      <c r="M297" s="14"/>
      <c r="N297" s="14">
        <v>0.33240019252268399</v>
      </c>
      <c r="O297" s="14">
        <v>0.31263599966418998</v>
      </c>
      <c r="P297" s="14">
        <v>0.28292395309846302</v>
      </c>
      <c r="Q297" s="14">
        <v>0.274047813519807</v>
      </c>
      <c r="R297" s="14"/>
      <c r="S297" s="14">
        <v>0.26156813136919199</v>
      </c>
      <c r="T297" s="14">
        <v>0.34713684456649202</v>
      </c>
      <c r="U297" s="14">
        <v>0.26416818799555702</v>
      </c>
      <c r="V297" s="14"/>
      <c r="W297" s="14">
        <v>0.25391436070577</v>
      </c>
      <c r="X297" s="14">
        <v>0.346529464112317</v>
      </c>
      <c r="Y297" s="14">
        <v>0.35548667725632399</v>
      </c>
      <c r="Z297" s="14">
        <v>0.30597485414446501</v>
      </c>
      <c r="AA297" s="14">
        <v>0.24641776961176201</v>
      </c>
      <c r="AB297" s="14"/>
      <c r="AC297" s="14">
        <v>0.248692681657741</v>
      </c>
      <c r="AD297" s="14">
        <v>0.35548615836412401</v>
      </c>
      <c r="AE297" s="14">
        <v>0.30298768256792402</v>
      </c>
    </row>
    <row r="298" spans="2:31" x14ac:dyDescent="0.5">
      <c r="B298" t="s">
        <v>108</v>
      </c>
      <c r="C298" s="14">
        <v>0.301009806540947</v>
      </c>
      <c r="D298" s="14">
        <v>0.30438741497369098</v>
      </c>
      <c r="E298" s="14">
        <v>0.29699844181033902</v>
      </c>
      <c r="F298" s="14"/>
      <c r="G298" s="14">
        <v>0.31091629586241798</v>
      </c>
      <c r="H298" s="14">
        <v>0.31868806464475002</v>
      </c>
      <c r="I298" s="14">
        <v>0.31003042058498798</v>
      </c>
      <c r="J298" s="14">
        <v>0.33238680166732298</v>
      </c>
      <c r="K298" s="14">
        <v>0.26858494500829599</v>
      </c>
      <c r="L298" s="14">
        <v>0.26909856777537</v>
      </c>
      <c r="M298" s="14"/>
      <c r="N298" s="14">
        <v>0.288475325552077</v>
      </c>
      <c r="O298" s="14">
        <v>0.30801649286293498</v>
      </c>
      <c r="P298" s="14">
        <v>0.252259632052033</v>
      </c>
      <c r="Q298" s="14">
        <v>0.34862705469942201</v>
      </c>
      <c r="R298" s="14"/>
      <c r="S298" s="14">
        <v>0.25254163841521299</v>
      </c>
      <c r="T298" s="14">
        <v>0.36188904617083201</v>
      </c>
      <c r="U298" s="14">
        <v>0.226788921345525</v>
      </c>
      <c r="V298" s="14"/>
      <c r="W298" s="14">
        <v>0.214602011082618</v>
      </c>
      <c r="X298" s="14">
        <v>0.41491503782285899</v>
      </c>
      <c r="Y298" s="14">
        <v>0.32410072228929199</v>
      </c>
      <c r="Z298" s="14">
        <v>0.22101049303970399</v>
      </c>
      <c r="AA298" s="14">
        <v>0.248856232212887</v>
      </c>
      <c r="AB298" s="14"/>
      <c r="AC298" s="14">
        <v>0.215930322958438</v>
      </c>
      <c r="AD298" s="14">
        <v>0.374091299834172</v>
      </c>
      <c r="AE298" s="14">
        <v>0.31774487109120098</v>
      </c>
    </row>
    <row r="299" spans="2:31" x14ac:dyDescent="0.5">
      <c r="B299" t="s">
        <v>116</v>
      </c>
      <c r="C299" s="14">
        <v>0.266262934669596</v>
      </c>
      <c r="D299" s="14">
        <v>0.28573483654320597</v>
      </c>
      <c r="E299" s="14">
        <v>0.24755004570078101</v>
      </c>
      <c r="F299" s="14"/>
      <c r="G299" s="14">
        <v>0.107052035124222</v>
      </c>
      <c r="H299" s="14">
        <v>0.175280166224485</v>
      </c>
      <c r="I299" s="14">
        <v>0.222810696155605</v>
      </c>
      <c r="J299" s="14">
        <v>0.28547979649801097</v>
      </c>
      <c r="K299" s="14">
        <v>0.37700931852869302</v>
      </c>
      <c r="L299" s="14">
        <v>0.390598869721483</v>
      </c>
      <c r="M299" s="14"/>
      <c r="N299" s="14">
        <v>0.269876869388678</v>
      </c>
      <c r="O299" s="14">
        <v>0.25664006911749998</v>
      </c>
      <c r="P299" s="14">
        <v>0.28232977022716199</v>
      </c>
      <c r="Q299" s="14">
        <v>0.25408935672104699</v>
      </c>
      <c r="R299" s="14"/>
      <c r="S299" s="14">
        <v>0.32832221134943002</v>
      </c>
      <c r="T299" s="14">
        <v>0.26459722140639502</v>
      </c>
      <c r="U299" s="14">
        <v>0.18962156027080401</v>
      </c>
      <c r="V299" s="14"/>
      <c r="W299" s="14">
        <v>0.35680121564755701</v>
      </c>
      <c r="X299" s="14">
        <v>0.209403087472503</v>
      </c>
      <c r="Y299" s="14">
        <v>0.25957033817434999</v>
      </c>
      <c r="Z299" s="14">
        <v>0.32530322343019402</v>
      </c>
      <c r="AA299" s="14">
        <v>0.22640547803380201</v>
      </c>
      <c r="AB299" s="14"/>
      <c r="AC299" s="14">
        <v>0.33811761118657002</v>
      </c>
      <c r="AD299" s="14">
        <v>0.21284514290414799</v>
      </c>
      <c r="AE299" s="14">
        <v>0.20882507368349601</v>
      </c>
    </row>
    <row r="300" spans="2:31" x14ac:dyDescent="0.5">
      <c r="B300" t="s">
        <v>110</v>
      </c>
      <c r="C300" s="14">
        <v>0.23679804134435201</v>
      </c>
      <c r="D300" s="14">
        <v>0.193132998398829</v>
      </c>
      <c r="E300" s="14">
        <v>0.27855515203303899</v>
      </c>
      <c r="F300" s="14"/>
      <c r="G300" s="14">
        <v>0.29774642378613198</v>
      </c>
      <c r="H300" s="14">
        <v>0.25269376812498201</v>
      </c>
      <c r="I300" s="14">
        <v>0.22015544735894499</v>
      </c>
      <c r="J300" s="14">
        <v>0.22672283574337901</v>
      </c>
      <c r="K300" s="14">
        <v>0.25069959751680698</v>
      </c>
      <c r="L300" s="14">
        <v>0.19610383292414801</v>
      </c>
      <c r="M300" s="14"/>
      <c r="N300" s="14">
        <v>0.21937684201114399</v>
      </c>
      <c r="O300" s="14">
        <v>0.24788570736690799</v>
      </c>
      <c r="P300" s="14">
        <v>0.24388400056957199</v>
      </c>
      <c r="Q300" s="14">
        <v>0.24101205028543099</v>
      </c>
      <c r="R300" s="14"/>
      <c r="S300" s="14">
        <v>0.19064699774615099</v>
      </c>
      <c r="T300" s="14">
        <v>0.26163078741298901</v>
      </c>
      <c r="U300" s="14">
        <v>0.27087987287611498</v>
      </c>
      <c r="V300" s="14"/>
      <c r="W300" s="14">
        <v>0.18591552690920701</v>
      </c>
      <c r="X300" s="14">
        <v>0.26782508197484201</v>
      </c>
      <c r="Y300" s="14">
        <v>0.26339846658121102</v>
      </c>
      <c r="Z300" s="14">
        <v>0.14046469640020601</v>
      </c>
      <c r="AA300" s="14">
        <v>0.27175651653535998</v>
      </c>
      <c r="AB300" s="14"/>
      <c r="AC300" s="14">
        <v>0.191231458373403</v>
      </c>
      <c r="AD300" s="14">
        <v>0.26484544329859</v>
      </c>
      <c r="AE300" s="14">
        <v>0.26805203400738398</v>
      </c>
    </row>
    <row r="301" spans="2:31" x14ac:dyDescent="0.5">
      <c r="B301" t="s">
        <v>106</v>
      </c>
      <c r="C301" s="14">
        <v>0.18153660361575799</v>
      </c>
      <c r="D301" s="14">
        <v>0.16727892640977901</v>
      </c>
      <c r="E301" s="14">
        <v>0.19519849816104001</v>
      </c>
      <c r="F301" s="14"/>
      <c r="G301" s="14">
        <v>0.34515724709326201</v>
      </c>
      <c r="H301" s="14">
        <v>0.26278929699289699</v>
      </c>
      <c r="I301" s="14">
        <v>0.217922359479679</v>
      </c>
      <c r="J301" s="14">
        <v>0.13001469042120301</v>
      </c>
      <c r="K301" s="14">
        <v>0.11156732719330301</v>
      </c>
      <c r="L301" s="14">
        <v>6.6791255625043996E-2</v>
      </c>
      <c r="M301" s="14"/>
      <c r="N301" s="14">
        <v>0.21122998843289001</v>
      </c>
      <c r="O301" s="14">
        <v>0.17905846640727199</v>
      </c>
      <c r="P301" s="14">
        <v>0.167823395556669</v>
      </c>
      <c r="Q301" s="14">
        <v>0.16210460417658301</v>
      </c>
      <c r="R301" s="14"/>
      <c r="S301" s="14">
        <v>0.12447008176829601</v>
      </c>
      <c r="T301" s="14">
        <v>0.188925830053745</v>
      </c>
      <c r="U301" s="14">
        <v>0.21409747188997</v>
      </c>
      <c r="V301" s="14"/>
      <c r="W301" s="14">
        <v>0.118696413363839</v>
      </c>
      <c r="X301" s="14">
        <v>0.21579700534271301</v>
      </c>
      <c r="Y301" s="14">
        <v>0.21444676600847901</v>
      </c>
      <c r="Z301" s="14">
        <v>0.17660037136468701</v>
      </c>
      <c r="AA301" s="14">
        <v>0.157509753763724</v>
      </c>
      <c r="AB301" s="14"/>
      <c r="AC301" s="14">
        <v>0.167872517821477</v>
      </c>
      <c r="AD301" s="14">
        <v>0.21723386583977</v>
      </c>
      <c r="AE301" s="14">
        <v>0.239468596460055</v>
      </c>
    </row>
    <row r="302" spans="2:31" x14ac:dyDescent="0.5">
      <c r="B302" t="s">
        <v>104</v>
      </c>
      <c r="C302" s="14">
        <v>0.164943782662448</v>
      </c>
      <c r="D302" s="14">
        <v>0.16461838591702299</v>
      </c>
      <c r="E302" s="14">
        <v>0.16439266249228399</v>
      </c>
      <c r="F302" s="14"/>
      <c r="G302" s="14">
        <v>0.19945183853164999</v>
      </c>
      <c r="H302" s="14">
        <v>0.162205114977197</v>
      </c>
      <c r="I302" s="14">
        <v>0.16537801266365099</v>
      </c>
      <c r="J302" s="14">
        <v>0.125860566302994</v>
      </c>
      <c r="K302" s="14">
        <v>0.13573003886386301</v>
      </c>
      <c r="L302" s="14">
        <v>0.195316931041113</v>
      </c>
      <c r="M302" s="14"/>
      <c r="N302" s="14">
        <v>0.19747462217075601</v>
      </c>
      <c r="O302" s="14">
        <v>0.132971987628595</v>
      </c>
      <c r="P302" s="14">
        <v>0.17826495542868201</v>
      </c>
      <c r="Q302" s="14">
        <v>0.15291050672464601</v>
      </c>
      <c r="R302" s="14"/>
      <c r="S302" s="14">
        <v>0.182450934363347</v>
      </c>
      <c r="T302" s="14">
        <v>0.153038360321163</v>
      </c>
      <c r="U302" s="14">
        <v>0.157648281351669</v>
      </c>
      <c r="V302" s="14"/>
      <c r="W302" s="14">
        <v>0.226177399243399</v>
      </c>
      <c r="X302" s="14">
        <v>0.126198663113924</v>
      </c>
      <c r="Y302" s="14">
        <v>0.129529705748616</v>
      </c>
      <c r="Z302" s="14">
        <v>0.33712375879013001</v>
      </c>
      <c r="AA302" s="14">
        <v>0.124663436649503</v>
      </c>
      <c r="AB302" s="14"/>
      <c r="AC302" s="14">
        <v>0.26745618755098699</v>
      </c>
      <c r="AD302" s="14">
        <v>0.12379371619830599</v>
      </c>
      <c r="AE302" s="14">
        <v>0.14380319732644201</v>
      </c>
    </row>
    <row r="303" spans="2:31" x14ac:dyDescent="0.5">
      <c r="B303" t="s">
        <v>107</v>
      </c>
      <c r="C303" s="14">
        <v>0.15785377282927901</v>
      </c>
      <c r="D303" s="14">
        <v>0.15374492867700901</v>
      </c>
      <c r="E303" s="14">
        <v>0.16262872665528399</v>
      </c>
      <c r="F303" s="14"/>
      <c r="G303" s="14">
        <v>0.103062484477732</v>
      </c>
      <c r="H303" s="14">
        <v>0.16293058154044901</v>
      </c>
      <c r="I303" s="14">
        <v>0.16726706563042901</v>
      </c>
      <c r="J303" s="14">
        <v>0.19197470912711501</v>
      </c>
      <c r="K303" s="14">
        <v>0.14749304733608401</v>
      </c>
      <c r="L303" s="14">
        <v>0.16147984615900601</v>
      </c>
      <c r="M303" s="14"/>
      <c r="N303" s="14">
        <v>0.13583558339243501</v>
      </c>
      <c r="O303" s="14">
        <v>0.15628553497193701</v>
      </c>
      <c r="P303" s="14">
        <v>0.17711923837013199</v>
      </c>
      <c r="Q303" s="14">
        <v>0.16786370703422701</v>
      </c>
      <c r="R303" s="14"/>
      <c r="S303" s="14">
        <v>0.20296768113834199</v>
      </c>
      <c r="T303" s="14">
        <v>0.12952545080372099</v>
      </c>
      <c r="U303" s="14">
        <v>0.14521967811362099</v>
      </c>
      <c r="V303" s="14"/>
      <c r="W303" s="14">
        <v>0.190672429245516</v>
      </c>
      <c r="X303" s="14">
        <v>0.14984907477203399</v>
      </c>
      <c r="Y303" s="14">
        <v>7.66565039559194E-2</v>
      </c>
      <c r="Z303" s="14">
        <v>0.29241094401955398</v>
      </c>
      <c r="AA303" s="14">
        <v>0.155187637475799</v>
      </c>
      <c r="AB303" s="14"/>
      <c r="AC303" s="14">
        <v>0.15913703549001601</v>
      </c>
      <c r="AD303" s="14">
        <v>0.14220506693099999</v>
      </c>
      <c r="AE303" s="14">
        <v>6.1870984943031802E-2</v>
      </c>
    </row>
    <row r="304" spans="2:31" x14ac:dyDescent="0.5">
      <c r="B304" t="s">
        <v>101</v>
      </c>
      <c r="C304" s="14">
        <v>0.146996992253972</v>
      </c>
      <c r="D304" s="14">
        <v>0.14429638566510899</v>
      </c>
      <c r="E304" s="14">
        <v>0.148168325000644</v>
      </c>
      <c r="F304" s="14"/>
      <c r="G304" s="14">
        <v>0.278136173638519</v>
      </c>
      <c r="H304" s="14">
        <v>0.237567032951427</v>
      </c>
      <c r="I304" s="14">
        <v>0.17368356996652901</v>
      </c>
      <c r="J304" s="14">
        <v>0.12595009526738299</v>
      </c>
      <c r="K304" s="14">
        <v>4.6861444247286499E-2</v>
      </c>
      <c r="L304" s="14">
        <v>4.9491689856606999E-2</v>
      </c>
      <c r="M304" s="14"/>
      <c r="N304" s="14">
        <v>0.16729375926443599</v>
      </c>
      <c r="O304" s="14">
        <v>0.17005387064795499</v>
      </c>
      <c r="P304" s="14">
        <v>0.127532656485049</v>
      </c>
      <c r="Q304" s="14">
        <v>0.11755291802653101</v>
      </c>
      <c r="R304" s="14"/>
      <c r="S304" s="14">
        <v>7.8876633749945801E-2</v>
      </c>
      <c r="T304" s="14">
        <v>0.183093018195045</v>
      </c>
      <c r="U304" s="14">
        <v>0.126049306399763</v>
      </c>
      <c r="V304" s="14"/>
      <c r="W304" s="14">
        <v>7.3488086337806596E-2</v>
      </c>
      <c r="X304" s="14">
        <v>0.21185363797972601</v>
      </c>
      <c r="Y304" s="14">
        <v>0.15484578979505001</v>
      </c>
      <c r="Z304" s="14">
        <v>6.7030509224860604E-2</v>
      </c>
      <c r="AA304" s="14">
        <v>0.100590132214695</v>
      </c>
      <c r="AB304" s="14"/>
      <c r="AC304" s="14">
        <v>8.2245112779694193E-2</v>
      </c>
      <c r="AD304" s="14">
        <v>0.18687333517624399</v>
      </c>
      <c r="AE304" s="14">
        <v>0.17423483940956</v>
      </c>
    </row>
    <row r="305" spans="2:31" x14ac:dyDescent="0.5">
      <c r="B305" t="s">
        <v>109</v>
      </c>
      <c r="C305" s="14">
        <v>0.110707771338905</v>
      </c>
      <c r="D305" s="14">
        <v>0.125991956250463</v>
      </c>
      <c r="E305" s="14">
        <v>9.5610686498236702E-2</v>
      </c>
      <c r="F305" s="14"/>
      <c r="G305" s="14">
        <v>0.184611293487251</v>
      </c>
      <c r="H305" s="14">
        <v>0.12296071245536901</v>
      </c>
      <c r="I305" s="14">
        <v>0.131099184368072</v>
      </c>
      <c r="J305" s="14">
        <v>9.3066168724320303E-2</v>
      </c>
      <c r="K305" s="14">
        <v>0.10326849370244599</v>
      </c>
      <c r="L305" s="14">
        <v>5.4766511541750502E-2</v>
      </c>
      <c r="M305" s="14"/>
      <c r="N305" s="14">
        <v>7.9024292898045606E-2</v>
      </c>
      <c r="O305" s="14">
        <v>0.101280471503952</v>
      </c>
      <c r="P305" s="14">
        <v>0.127769702731167</v>
      </c>
      <c r="Q305" s="14">
        <v>0.13628931661676699</v>
      </c>
      <c r="R305" s="14"/>
      <c r="S305" s="14">
        <v>0.10025934559440799</v>
      </c>
      <c r="T305" s="14">
        <v>9.8855733189113004E-2</v>
      </c>
      <c r="U305" s="14">
        <v>0.14310840419173601</v>
      </c>
      <c r="V305" s="14"/>
      <c r="W305" s="14">
        <v>9.7066380641679301E-2</v>
      </c>
      <c r="X305" s="14">
        <v>0.12137016420089999</v>
      </c>
      <c r="Y305" s="14">
        <v>7.6971997213471893E-2</v>
      </c>
      <c r="Z305" s="14">
        <v>0.113884871110006</v>
      </c>
      <c r="AA305" s="14">
        <v>0.132707975712163</v>
      </c>
      <c r="AB305" s="14"/>
      <c r="AC305" s="14">
        <v>0.10296675769378399</v>
      </c>
      <c r="AD305" s="14">
        <v>0.120778790205804</v>
      </c>
      <c r="AE305" s="14">
        <v>0.125726995640982</v>
      </c>
    </row>
    <row r="306" spans="2:31" x14ac:dyDescent="0.5">
      <c r="B306" t="s">
        <v>100</v>
      </c>
      <c r="C306" s="14">
        <v>0.10471547220758801</v>
      </c>
      <c r="D306" s="14">
        <v>0.117039456631876</v>
      </c>
      <c r="E306" s="14">
        <v>9.1530653840055501E-2</v>
      </c>
      <c r="F306" s="14"/>
      <c r="G306" s="14">
        <v>0.19167515161786999</v>
      </c>
      <c r="H306" s="14">
        <v>0.14699143232164499</v>
      </c>
      <c r="I306" s="14">
        <v>0.119195971576414</v>
      </c>
      <c r="J306" s="14">
        <v>8.7281175680180803E-2</v>
      </c>
      <c r="K306" s="14">
        <v>6.9529028229828899E-2</v>
      </c>
      <c r="L306" s="14">
        <v>3.90164091126343E-2</v>
      </c>
      <c r="M306" s="14"/>
      <c r="N306" s="14">
        <v>0.120528727979274</v>
      </c>
      <c r="O306" s="14">
        <v>8.8498985528194504E-2</v>
      </c>
      <c r="P306" s="14">
        <v>0.104284697021181</v>
      </c>
      <c r="Q306" s="14">
        <v>0.103130897333952</v>
      </c>
      <c r="R306" s="14"/>
      <c r="S306" s="14">
        <v>8.52161569530306E-2</v>
      </c>
      <c r="T306" s="14">
        <v>0.111416363063852</v>
      </c>
      <c r="U306" s="14">
        <v>9.5025442067176502E-2</v>
      </c>
      <c r="V306" s="14"/>
      <c r="W306" s="14">
        <v>9.7251630337636494E-2</v>
      </c>
      <c r="X306" s="14">
        <v>0.13760059559842899</v>
      </c>
      <c r="Y306" s="14">
        <v>0.138378485868451</v>
      </c>
      <c r="Z306" s="14">
        <v>5.7474559652692402E-2</v>
      </c>
      <c r="AA306" s="14">
        <v>7.4187790807922593E-2</v>
      </c>
      <c r="AB306" s="14"/>
      <c r="AC306" s="14">
        <v>0.119264198611493</v>
      </c>
      <c r="AD306" s="14">
        <v>0.132262660153979</v>
      </c>
      <c r="AE306" s="14">
        <v>0.146519507482684</v>
      </c>
    </row>
    <row r="307" spans="2:31" x14ac:dyDescent="0.5">
      <c r="B307" t="s">
        <v>102</v>
      </c>
      <c r="C307" s="14">
        <v>0.104117490597796</v>
      </c>
      <c r="D307" s="14">
        <v>9.8615608169323798E-2</v>
      </c>
      <c r="E307" s="14">
        <v>0.10904397845448301</v>
      </c>
      <c r="F307" s="14"/>
      <c r="G307" s="14">
        <v>0.118536176972539</v>
      </c>
      <c r="H307" s="14">
        <v>0.113385552983691</v>
      </c>
      <c r="I307" s="14">
        <v>0.112265592400251</v>
      </c>
      <c r="J307" s="14">
        <v>0.110290165691557</v>
      </c>
      <c r="K307" s="14">
        <v>7.9309832229154095E-2</v>
      </c>
      <c r="L307" s="14">
        <v>9.2088954248109894E-2</v>
      </c>
      <c r="M307" s="14"/>
      <c r="N307" s="14">
        <v>8.0094482915326601E-2</v>
      </c>
      <c r="O307" s="14">
        <v>0.12051483824368101</v>
      </c>
      <c r="P307" s="14">
        <v>0.102783069668792</v>
      </c>
      <c r="Q307" s="14">
        <v>0.116447510541742</v>
      </c>
      <c r="R307" s="14"/>
      <c r="S307" s="14">
        <v>0.12711763633819501</v>
      </c>
      <c r="T307" s="14">
        <v>9.0373235249178493E-2</v>
      </c>
      <c r="U307" s="14">
        <v>7.8317394775565402E-2</v>
      </c>
      <c r="V307" s="14"/>
      <c r="W307" s="14">
        <v>0.12905578773734</v>
      </c>
      <c r="X307" s="14">
        <v>9.8521971463960495E-2</v>
      </c>
      <c r="Y307" s="14">
        <v>0.109543802834316</v>
      </c>
      <c r="Z307" s="14">
        <v>0.15028604512907401</v>
      </c>
      <c r="AA307" s="14">
        <v>9.4316849576362105E-2</v>
      </c>
      <c r="AB307" s="14"/>
      <c r="AC307" s="14">
        <v>0.12282576065032901</v>
      </c>
      <c r="AD307" s="14">
        <v>9.1765271201174198E-2</v>
      </c>
      <c r="AE307" s="14">
        <v>0.107935238435027</v>
      </c>
    </row>
    <row r="308" spans="2:31" x14ac:dyDescent="0.5">
      <c r="B308" t="s">
        <v>105</v>
      </c>
      <c r="C308" s="14">
        <v>9.4960389845443194E-2</v>
      </c>
      <c r="D308" s="14">
        <v>8.5103546463858898E-2</v>
      </c>
      <c r="E308" s="14">
        <v>0.10503812272426299</v>
      </c>
      <c r="F308" s="14"/>
      <c r="G308" s="14">
        <v>9.4770944880429794E-2</v>
      </c>
      <c r="H308" s="14">
        <v>0.128837990417383</v>
      </c>
      <c r="I308" s="14">
        <v>0.122784760914787</v>
      </c>
      <c r="J308" s="14">
        <v>7.5765512535419396E-2</v>
      </c>
      <c r="K308" s="14">
        <v>7.7216270403732398E-2</v>
      </c>
      <c r="L308" s="14">
        <v>7.2398736058572805E-2</v>
      </c>
      <c r="M308" s="14"/>
      <c r="N308" s="14">
        <v>0.108166913837595</v>
      </c>
      <c r="O308" s="14">
        <v>7.6142518082381302E-2</v>
      </c>
      <c r="P308" s="14">
        <v>0.105382040552382</v>
      </c>
      <c r="Q308" s="14">
        <v>8.9143867319225994E-2</v>
      </c>
      <c r="R308" s="14"/>
      <c r="S308" s="14">
        <v>9.7488967697029999E-2</v>
      </c>
      <c r="T308" s="14">
        <v>7.9294459852850399E-2</v>
      </c>
      <c r="U308" s="14">
        <v>0.127519807177465</v>
      </c>
      <c r="V308" s="14"/>
      <c r="W308" s="14">
        <v>0.11095791213301601</v>
      </c>
      <c r="X308" s="14">
        <v>8.8246752739257001E-2</v>
      </c>
      <c r="Y308" s="14">
        <v>7.4123039183277104E-2</v>
      </c>
      <c r="Z308" s="14">
        <v>0.22452658243669099</v>
      </c>
      <c r="AA308" s="14">
        <v>9.5260065772194702E-2</v>
      </c>
      <c r="AB308" s="14"/>
      <c r="AC308" s="14">
        <v>0.108995211856945</v>
      </c>
      <c r="AD308" s="14">
        <v>9.0988524155560899E-2</v>
      </c>
      <c r="AE308" s="14">
        <v>8.6543270232483205E-2</v>
      </c>
    </row>
    <row r="309" spans="2:31" x14ac:dyDescent="0.5">
      <c r="B309" t="s">
        <v>99</v>
      </c>
      <c r="C309" s="14">
        <v>9.3716224853746699E-2</v>
      </c>
      <c r="D309" s="14">
        <v>0.102461582303304</v>
      </c>
      <c r="E309" s="14">
        <v>8.5638673482671498E-2</v>
      </c>
      <c r="F309" s="14"/>
      <c r="G309" s="14">
        <v>7.4371202660293706E-2</v>
      </c>
      <c r="H309" s="14">
        <v>6.6956594302228098E-2</v>
      </c>
      <c r="I309" s="14">
        <v>0.140797980461283</v>
      </c>
      <c r="J309" s="14">
        <v>9.0823372548789499E-2</v>
      </c>
      <c r="K309" s="14">
        <v>8.4304701316129299E-2</v>
      </c>
      <c r="L309" s="14">
        <v>9.8580116972123405E-2</v>
      </c>
      <c r="M309" s="14"/>
      <c r="N309" s="14">
        <v>8.90755223080157E-2</v>
      </c>
      <c r="O309" s="14">
        <v>8.3144682313325002E-2</v>
      </c>
      <c r="P309" s="14">
        <v>0.115570766765051</v>
      </c>
      <c r="Q309" s="14">
        <v>9.0658516662437794E-2</v>
      </c>
      <c r="R309" s="14"/>
      <c r="S309" s="14">
        <v>0.114563404426377</v>
      </c>
      <c r="T309" s="14">
        <v>8.45405995186259E-2</v>
      </c>
      <c r="U309" s="14">
        <v>0.10396692820306901</v>
      </c>
      <c r="V309" s="14"/>
      <c r="W309" s="14">
        <v>0.14227872515654999</v>
      </c>
      <c r="X309" s="14">
        <v>5.7637668323598498E-2</v>
      </c>
      <c r="Y309" s="14">
        <v>8.6379036859016295E-2</v>
      </c>
      <c r="Z309" s="14">
        <v>3.1914875566930498E-2</v>
      </c>
      <c r="AA309" s="14">
        <v>8.7329148715591998E-2</v>
      </c>
      <c r="AB309" s="14"/>
      <c r="AC309" s="14">
        <v>0.14277311680281299</v>
      </c>
      <c r="AD309" s="14">
        <v>7.2244588634785806E-2</v>
      </c>
      <c r="AE309" s="14">
        <v>5.95100882055686E-2</v>
      </c>
    </row>
    <row r="310" spans="2:31" x14ac:dyDescent="0.5">
      <c r="B310" t="s">
        <v>98</v>
      </c>
      <c r="C310" s="14">
        <v>8.89539635621511E-2</v>
      </c>
      <c r="D310" s="14">
        <v>0.11274359526085</v>
      </c>
      <c r="E310" s="14">
        <v>6.5452951592260403E-2</v>
      </c>
      <c r="F310" s="14"/>
      <c r="G310" s="14">
        <v>0.109725376895695</v>
      </c>
      <c r="H310" s="14">
        <v>0.112704971295359</v>
      </c>
      <c r="I310" s="14">
        <v>9.2034027978699598E-2</v>
      </c>
      <c r="J310" s="14">
        <v>5.86490133484453E-2</v>
      </c>
      <c r="K310" s="14">
        <v>7.4518676619197199E-2</v>
      </c>
      <c r="L310" s="14">
        <v>8.7700208481326897E-2</v>
      </c>
      <c r="M310" s="14"/>
      <c r="N310" s="14">
        <v>0.10529390663594</v>
      </c>
      <c r="O310" s="14">
        <v>8.2292434713245793E-2</v>
      </c>
      <c r="P310" s="14">
        <v>8.1746483730131506E-2</v>
      </c>
      <c r="Q310" s="14">
        <v>8.2441455269479297E-2</v>
      </c>
      <c r="R310" s="14"/>
      <c r="S310" s="14">
        <v>0.104906688061137</v>
      </c>
      <c r="T310" s="14">
        <v>7.7605161035318407E-2</v>
      </c>
      <c r="U310" s="14">
        <v>7.9671897917244897E-2</v>
      </c>
      <c r="V310" s="14"/>
      <c r="W310" s="14">
        <v>0.109222923046215</v>
      </c>
      <c r="X310" s="14">
        <v>8.1866050575618202E-2</v>
      </c>
      <c r="Y310" s="14">
        <v>5.5778758792536298E-2</v>
      </c>
      <c r="Z310" s="14">
        <v>0.22377033385248199</v>
      </c>
      <c r="AA310" s="14">
        <v>7.3009819726456204E-2</v>
      </c>
      <c r="AB310" s="14"/>
      <c r="AC310" s="14">
        <v>0.12999403480020599</v>
      </c>
      <c r="AD310" s="14">
        <v>8.6390488898918802E-2</v>
      </c>
      <c r="AE310" s="14">
        <v>7.3921094718539304E-2</v>
      </c>
    </row>
    <row r="311" spans="2:31" x14ac:dyDescent="0.5">
      <c r="B311" t="s">
        <v>103</v>
      </c>
      <c r="C311" s="14">
        <v>7.9059041195783303E-2</v>
      </c>
      <c r="D311" s="14">
        <v>7.8801759336695906E-2</v>
      </c>
      <c r="E311" s="14">
        <v>7.9693778876322799E-2</v>
      </c>
      <c r="F311" s="14"/>
      <c r="G311" s="14">
        <v>8.7312739168613998E-2</v>
      </c>
      <c r="H311" s="14">
        <v>0.10372735165355</v>
      </c>
      <c r="I311" s="14">
        <v>9.8741368672656205E-2</v>
      </c>
      <c r="J311" s="14">
        <v>6.8280411170033306E-2</v>
      </c>
      <c r="K311" s="14">
        <v>7.9322359659160999E-2</v>
      </c>
      <c r="L311" s="14">
        <v>4.6146291416120498E-2</v>
      </c>
      <c r="M311" s="14"/>
      <c r="N311" s="14">
        <v>7.2800909451559107E-2</v>
      </c>
      <c r="O311" s="14">
        <v>7.3868977775144201E-2</v>
      </c>
      <c r="P311" s="14">
        <v>0.102271927481529</v>
      </c>
      <c r="Q311" s="14">
        <v>7.2526210070237795E-2</v>
      </c>
      <c r="R311" s="14"/>
      <c r="S311" s="14">
        <v>7.6205052165624093E-2</v>
      </c>
      <c r="T311" s="14">
        <v>8.2849300423412903E-2</v>
      </c>
      <c r="U311" s="14">
        <v>8.3529607238003595E-2</v>
      </c>
      <c r="V311" s="14"/>
      <c r="W311" s="14">
        <v>7.6435149014341106E-2</v>
      </c>
      <c r="X311" s="14">
        <v>9.4278106651331794E-2</v>
      </c>
      <c r="Y311" s="14">
        <v>6.9355253510530401E-2</v>
      </c>
      <c r="Z311" s="14">
        <v>0.16044414027964199</v>
      </c>
      <c r="AA311" s="14">
        <v>7.6048838584004394E-2</v>
      </c>
      <c r="AB311" s="14"/>
      <c r="AC311" s="14">
        <v>9.5373362791869198E-2</v>
      </c>
      <c r="AD311" s="14">
        <v>9.1319681092152896E-2</v>
      </c>
      <c r="AE311" s="14">
        <v>6.0403786799228698E-2</v>
      </c>
    </row>
    <row r="312" spans="2:31" x14ac:dyDescent="0.5">
      <c r="B312" t="s">
        <v>119</v>
      </c>
      <c r="C312" s="14">
        <v>1.15172758176398E-2</v>
      </c>
      <c r="D312" s="14">
        <v>1.3261030013491101E-2</v>
      </c>
      <c r="E312" s="14">
        <v>9.8718814403596904E-3</v>
      </c>
      <c r="F312" s="14"/>
      <c r="G312" s="14">
        <v>0</v>
      </c>
      <c r="H312" s="14">
        <v>1.0455207466438601E-2</v>
      </c>
      <c r="I312" s="14">
        <v>1.5824113444392E-2</v>
      </c>
      <c r="J312" s="14">
        <v>8.1750388310134897E-3</v>
      </c>
      <c r="K312" s="14">
        <v>8.7489244077780595E-3</v>
      </c>
      <c r="L312" s="14">
        <v>2.1030983053293598E-2</v>
      </c>
      <c r="M312" s="14"/>
      <c r="N312" s="14">
        <v>1.5372254126057401E-2</v>
      </c>
      <c r="O312" s="14">
        <v>1.0998868965514001E-2</v>
      </c>
      <c r="P312" s="14">
        <v>1.1999060587076499E-2</v>
      </c>
      <c r="Q312" s="14">
        <v>7.7229575595351404E-3</v>
      </c>
      <c r="R312" s="14"/>
      <c r="S312" s="14">
        <v>1.01390310740181E-2</v>
      </c>
      <c r="T312" s="14">
        <v>1.0202010887471901E-2</v>
      </c>
      <c r="U312" s="14">
        <v>2.20419657528826E-2</v>
      </c>
      <c r="V312" s="14"/>
      <c r="W312" s="14">
        <v>1.0986649108053101E-2</v>
      </c>
      <c r="X312" s="14">
        <v>1.3278662057039399E-2</v>
      </c>
      <c r="Y312" s="14">
        <v>1.2751989999231401E-2</v>
      </c>
      <c r="Z312" s="14">
        <v>0</v>
      </c>
      <c r="AA312" s="14">
        <v>1.8829189111405301E-2</v>
      </c>
      <c r="AB312" s="14"/>
      <c r="AC312" s="14">
        <v>9.03799184748145E-3</v>
      </c>
      <c r="AD312" s="14">
        <v>8.1568094718739992E-3</v>
      </c>
      <c r="AE312" s="14">
        <v>1.9351813534932899E-2</v>
      </c>
    </row>
    <row r="313" spans="2:31" x14ac:dyDescent="0.5">
      <c r="B313" t="s">
        <v>120</v>
      </c>
      <c r="C313" s="14">
        <v>3.4247764210740099E-2</v>
      </c>
      <c r="D313" s="14">
        <v>2.69753137489088E-2</v>
      </c>
      <c r="E313" s="14">
        <v>4.1509358519544799E-2</v>
      </c>
      <c r="F313" s="14"/>
      <c r="G313" s="14">
        <v>3.7572082324433799E-2</v>
      </c>
      <c r="H313" s="14">
        <v>1.0030438621771399E-2</v>
      </c>
      <c r="I313" s="14">
        <v>2.3207210199885201E-2</v>
      </c>
      <c r="J313" s="14">
        <v>3.9319070420096601E-2</v>
      </c>
      <c r="K313" s="14">
        <v>3.40097374555937E-2</v>
      </c>
      <c r="L313" s="14">
        <v>5.6749091418708E-2</v>
      </c>
      <c r="M313" s="14"/>
      <c r="N313" s="14">
        <v>2.9576580330080499E-2</v>
      </c>
      <c r="O313" s="14">
        <v>3.7414571571762797E-2</v>
      </c>
      <c r="P313" s="14">
        <v>3.0405301721226401E-2</v>
      </c>
      <c r="Q313" s="14">
        <v>4.0116592879999198E-2</v>
      </c>
      <c r="R313" s="14"/>
      <c r="S313" s="14">
        <v>2.69185626500556E-2</v>
      </c>
      <c r="T313" s="14">
        <v>3.2065614720072501E-2</v>
      </c>
      <c r="U313" s="14">
        <v>5.83674846463113E-2</v>
      </c>
      <c r="V313" s="14"/>
      <c r="W313" s="14">
        <v>3.022089667126E-2</v>
      </c>
      <c r="X313" s="14">
        <v>1.7980262514965401E-2</v>
      </c>
      <c r="Y313" s="14">
        <v>3.3038329478750003E-2</v>
      </c>
      <c r="Z313" s="14">
        <v>0</v>
      </c>
      <c r="AA313" s="14">
        <v>6.9702685479200499E-2</v>
      </c>
      <c r="AB313" s="14"/>
      <c r="AC313" s="14">
        <v>2.7216516689033701E-2</v>
      </c>
      <c r="AD313" s="14">
        <v>2.2080293514805598E-2</v>
      </c>
      <c r="AE313" s="14">
        <v>4.7451679781571797E-2</v>
      </c>
    </row>
    <row r="314" spans="2:31" x14ac:dyDescent="0.5"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</row>
    <row r="315" spans="2:31" x14ac:dyDescent="0.5">
      <c r="B315" s="6" t="s">
        <v>126</v>
      </c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</row>
    <row r="316" spans="2:31" x14ac:dyDescent="0.5">
      <c r="B316" s="24" t="s">
        <v>76</v>
      </c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</row>
    <row r="317" spans="2:31" x14ac:dyDescent="0.5">
      <c r="B317" t="s">
        <v>123</v>
      </c>
      <c r="C317" s="14">
        <v>0.33251686425086002</v>
      </c>
      <c r="D317" s="14">
        <v>0.41945475342252903</v>
      </c>
      <c r="E317" s="14">
        <v>0.24858738210717099</v>
      </c>
      <c r="F317" s="14"/>
      <c r="G317" s="14">
        <v>0.23909330549233199</v>
      </c>
      <c r="H317" s="14">
        <v>0.28487193090996399</v>
      </c>
      <c r="I317" s="14">
        <v>0.29299610747988702</v>
      </c>
      <c r="J317" s="14">
        <v>0.32584009811056902</v>
      </c>
      <c r="K317" s="14">
        <v>0.35867463197182797</v>
      </c>
      <c r="L317" s="14">
        <v>0.45277053239739401</v>
      </c>
      <c r="M317" s="14"/>
      <c r="N317" s="14">
        <v>0.46024497159470101</v>
      </c>
      <c r="O317" s="14">
        <v>0.32192993877547199</v>
      </c>
      <c r="P317" s="14">
        <v>0.30226907715990298</v>
      </c>
      <c r="Q317" s="14">
        <v>0.23347204230086199</v>
      </c>
      <c r="R317" s="14"/>
      <c r="S317" s="14">
        <v>0.34493686511209098</v>
      </c>
      <c r="T317" s="14">
        <v>0.401572415980886</v>
      </c>
      <c r="U317" s="14">
        <v>0.14255986960046199</v>
      </c>
      <c r="V317" s="14"/>
      <c r="W317" s="14">
        <v>0.39168974164842102</v>
      </c>
      <c r="X317" s="14">
        <v>0.340204041802248</v>
      </c>
      <c r="Y317" s="14">
        <v>0.47848412027951698</v>
      </c>
      <c r="Z317" s="14">
        <v>0.40176444930702698</v>
      </c>
      <c r="AA317" s="14">
        <v>0.15892408389318299</v>
      </c>
      <c r="AB317" s="14"/>
      <c r="AC317" s="14">
        <v>0.40009593861139597</v>
      </c>
      <c r="AD317" s="14">
        <v>0.33179021073673198</v>
      </c>
      <c r="AE317" s="14">
        <v>0.401862099948257</v>
      </c>
    </row>
    <row r="318" spans="2:31" x14ac:dyDescent="0.5">
      <c r="B318" t="s">
        <v>124</v>
      </c>
      <c r="C318" s="14">
        <v>0.40314933824521698</v>
      </c>
      <c r="D318" s="14">
        <v>0.38903025525394302</v>
      </c>
      <c r="E318" s="14">
        <v>0.41579740987332597</v>
      </c>
      <c r="F318" s="14"/>
      <c r="G318" s="14">
        <v>0.39294275113833199</v>
      </c>
      <c r="H318" s="14">
        <v>0.39000276203135298</v>
      </c>
      <c r="I318" s="14">
        <v>0.39917912719054699</v>
      </c>
      <c r="J318" s="14">
        <v>0.40188059774896601</v>
      </c>
      <c r="K318" s="14">
        <v>0.41772233095287797</v>
      </c>
      <c r="L318" s="14">
        <v>0.41504145724194502</v>
      </c>
      <c r="M318" s="14"/>
      <c r="N318" s="14">
        <v>0.34932224677847601</v>
      </c>
      <c r="O318" s="14">
        <v>0.41687073769044503</v>
      </c>
      <c r="P318" s="14">
        <v>0.41326600494368099</v>
      </c>
      <c r="Q318" s="14">
        <v>0.43510337645737202</v>
      </c>
      <c r="R318" s="14"/>
      <c r="S318" s="14">
        <v>0.425033883384072</v>
      </c>
      <c r="T318" s="14">
        <v>0.40319994049792901</v>
      </c>
      <c r="U318" s="14">
        <v>0.38187908849424002</v>
      </c>
      <c r="V318" s="14"/>
      <c r="W318" s="14">
        <v>0.43229262088491399</v>
      </c>
      <c r="X318" s="14">
        <v>0.39936075743069499</v>
      </c>
      <c r="Y318" s="14">
        <v>0.40081681406873398</v>
      </c>
      <c r="Z318" s="14">
        <v>0.38434499217166801</v>
      </c>
      <c r="AA318" s="14">
        <v>0.368325232010284</v>
      </c>
      <c r="AB318" s="14"/>
      <c r="AC318" s="14">
        <v>0.413239871244589</v>
      </c>
      <c r="AD318" s="14">
        <v>0.41064593616879103</v>
      </c>
      <c r="AE318" s="14">
        <v>0.412170757260031</v>
      </c>
    </row>
    <row r="319" spans="2:31" x14ac:dyDescent="0.5">
      <c r="B319" t="s">
        <v>125</v>
      </c>
      <c r="C319" s="14">
        <v>0.227952815005006</v>
      </c>
      <c r="D319" s="14">
        <v>0.165661849235126</v>
      </c>
      <c r="E319" s="14">
        <v>0.28878615477308001</v>
      </c>
      <c r="F319" s="14"/>
      <c r="G319" s="14">
        <v>0.30984252256640199</v>
      </c>
      <c r="H319" s="14">
        <v>0.27607172791683399</v>
      </c>
      <c r="I319" s="14">
        <v>0.266750443193428</v>
      </c>
      <c r="J319" s="14">
        <v>0.23830366416217599</v>
      </c>
      <c r="K319" s="14">
        <v>0.19919868130066901</v>
      </c>
      <c r="L319" s="14">
        <v>0.11426454120221501</v>
      </c>
      <c r="M319" s="14"/>
      <c r="N319" s="14">
        <v>0.156970415333261</v>
      </c>
      <c r="O319" s="14">
        <v>0.23829701032179701</v>
      </c>
      <c r="P319" s="14">
        <v>0.24341843777629599</v>
      </c>
      <c r="Q319" s="14">
        <v>0.28122068680776902</v>
      </c>
      <c r="R319" s="14"/>
      <c r="S319" s="14">
        <v>0.210049339870785</v>
      </c>
      <c r="T319" s="14">
        <v>0.16661890722356401</v>
      </c>
      <c r="U319" s="14">
        <v>0.39337170941371802</v>
      </c>
      <c r="V319" s="14"/>
      <c r="W319" s="14">
        <v>0.15920008360127999</v>
      </c>
      <c r="X319" s="14">
        <v>0.223128652073974</v>
      </c>
      <c r="Y319" s="14">
        <v>8.9887204421700007E-2</v>
      </c>
      <c r="Z319" s="14">
        <v>0.182880531787804</v>
      </c>
      <c r="AA319" s="14">
        <v>0.39917078576827197</v>
      </c>
      <c r="AB319" s="14"/>
      <c r="AC319" s="14">
        <v>0.170934249139927</v>
      </c>
      <c r="AD319" s="14">
        <v>0.22908498143270301</v>
      </c>
      <c r="AE319" s="14">
        <v>0.13967518062943901</v>
      </c>
    </row>
    <row r="320" spans="2:31" x14ac:dyDescent="0.5">
      <c r="B320" t="s">
        <v>120</v>
      </c>
      <c r="C320" s="14">
        <v>3.6380982498917303E-2</v>
      </c>
      <c r="D320" s="14">
        <v>2.5853142088401601E-2</v>
      </c>
      <c r="E320" s="14">
        <v>4.6829053246423002E-2</v>
      </c>
      <c r="F320" s="14"/>
      <c r="G320" s="14">
        <v>5.8121420802934198E-2</v>
      </c>
      <c r="H320" s="14">
        <v>4.9053579141848498E-2</v>
      </c>
      <c r="I320" s="14">
        <v>4.10743221361385E-2</v>
      </c>
      <c r="J320" s="14">
        <v>3.3975639978288098E-2</v>
      </c>
      <c r="K320" s="14">
        <v>2.4404355774625498E-2</v>
      </c>
      <c r="L320" s="14">
        <v>1.7923469158445799E-2</v>
      </c>
      <c r="M320" s="14"/>
      <c r="N320" s="14">
        <v>3.34623662935623E-2</v>
      </c>
      <c r="O320" s="14">
        <v>2.29023132122868E-2</v>
      </c>
      <c r="P320" s="14">
        <v>4.1046480120120299E-2</v>
      </c>
      <c r="Q320" s="14">
        <v>5.0203894433996803E-2</v>
      </c>
      <c r="R320" s="14"/>
      <c r="S320" s="14">
        <v>1.9979911633052301E-2</v>
      </c>
      <c r="T320" s="14">
        <v>2.86087362976205E-2</v>
      </c>
      <c r="U320" s="14">
        <v>8.2189332491579795E-2</v>
      </c>
      <c r="V320" s="14"/>
      <c r="W320" s="14">
        <v>1.68175538653847E-2</v>
      </c>
      <c r="X320" s="14">
        <v>3.7306548693082899E-2</v>
      </c>
      <c r="Y320" s="14">
        <v>3.0811861230048899E-2</v>
      </c>
      <c r="Z320" s="14">
        <v>3.1010026733501801E-2</v>
      </c>
      <c r="AA320" s="14">
        <v>7.3579898328260396E-2</v>
      </c>
      <c r="AB320" s="14"/>
      <c r="AC320" s="14">
        <v>1.5729941004087301E-2</v>
      </c>
      <c r="AD320" s="14">
        <v>2.8478871661773899E-2</v>
      </c>
      <c r="AE320" s="14">
        <v>4.6291962162272299E-2</v>
      </c>
    </row>
    <row r="321" spans="2:31" x14ac:dyDescent="0.5"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</row>
    <row r="322" spans="2:31" x14ac:dyDescent="0.5">
      <c r="B322" s="6" t="s">
        <v>132</v>
      </c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</row>
    <row r="323" spans="2:31" x14ac:dyDescent="0.5">
      <c r="B323" s="24" t="s">
        <v>76</v>
      </c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</row>
    <row r="324" spans="2:31" x14ac:dyDescent="0.5">
      <c r="B324" t="s">
        <v>127</v>
      </c>
      <c r="C324" s="14">
        <v>0.20974462432229701</v>
      </c>
      <c r="D324" s="14">
        <v>0.23858261199986899</v>
      </c>
      <c r="E324" s="14">
        <v>0.18262684405415799</v>
      </c>
      <c r="F324" s="14"/>
      <c r="G324" s="14">
        <v>9.0653103402972196E-2</v>
      </c>
      <c r="H324" s="14">
        <v>0.15079992237791001</v>
      </c>
      <c r="I324" s="14">
        <v>0.17153095793798601</v>
      </c>
      <c r="J324" s="14">
        <v>0.23652203396000401</v>
      </c>
      <c r="K324" s="14">
        <v>0.264540601114019</v>
      </c>
      <c r="L324" s="14">
        <v>0.308732592553211</v>
      </c>
      <c r="M324" s="14"/>
      <c r="N324" s="14">
        <v>0.190834083497606</v>
      </c>
      <c r="O324" s="14">
        <v>0.186580628203277</v>
      </c>
      <c r="P324" s="14">
        <v>0.25852598326396098</v>
      </c>
      <c r="Q324" s="14">
        <v>0.21000013020452399</v>
      </c>
      <c r="R324" s="14"/>
      <c r="S324" s="14">
        <v>0.325485299970523</v>
      </c>
      <c r="T324" s="14">
        <v>0.15643830897386701</v>
      </c>
      <c r="U324" s="14">
        <v>0.15952141962838901</v>
      </c>
      <c r="V324" s="14"/>
      <c r="W324" s="14">
        <v>0.33794864114168599</v>
      </c>
      <c r="X324" s="14">
        <v>0.116227614715496</v>
      </c>
      <c r="Y324" s="14">
        <v>0.11664759428391699</v>
      </c>
      <c r="Z324" s="14">
        <v>0.484367489408143</v>
      </c>
      <c r="AA324" s="14">
        <v>0.17892875044689899</v>
      </c>
      <c r="AB324" s="14"/>
      <c r="AC324" s="14">
        <v>0.33925725412590502</v>
      </c>
      <c r="AD324" s="14">
        <v>0.109485692497506</v>
      </c>
      <c r="AE324" s="14">
        <v>0.103615533718457</v>
      </c>
    </row>
    <row r="325" spans="2:31" x14ac:dyDescent="0.5">
      <c r="B325" t="s">
        <v>128</v>
      </c>
      <c r="C325" s="14">
        <v>0.25668784719417798</v>
      </c>
      <c r="D325" s="14">
        <v>0.26014500674423902</v>
      </c>
      <c r="E325" s="14">
        <v>0.25456072662684198</v>
      </c>
      <c r="F325" s="14"/>
      <c r="G325" s="14">
        <v>0.20658281623425001</v>
      </c>
      <c r="H325" s="14">
        <v>0.28395188628553703</v>
      </c>
      <c r="I325" s="14">
        <v>0.253091377570757</v>
      </c>
      <c r="J325" s="14">
        <v>0.22358041093850001</v>
      </c>
      <c r="K325" s="14">
        <v>0.28033344187412002</v>
      </c>
      <c r="L325" s="14">
        <v>0.28146243655709802</v>
      </c>
      <c r="M325" s="14"/>
      <c r="N325" s="14">
        <v>0.24952871344997901</v>
      </c>
      <c r="O325" s="14">
        <v>0.27455338569186799</v>
      </c>
      <c r="P325" s="14">
        <v>0.26572585587195102</v>
      </c>
      <c r="Q325" s="14">
        <v>0.23767176044049701</v>
      </c>
      <c r="R325" s="14"/>
      <c r="S325" s="14">
        <v>0.29249654446471302</v>
      </c>
      <c r="T325" s="14">
        <v>0.249726798135459</v>
      </c>
      <c r="U325" s="14">
        <v>0.22610854294357899</v>
      </c>
      <c r="V325" s="14"/>
      <c r="W325" s="14">
        <v>0.31543500438877797</v>
      </c>
      <c r="X325" s="14">
        <v>0.216485171271663</v>
      </c>
      <c r="Y325" s="14">
        <v>0.23160637483178101</v>
      </c>
      <c r="Z325" s="14">
        <v>0.142716229501267</v>
      </c>
      <c r="AA325" s="14">
        <v>0.245051276619798</v>
      </c>
      <c r="AB325" s="14"/>
      <c r="AC325" s="14">
        <v>0.32784405000573202</v>
      </c>
      <c r="AD325" s="14">
        <v>0.235490798643572</v>
      </c>
      <c r="AE325" s="14">
        <v>0.25780520272771301</v>
      </c>
    </row>
    <row r="326" spans="2:31" x14ac:dyDescent="0.5">
      <c r="B326" t="s">
        <v>129</v>
      </c>
      <c r="C326" s="14">
        <v>0.24275587362193701</v>
      </c>
      <c r="D326" s="14">
        <v>0.20938132801662299</v>
      </c>
      <c r="E326" s="14">
        <v>0.27548855107978398</v>
      </c>
      <c r="F326" s="14"/>
      <c r="G326" s="14">
        <v>0.33171165828569199</v>
      </c>
      <c r="H326" s="14">
        <v>0.25223653736215002</v>
      </c>
      <c r="I326" s="14">
        <v>0.27923586092067398</v>
      </c>
      <c r="J326" s="14">
        <v>0.243709433754288</v>
      </c>
      <c r="K326" s="14">
        <v>0.197590689850346</v>
      </c>
      <c r="L326" s="14">
        <v>0.17628479043683401</v>
      </c>
      <c r="M326" s="14"/>
      <c r="N326" s="14">
        <v>0.213849059151449</v>
      </c>
      <c r="O326" s="14">
        <v>0.250581255418377</v>
      </c>
      <c r="P326" s="14">
        <v>0.235002276269558</v>
      </c>
      <c r="Q326" s="14">
        <v>0.275874518377762</v>
      </c>
      <c r="R326" s="14"/>
      <c r="S326" s="14">
        <v>0.18580017198162899</v>
      </c>
      <c r="T326" s="14">
        <v>0.23895466164977699</v>
      </c>
      <c r="U326" s="14">
        <v>0.34557294629859803</v>
      </c>
      <c r="V326" s="14"/>
      <c r="W326" s="14">
        <v>0.18695747598040199</v>
      </c>
      <c r="X326" s="14">
        <v>0.28756552429870402</v>
      </c>
      <c r="Y326" s="14">
        <v>0.21108074133307</v>
      </c>
      <c r="Z326" s="14">
        <v>0.229066676648539</v>
      </c>
      <c r="AA326" s="14">
        <v>0.29263028831208199</v>
      </c>
      <c r="AB326" s="14"/>
      <c r="AC326" s="14">
        <v>0.21538849279383801</v>
      </c>
      <c r="AD326" s="14">
        <v>0.26859791605129502</v>
      </c>
      <c r="AE326" s="14">
        <v>0.21920332389567199</v>
      </c>
    </row>
    <row r="327" spans="2:31" x14ac:dyDescent="0.5">
      <c r="B327" t="s">
        <v>130</v>
      </c>
      <c r="C327" s="14">
        <v>0.11876854907880401</v>
      </c>
      <c r="D327" s="14">
        <v>0.11510279927476</v>
      </c>
      <c r="E327" s="14">
        <v>0.12084500396025299</v>
      </c>
      <c r="F327" s="14"/>
      <c r="G327" s="14">
        <v>0.18300784089858199</v>
      </c>
      <c r="H327" s="14">
        <v>0.140228792160521</v>
      </c>
      <c r="I327" s="14">
        <v>0.116984336722902</v>
      </c>
      <c r="J327" s="14">
        <v>0.105946763126454</v>
      </c>
      <c r="K327" s="14">
        <v>7.9290388366124495E-2</v>
      </c>
      <c r="L327" s="14">
        <v>9.7302771583607298E-2</v>
      </c>
      <c r="M327" s="14"/>
      <c r="N327" s="14">
        <v>0.164327925217709</v>
      </c>
      <c r="O327" s="14">
        <v>0.12358317316857299</v>
      </c>
      <c r="P327" s="14">
        <v>8.0670724485299106E-2</v>
      </c>
      <c r="Q327" s="14">
        <v>9.6688091499693707E-2</v>
      </c>
      <c r="R327" s="14"/>
      <c r="S327" s="14">
        <v>9.4536472107502101E-2</v>
      </c>
      <c r="T327" s="14">
        <v>0.13759299785385601</v>
      </c>
      <c r="U327" s="14">
        <v>9.0007334744776499E-2</v>
      </c>
      <c r="V327" s="14"/>
      <c r="W327" s="14">
        <v>9.0857285239242094E-2</v>
      </c>
      <c r="X327" s="14">
        <v>0.12430571207223499</v>
      </c>
      <c r="Y327" s="14">
        <v>0.22505745875244601</v>
      </c>
      <c r="Z327" s="14">
        <v>6.15819302706389E-2</v>
      </c>
      <c r="AA327" s="14">
        <v>0.105291167453694</v>
      </c>
      <c r="AB327" s="14"/>
      <c r="AC327" s="14">
        <v>8.09729491173556E-2</v>
      </c>
      <c r="AD327" s="14">
        <v>0.15345950270279601</v>
      </c>
      <c r="AE327" s="14">
        <v>0.224268366053895</v>
      </c>
    </row>
    <row r="328" spans="2:31" x14ac:dyDescent="0.5">
      <c r="B328" t="s">
        <v>131</v>
      </c>
      <c r="C328" s="14">
        <v>0.124593565757446</v>
      </c>
      <c r="D328" s="14">
        <v>0.15174011815440899</v>
      </c>
      <c r="E328" s="14">
        <v>9.6943093369989103E-2</v>
      </c>
      <c r="F328" s="14"/>
      <c r="G328" s="14">
        <v>0.135740119085904</v>
      </c>
      <c r="H328" s="14">
        <v>0.116762545885487</v>
      </c>
      <c r="I328" s="14">
        <v>0.12511666942244401</v>
      </c>
      <c r="J328" s="14">
        <v>0.13850887454147201</v>
      </c>
      <c r="K328" s="14">
        <v>0.13165015648002401</v>
      </c>
      <c r="L328" s="14">
        <v>0.107181629239959</v>
      </c>
      <c r="M328" s="14"/>
      <c r="N328" s="14">
        <v>0.14275886937619001</v>
      </c>
      <c r="O328" s="14">
        <v>0.13167357386317599</v>
      </c>
      <c r="P328" s="14">
        <v>0.104746175278447</v>
      </c>
      <c r="Q328" s="14">
        <v>0.113808319141215</v>
      </c>
      <c r="R328" s="14"/>
      <c r="S328" s="14">
        <v>7.2480755378233994E-2</v>
      </c>
      <c r="T328" s="14">
        <v>0.17500779588460399</v>
      </c>
      <c r="U328" s="14">
        <v>9.0452889130018602E-2</v>
      </c>
      <c r="V328" s="14"/>
      <c r="W328" s="14">
        <v>4.9935513040806803E-2</v>
      </c>
      <c r="X328" s="14">
        <v>0.20803910179738899</v>
      </c>
      <c r="Y328" s="14">
        <v>0.197524538109842</v>
      </c>
      <c r="Z328" s="14">
        <v>0</v>
      </c>
      <c r="AA328" s="14">
        <v>7.9673130279294402E-2</v>
      </c>
      <c r="AB328" s="14"/>
      <c r="AC328" s="14">
        <v>2.67512466847677E-2</v>
      </c>
      <c r="AD328" s="14">
        <v>0.193678879144946</v>
      </c>
      <c r="AE328" s="14">
        <v>0.161829500898476</v>
      </c>
    </row>
    <row r="329" spans="2:31" x14ac:dyDescent="0.5">
      <c r="B329" t="s">
        <v>120</v>
      </c>
      <c r="C329" s="14">
        <v>4.7449540025338202E-2</v>
      </c>
      <c r="D329" s="14">
        <v>2.50481358101E-2</v>
      </c>
      <c r="E329" s="14">
        <v>6.9535780908973596E-2</v>
      </c>
      <c r="F329" s="14"/>
      <c r="G329" s="14">
        <v>5.2304462092599098E-2</v>
      </c>
      <c r="H329" s="14">
        <v>5.6020315928394598E-2</v>
      </c>
      <c r="I329" s="14">
        <v>5.4040797425236702E-2</v>
      </c>
      <c r="J329" s="14">
        <v>5.1732483679281599E-2</v>
      </c>
      <c r="K329" s="14">
        <v>4.6594722315366398E-2</v>
      </c>
      <c r="L329" s="14">
        <v>2.9035779629290801E-2</v>
      </c>
      <c r="M329" s="14"/>
      <c r="N329" s="14">
        <v>3.8701349307067701E-2</v>
      </c>
      <c r="O329" s="14">
        <v>3.30279836547284E-2</v>
      </c>
      <c r="P329" s="14">
        <v>5.5328984830785001E-2</v>
      </c>
      <c r="Q329" s="14">
        <v>6.5957180336308804E-2</v>
      </c>
      <c r="R329" s="14"/>
      <c r="S329" s="14">
        <v>2.9200756097399201E-2</v>
      </c>
      <c r="T329" s="14">
        <v>4.2279437502436901E-2</v>
      </c>
      <c r="U329" s="14">
        <v>8.8336867254639295E-2</v>
      </c>
      <c r="V329" s="14"/>
      <c r="W329" s="14">
        <v>1.8866080209086099E-2</v>
      </c>
      <c r="X329" s="14">
        <v>4.7376875844513E-2</v>
      </c>
      <c r="Y329" s="14">
        <v>1.80832926889441E-2</v>
      </c>
      <c r="Z329" s="14">
        <v>8.2267674171412494E-2</v>
      </c>
      <c r="AA329" s="14">
        <v>9.8425386888232602E-2</v>
      </c>
      <c r="AB329" s="14"/>
      <c r="AC329" s="14">
        <v>9.7860072724018608E-3</v>
      </c>
      <c r="AD329" s="14">
        <v>3.9287210959885098E-2</v>
      </c>
      <c r="AE329" s="14">
        <v>3.3278072705787302E-2</v>
      </c>
    </row>
    <row r="330" spans="2:31" x14ac:dyDescent="0.5">
      <c r="B330" t="s">
        <v>70</v>
      </c>
      <c r="C330" s="14">
        <v>0.46643247151647499</v>
      </c>
      <c r="D330" s="14">
        <v>0.49872761874410798</v>
      </c>
      <c r="E330" s="14">
        <v>0.437187570681</v>
      </c>
      <c r="F330" s="14"/>
      <c r="G330" s="14">
        <v>0.29723591963722301</v>
      </c>
      <c r="H330" s="14">
        <v>0.43475180866344798</v>
      </c>
      <c r="I330" s="14">
        <v>0.42462233550874301</v>
      </c>
      <c r="J330" s="14">
        <v>0.46010244489850399</v>
      </c>
      <c r="K330" s="14">
        <v>0.54487404298813902</v>
      </c>
      <c r="L330" s="14">
        <v>0.59019502911030897</v>
      </c>
      <c r="M330" s="14"/>
      <c r="N330" s="14">
        <v>0.44036279694758401</v>
      </c>
      <c r="O330" s="14">
        <v>0.46113401389514602</v>
      </c>
      <c r="P330" s="14">
        <v>0.524251839135911</v>
      </c>
      <c r="Q330" s="14">
        <v>0.447671890645021</v>
      </c>
      <c r="R330" s="14"/>
      <c r="S330" s="14">
        <v>0.61798184443523596</v>
      </c>
      <c r="T330" s="14">
        <v>0.40616510710932602</v>
      </c>
      <c r="U330" s="14">
        <v>0.38562996257196802</v>
      </c>
      <c r="V330" s="14"/>
      <c r="W330" s="14">
        <v>0.65338364553046302</v>
      </c>
      <c r="X330" s="14">
        <v>0.33271278598715898</v>
      </c>
      <c r="Y330" s="14">
        <v>0.348253969115698</v>
      </c>
      <c r="Z330" s="14">
        <v>0.62708371890940995</v>
      </c>
      <c r="AA330" s="14">
        <v>0.42398002706669702</v>
      </c>
      <c r="AB330" s="14"/>
      <c r="AC330" s="14">
        <v>0.66710130413163704</v>
      </c>
      <c r="AD330" s="14">
        <v>0.34497649114107798</v>
      </c>
      <c r="AE330" s="14">
        <v>0.36142073644617101</v>
      </c>
    </row>
    <row r="331" spans="2:31" x14ac:dyDescent="0.5">
      <c r="B331" t="s">
        <v>71</v>
      </c>
      <c r="C331" s="14">
        <v>0.24336211483625</v>
      </c>
      <c r="D331" s="14">
        <v>0.26684291742916899</v>
      </c>
      <c r="E331" s="14">
        <v>0.21778809733024199</v>
      </c>
      <c r="F331" s="14"/>
      <c r="G331" s="14">
        <v>0.31874795998448602</v>
      </c>
      <c r="H331" s="14">
        <v>0.25699133804600799</v>
      </c>
      <c r="I331" s="14">
        <v>0.24210100614534599</v>
      </c>
      <c r="J331" s="14">
        <v>0.244455637667926</v>
      </c>
      <c r="K331" s="14">
        <v>0.21094054484614799</v>
      </c>
      <c r="L331" s="14">
        <v>0.204484400823566</v>
      </c>
      <c r="M331" s="14"/>
      <c r="N331" s="14">
        <v>0.30708679459389898</v>
      </c>
      <c r="O331" s="14">
        <v>0.255256747031749</v>
      </c>
      <c r="P331" s="14">
        <v>0.18541689976374601</v>
      </c>
      <c r="Q331" s="14">
        <v>0.21049641064090799</v>
      </c>
      <c r="R331" s="14"/>
      <c r="S331" s="14">
        <v>0.167017227485736</v>
      </c>
      <c r="T331" s="14">
        <v>0.31260079373846</v>
      </c>
      <c r="U331" s="14">
        <v>0.18046022387479499</v>
      </c>
      <c r="V331" s="14"/>
      <c r="W331" s="14">
        <v>0.14079279828004901</v>
      </c>
      <c r="X331" s="14">
        <v>0.332344813869623</v>
      </c>
      <c r="Y331" s="14">
        <v>0.42258199686228798</v>
      </c>
      <c r="Z331" s="14">
        <v>6.15819302706389E-2</v>
      </c>
      <c r="AA331" s="14">
        <v>0.184964297732988</v>
      </c>
      <c r="AB331" s="14"/>
      <c r="AC331" s="14">
        <v>0.107724195802123</v>
      </c>
      <c r="AD331" s="14">
        <v>0.34713838184774198</v>
      </c>
      <c r="AE331" s="14">
        <v>0.38609786695237103</v>
      </c>
    </row>
    <row r="332" spans="2:31" x14ac:dyDescent="0.5">
      <c r="B332" t="s">
        <v>72</v>
      </c>
      <c r="C332" s="14">
        <v>0.22307035668022501</v>
      </c>
      <c r="D332" s="14">
        <v>0.23188470131493999</v>
      </c>
      <c r="E332" s="14">
        <v>0.21939947335075799</v>
      </c>
      <c r="F332" s="14"/>
      <c r="G332" s="14">
        <v>-2.1512040347263402E-2</v>
      </c>
      <c r="H332" s="14">
        <v>0.17776047061743999</v>
      </c>
      <c r="I332" s="14">
        <v>0.18252132936339699</v>
      </c>
      <c r="J332" s="14">
        <v>0.215646807230577</v>
      </c>
      <c r="K332" s="14">
        <v>0.33393349814199103</v>
      </c>
      <c r="L332" s="14">
        <v>0.38571062828674302</v>
      </c>
      <c r="M332" s="14"/>
      <c r="N332" s="14">
        <v>0.133276002353686</v>
      </c>
      <c r="O332" s="14">
        <v>0.205877266863397</v>
      </c>
      <c r="P332" s="14">
        <v>0.33883493937216602</v>
      </c>
      <c r="Q332" s="14">
        <v>0.23717548000411201</v>
      </c>
      <c r="R332" s="14"/>
      <c r="S332" s="14">
        <v>0.45096461694950002</v>
      </c>
      <c r="T332" s="14">
        <v>9.3564313370866001E-2</v>
      </c>
      <c r="U332" s="14">
        <v>0.205169738697173</v>
      </c>
      <c r="V332" s="14"/>
      <c r="W332" s="14">
        <v>0.51259084725041404</v>
      </c>
      <c r="X332" s="14">
        <v>3.6797211753586401E-4</v>
      </c>
      <c r="Y332" s="14">
        <v>-7.4328027746589795E-2</v>
      </c>
      <c r="Z332" s="14">
        <v>0.56550178863877099</v>
      </c>
      <c r="AA332" s="14">
        <v>0.23901572933370899</v>
      </c>
      <c r="AB332" s="14"/>
      <c r="AC332" s="14">
        <v>0.55937710832951404</v>
      </c>
      <c r="AD332" s="14">
        <v>-2.1618907066639501E-3</v>
      </c>
      <c r="AE332" s="14">
        <v>-2.4677130506200101E-2</v>
      </c>
    </row>
    <row r="333" spans="2:31" x14ac:dyDescent="0.5"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</row>
    <row r="334" spans="2:31" x14ac:dyDescent="0.5">
      <c r="B334" s="6" t="s">
        <v>143</v>
      </c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</row>
    <row r="335" spans="2:31" x14ac:dyDescent="0.5">
      <c r="B335" s="24" t="s">
        <v>184</v>
      </c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</row>
    <row r="336" spans="2:31" x14ac:dyDescent="0.5">
      <c r="B336" t="s">
        <v>133</v>
      </c>
      <c r="C336" s="14">
        <v>0.71476247437035001</v>
      </c>
      <c r="D336" s="14">
        <v>0.69422369450555499</v>
      </c>
      <c r="E336" s="14">
        <v>0.73762185723542795</v>
      </c>
      <c r="F336" s="14"/>
      <c r="G336" s="14">
        <v>0.60896953628377704</v>
      </c>
      <c r="H336" s="14">
        <v>0.63513388830900996</v>
      </c>
      <c r="I336" s="14">
        <v>0.62915236667756802</v>
      </c>
      <c r="J336" s="14">
        <v>0.74228855788034598</v>
      </c>
      <c r="K336" s="14">
        <v>0.76620136444312503</v>
      </c>
      <c r="L336" s="14">
        <v>0.79835946564579197</v>
      </c>
      <c r="M336" s="14"/>
      <c r="N336" s="14">
        <v>0.708774439211317</v>
      </c>
      <c r="O336" s="14">
        <v>0.71088137314708799</v>
      </c>
      <c r="P336" s="14">
        <v>0.68784134934707197</v>
      </c>
      <c r="Q336" s="14">
        <v>0.74547701989308701</v>
      </c>
      <c r="R336" s="14"/>
      <c r="S336" s="14">
        <v>0.74289522126808705</v>
      </c>
      <c r="T336" s="14">
        <v>0.66539518396638297</v>
      </c>
      <c r="U336" s="14">
        <v>0.71873665210253501</v>
      </c>
      <c r="V336" s="14"/>
      <c r="W336" s="14">
        <v>0.72979895703365805</v>
      </c>
      <c r="X336" s="14">
        <v>0.62319143468456795</v>
      </c>
      <c r="Y336" s="14">
        <v>0.70295185745937006</v>
      </c>
      <c r="Z336" s="14">
        <v>0.62962897393883799</v>
      </c>
      <c r="AA336" s="14">
        <v>0.76270196313896099</v>
      </c>
      <c r="AB336" s="14"/>
      <c r="AC336" s="14">
        <v>0.71055426204494598</v>
      </c>
      <c r="AD336" s="14">
        <v>0.67047679079525202</v>
      </c>
      <c r="AE336" s="14">
        <v>0.72868664829118601</v>
      </c>
    </row>
    <row r="337" spans="2:31" x14ac:dyDescent="0.5">
      <c r="B337" t="s">
        <v>134</v>
      </c>
      <c r="C337" s="14">
        <v>0.61631944391459703</v>
      </c>
      <c r="D337" s="14">
        <v>0.62993364188894896</v>
      </c>
      <c r="E337" s="14">
        <v>0.60116702658769905</v>
      </c>
      <c r="F337" s="14"/>
      <c r="G337" s="14">
        <v>0.40392997823726901</v>
      </c>
      <c r="H337" s="14">
        <v>0.41046480407619101</v>
      </c>
      <c r="I337" s="14">
        <v>0.49744261696902098</v>
      </c>
      <c r="J337" s="14">
        <v>0.64060559014579899</v>
      </c>
      <c r="K337" s="14">
        <v>0.70905227102563695</v>
      </c>
      <c r="L337" s="14">
        <v>0.80675737590511598</v>
      </c>
      <c r="M337" s="14"/>
      <c r="N337" s="14">
        <v>0.59556810575281205</v>
      </c>
      <c r="O337" s="14">
        <v>0.60567839251373101</v>
      </c>
      <c r="P337" s="14">
        <v>0.62877029872571899</v>
      </c>
      <c r="Q337" s="14">
        <v>0.63119309630173903</v>
      </c>
      <c r="R337" s="14"/>
      <c r="S337" s="14">
        <v>0.67592724136683002</v>
      </c>
      <c r="T337" s="14">
        <v>0.59740301873512602</v>
      </c>
      <c r="U337" s="14">
        <v>0.48777945041767201</v>
      </c>
      <c r="V337" s="14"/>
      <c r="W337" s="14">
        <v>0.68225873113572499</v>
      </c>
      <c r="X337" s="14">
        <v>0.484897914669424</v>
      </c>
      <c r="Y337" s="14">
        <v>0.62225301102773301</v>
      </c>
      <c r="Z337" s="14">
        <v>0.57936370133163395</v>
      </c>
      <c r="AA337" s="14">
        <v>0.550685842304247</v>
      </c>
      <c r="AB337" s="14"/>
      <c r="AC337" s="14">
        <v>0.65268129495378802</v>
      </c>
      <c r="AD337" s="14">
        <v>0.54721414666306101</v>
      </c>
      <c r="AE337" s="14">
        <v>0.56901477792992095</v>
      </c>
    </row>
    <row r="338" spans="2:31" x14ac:dyDescent="0.5">
      <c r="B338" t="s">
        <v>135</v>
      </c>
      <c r="C338" s="14">
        <v>0.53529596705432603</v>
      </c>
      <c r="D338" s="14">
        <v>0.54003579095569598</v>
      </c>
      <c r="E338" s="14">
        <v>0.53002060746686797</v>
      </c>
      <c r="F338" s="14"/>
      <c r="G338" s="14">
        <v>0.25378295701669901</v>
      </c>
      <c r="H338" s="14">
        <v>0.40723974292696202</v>
      </c>
      <c r="I338" s="14">
        <v>0.445186441363771</v>
      </c>
      <c r="J338" s="14">
        <v>0.47792905284156301</v>
      </c>
      <c r="K338" s="14">
        <v>0.65043033466229205</v>
      </c>
      <c r="L338" s="14">
        <v>0.72302318996940695</v>
      </c>
      <c r="M338" s="14"/>
      <c r="N338" s="14">
        <v>0.51768750122013596</v>
      </c>
      <c r="O338" s="14">
        <v>0.50466915996974604</v>
      </c>
      <c r="P338" s="14">
        <v>0.57803193418585896</v>
      </c>
      <c r="Q338" s="14">
        <v>0.53060743764212004</v>
      </c>
      <c r="R338" s="14"/>
      <c r="S338" s="14">
        <v>0.60502952335513704</v>
      </c>
      <c r="T338" s="14">
        <v>0.49411898365882401</v>
      </c>
      <c r="U338" s="14">
        <v>0.44690128479867502</v>
      </c>
      <c r="V338" s="14"/>
      <c r="W338" s="14">
        <v>0.58930300908103095</v>
      </c>
      <c r="X338" s="14">
        <v>0.36787785112136001</v>
      </c>
      <c r="Y338" s="14">
        <v>0.67613632625183295</v>
      </c>
      <c r="Z338" s="14">
        <v>0.58379327826819405</v>
      </c>
      <c r="AA338" s="14">
        <v>0.46437269995851399</v>
      </c>
      <c r="AB338" s="14"/>
      <c r="AC338" s="14">
        <v>0.56986669846236104</v>
      </c>
      <c r="AD338" s="14">
        <v>0.43849742364689398</v>
      </c>
      <c r="AE338" s="14">
        <v>0.51372730886838303</v>
      </c>
    </row>
    <row r="339" spans="2:31" x14ac:dyDescent="0.5">
      <c r="B339" t="s">
        <v>136</v>
      </c>
      <c r="C339" s="14">
        <v>0.41642616543986699</v>
      </c>
      <c r="D339" s="14">
        <v>0.41974101343172598</v>
      </c>
      <c r="E339" s="14">
        <v>0.41273678467410302</v>
      </c>
      <c r="F339" s="14"/>
      <c r="G339" s="14">
        <v>0.322753028889185</v>
      </c>
      <c r="H339" s="14">
        <v>0.232880305900381</v>
      </c>
      <c r="I339" s="14">
        <v>0.33120995253108798</v>
      </c>
      <c r="J339" s="14">
        <v>0.36473729796256998</v>
      </c>
      <c r="K339" s="14">
        <v>0.488289578018058</v>
      </c>
      <c r="L339" s="14">
        <v>0.59533688765333603</v>
      </c>
      <c r="M339" s="14"/>
      <c r="N339" s="14">
        <v>0.38546678506302801</v>
      </c>
      <c r="O339" s="14">
        <v>0.39324460789082699</v>
      </c>
      <c r="P339" s="14">
        <v>0.44487551701580402</v>
      </c>
      <c r="Q339" s="14">
        <v>0.433852172253893</v>
      </c>
      <c r="R339" s="14"/>
      <c r="S339" s="14">
        <v>0.47947715374790101</v>
      </c>
      <c r="T339" s="14">
        <v>0.36800195346521702</v>
      </c>
      <c r="U339" s="14">
        <v>0.330664935328845</v>
      </c>
      <c r="V339" s="14"/>
      <c r="W339" s="14">
        <v>0.470678512754231</v>
      </c>
      <c r="X339" s="14">
        <v>0.33277226098441598</v>
      </c>
      <c r="Y339" s="14">
        <v>0.36060239575432301</v>
      </c>
      <c r="Z339" s="14">
        <v>0.51504767997301903</v>
      </c>
      <c r="AA339" s="14">
        <v>0.41272378682569499</v>
      </c>
      <c r="AB339" s="14"/>
      <c r="AC339" s="14">
        <v>0.44649397402798102</v>
      </c>
      <c r="AD339" s="14">
        <v>0.29945042331076299</v>
      </c>
      <c r="AE339" s="14">
        <v>0.39716169153863001</v>
      </c>
    </row>
    <row r="340" spans="2:31" x14ac:dyDescent="0.5">
      <c r="B340" t="s">
        <v>137</v>
      </c>
      <c r="C340" s="14">
        <v>0.306505713371377</v>
      </c>
      <c r="D340" s="14">
        <v>0.35341122368046801</v>
      </c>
      <c r="E340" s="14">
        <v>0.254300517848772</v>
      </c>
      <c r="F340" s="14"/>
      <c r="G340" s="14">
        <v>0.141472984760562</v>
      </c>
      <c r="H340" s="14">
        <v>0.24812339195261901</v>
      </c>
      <c r="I340" s="14">
        <v>0.20117610800546001</v>
      </c>
      <c r="J340" s="14">
        <v>0.378152371017488</v>
      </c>
      <c r="K340" s="14">
        <v>0.31278192714805397</v>
      </c>
      <c r="L340" s="14">
        <v>0.40865127429999198</v>
      </c>
      <c r="M340" s="14"/>
      <c r="N340" s="14">
        <v>0.28647470789125801</v>
      </c>
      <c r="O340" s="14">
        <v>0.29604970624438998</v>
      </c>
      <c r="P340" s="14">
        <v>0.33186948832715302</v>
      </c>
      <c r="Q340" s="14">
        <v>0.30758306816926301</v>
      </c>
      <c r="R340" s="14"/>
      <c r="S340" s="14">
        <v>0.382223396428085</v>
      </c>
      <c r="T340" s="14">
        <v>0.226142873561513</v>
      </c>
      <c r="U340" s="14">
        <v>0.28928816359356102</v>
      </c>
      <c r="V340" s="14"/>
      <c r="W340" s="14">
        <v>0.35977224857895002</v>
      </c>
      <c r="X340" s="14">
        <v>0.22920702210095401</v>
      </c>
      <c r="Y340" s="14">
        <v>0.18467863055911801</v>
      </c>
      <c r="Z340" s="14">
        <v>0.50260742485306398</v>
      </c>
      <c r="AA340" s="14">
        <v>0.26600038466903397</v>
      </c>
      <c r="AB340" s="14"/>
      <c r="AC340" s="14">
        <v>0.333076787843339</v>
      </c>
      <c r="AD340" s="14">
        <v>0.20810406654748501</v>
      </c>
      <c r="AE340" s="14">
        <v>0.20232782039327399</v>
      </c>
    </row>
    <row r="341" spans="2:31" x14ac:dyDescent="0.5">
      <c r="B341" t="s">
        <v>138</v>
      </c>
      <c r="C341" s="14">
        <v>0.24344318845586499</v>
      </c>
      <c r="D341" s="14">
        <v>0.24271631206321301</v>
      </c>
      <c r="E341" s="14">
        <v>0.24425219200255199</v>
      </c>
      <c r="F341" s="14"/>
      <c r="G341" s="14">
        <v>0.20935844887070401</v>
      </c>
      <c r="H341" s="14">
        <v>0.19361823829128899</v>
      </c>
      <c r="I341" s="14">
        <v>0.26105723411950899</v>
      </c>
      <c r="J341" s="14">
        <v>0.26985991669929199</v>
      </c>
      <c r="K341" s="14">
        <v>0.26374459917908</v>
      </c>
      <c r="L341" s="14">
        <v>0.24501853913484001</v>
      </c>
      <c r="M341" s="14"/>
      <c r="N341" s="14">
        <v>0.22118433829596101</v>
      </c>
      <c r="O341" s="14">
        <v>0.20002777596151</v>
      </c>
      <c r="P341" s="14">
        <v>0.266962612527615</v>
      </c>
      <c r="Q341" s="14">
        <v>0.286857973311401</v>
      </c>
      <c r="R341" s="14"/>
      <c r="S341" s="14">
        <v>0.24876272700386301</v>
      </c>
      <c r="T341" s="14">
        <v>0.20726427330449301</v>
      </c>
      <c r="U341" s="14">
        <v>0.34645616426487302</v>
      </c>
      <c r="V341" s="14"/>
      <c r="W341" s="14">
        <v>0.251126998550668</v>
      </c>
      <c r="X341" s="14">
        <v>0.20350004547933701</v>
      </c>
      <c r="Y341" s="14">
        <v>0.33628079351110102</v>
      </c>
      <c r="Z341" s="14">
        <v>0.52977381489178299</v>
      </c>
      <c r="AA341" s="14">
        <v>0.228343617644021</v>
      </c>
      <c r="AB341" s="14"/>
      <c r="AC341" s="14">
        <v>0.207810908872293</v>
      </c>
      <c r="AD341" s="14">
        <v>0.215189615561347</v>
      </c>
      <c r="AE341" s="14">
        <v>0.240039083552682</v>
      </c>
    </row>
    <row r="342" spans="2:31" x14ac:dyDescent="0.5">
      <c r="B342" t="s">
        <v>139</v>
      </c>
      <c r="C342" s="14">
        <v>0.17017636033199099</v>
      </c>
      <c r="D342" s="14">
        <v>0.18365777150054299</v>
      </c>
      <c r="E342" s="14">
        <v>0.15517173291535899</v>
      </c>
      <c r="F342" s="14"/>
      <c r="G342" s="14">
        <v>0.16642290583347999</v>
      </c>
      <c r="H342" s="14">
        <v>0.20884835844034</v>
      </c>
      <c r="I342" s="14">
        <v>0.16793965972750399</v>
      </c>
      <c r="J342" s="14">
        <v>0.101973730661127</v>
      </c>
      <c r="K342" s="14">
        <v>0.114054600066365</v>
      </c>
      <c r="L342" s="14">
        <v>0.227387925388609</v>
      </c>
      <c r="M342" s="14"/>
      <c r="N342" s="14">
        <v>0.18096588250000201</v>
      </c>
      <c r="O342" s="14">
        <v>0.17862460704192401</v>
      </c>
      <c r="P342" s="14">
        <v>0.13898264953867501</v>
      </c>
      <c r="Q342" s="14">
        <v>0.18622495589198301</v>
      </c>
      <c r="R342" s="14"/>
      <c r="S342" s="14">
        <v>0.19284128490689201</v>
      </c>
      <c r="T342" s="14">
        <v>0.15997471928800699</v>
      </c>
      <c r="U342" s="14">
        <v>0.14522466446655399</v>
      </c>
      <c r="V342" s="14"/>
      <c r="W342" s="14">
        <v>0.22016255908119201</v>
      </c>
      <c r="X342" s="14">
        <v>0.12249965296118701</v>
      </c>
      <c r="Y342" s="14">
        <v>0.101441177195027</v>
      </c>
      <c r="Z342" s="14">
        <v>0.21604010000339399</v>
      </c>
      <c r="AA342" s="14">
        <v>0.100864498472269</v>
      </c>
      <c r="AB342" s="14"/>
      <c r="AC342" s="14">
        <v>0.28333516759435901</v>
      </c>
      <c r="AD342" s="14">
        <v>0.10055544093102101</v>
      </c>
      <c r="AE342" s="14">
        <v>0.14358408209034801</v>
      </c>
    </row>
    <row r="343" spans="2:31" x14ac:dyDescent="0.5">
      <c r="B343" t="s">
        <v>140</v>
      </c>
      <c r="C343" s="14">
        <v>0.151934943301478</v>
      </c>
      <c r="D343" s="14">
        <v>0.16479681019392201</v>
      </c>
      <c r="E343" s="14">
        <v>0.13761986024447401</v>
      </c>
      <c r="F343" s="14"/>
      <c r="G343" s="14">
        <v>0.10200865631914401</v>
      </c>
      <c r="H343" s="14">
        <v>0.119956085561354</v>
      </c>
      <c r="I343" s="14">
        <v>0.162587012329445</v>
      </c>
      <c r="J343" s="14">
        <v>0.22075325121105899</v>
      </c>
      <c r="K343" s="14">
        <v>0.192075577238291</v>
      </c>
      <c r="L343" s="14">
        <v>0.113108340896765</v>
      </c>
      <c r="M343" s="14"/>
      <c r="N343" s="14">
        <v>0.173073964215748</v>
      </c>
      <c r="O343" s="14">
        <v>0.114019307419178</v>
      </c>
      <c r="P343" s="14">
        <v>0.15211679986670901</v>
      </c>
      <c r="Q343" s="14">
        <v>0.16502119730075901</v>
      </c>
      <c r="R343" s="14"/>
      <c r="S343" s="14">
        <v>0.17979125596920101</v>
      </c>
      <c r="T343" s="14">
        <v>0.13388238898588301</v>
      </c>
      <c r="U343" s="14">
        <v>0.104748023941182</v>
      </c>
      <c r="V343" s="14"/>
      <c r="W343" s="14">
        <v>0.15912606589741701</v>
      </c>
      <c r="X343" s="14">
        <v>0.139411329154356</v>
      </c>
      <c r="Y343" s="14">
        <v>7.3050832542789407E-2</v>
      </c>
      <c r="Z343" s="14">
        <v>0.43843529185789998</v>
      </c>
      <c r="AA343" s="14">
        <v>0.14744139291889</v>
      </c>
      <c r="AB343" s="14"/>
      <c r="AC343" s="14">
        <v>0.116297358924976</v>
      </c>
      <c r="AD343" s="14">
        <v>0.124808299687813</v>
      </c>
      <c r="AE343" s="14">
        <v>8.5444703470327496E-2</v>
      </c>
    </row>
    <row r="344" spans="2:31" x14ac:dyDescent="0.5">
      <c r="B344" t="s">
        <v>141</v>
      </c>
      <c r="C344" s="14">
        <v>0.140201853868963</v>
      </c>
      <c r="D344" s="14">
        <v>0.16125330041053601</v>
      </c>
      <c r="E344" s="14">
        <v>0.116771879959832</v>
      </c>
      <c r="F344" s="14"/>
      <c r="G344" s="14">
        <v>0.15313852261022501</v>
      </c>
      <c r="H344" s="14">
        <v>0.11081002325613901</v>
      </c>
      <c r="I344" s="14">
        <v>0.12852890937307099</v>
      </c>
      <c r="J344" s="14">
        <v>0.18871190624964801</v>
      </c>
      <c r="K344" s="14">
        <v>0.13847422933137901</v>
      </c>
      <c r="L344" s="14">
        <v>0.130747524626383</v>
      </c>
      <c r="M344" s="14"/>
      <c r="N344" s="14">
        <v>0.13795685653269299</v>
      </c>
      <c r="O344" s="14">
        <v>0.146497394833244</v>
      </c>
      <c r="P344" s="14">
        <v>0.144385643177007</v>
      </c>
      <c r="Q344" s="14">
        <v>0.13522465496847999</v>
      </c>
      <c r="R344" s="14"/>
      <c r="S344" s="14">
        <v>0.168812355783203</v>
      </c>
      <c r="T344" s="14">
        <v>0.110541148199766</v>
      </c>
      <c r="U344" s="14">
        <v>0.14346891330117401</v>
      </c>
      <c r="V344" s="14"/>
      <c r="W344" s="14">
        <v>0.15450912909162301</v>
      </c>
      <c r="X344" s="14">
        <v>9.9529291610012199E-2</v>
      </c>
      <c r="Y344" s="14">
        <v>0.134225235851756</v>
      </c>
      <c r="Z344" s="14">
        <v>0.39760274138979201</v>
      </c>
      <c r="AA344" s="14">
        <v>0.15376887787435101</v>
      </c>
      <c r="AB344" s="14"/>
      <c r="AC344" s="14">
        <v>0.12881915168080901</v>
      </c>
      <c r="AD344" s="14">
        <v>8.3748551085543702E-2</v>
      </c>
      <c r="AE344" s="14">
        <v>6.9851454609636196E-2</v>
      </c>
    </row>
    <row r="345" spans="2:31" x14ac:dyDescent="0.5">
      <c r="B345" t="s">
        <v>142</v>
      </c>
      <c r="C345" s="14">
        <v>3.2880485024474902E-2</v>
      </c>
      <c r="D345" s="14">
        <v>3.7794013834525603E-2</v>
      </c>
      <c r="E345" s="14">
        <v>2.74117942343239E-2</v>
      </c>
      <c r="F345" s="14"/>
      <c r="G345" s="14">
        <v>3.0808286797163E-2</v>
      </c>
      <c r="H345" s="14">
        <v>2.6728253076198499E-2</v>
      </c>
      <c r="I345" s="14">
        <v>3.2904744715600703E-2</v>
      </c>
      <c r="J345" s="14">
        <v>3.2763075424225102E-2</v>
      </c>
      <c r="K345" s="14">
        <v>3.5096940241070101E-2</v>
      </c>
      <c r="L345" s="14">
        <v>3.5937540063821598E-2</v>
      </c>
      <c r="M345" s="14"/>
      <c r="N345" s="14">
        <v>3.5072815023195501E-2</v>
      </c>
      <c r="O345" s="14">
        <v>3.7723882861692697E-2</v>
      </c>
      <c r="P345" s="14">
        <v>2.27353533076117E-2</v>
      </c>
      <c r="Q345" s="14">
        <v>3.2064356498657402E-2</v>
      </c>
      <c r="R345" s="14"/>
      <c r="S345" s="14">
        <v>3.5419884934678299E-2</v>
      </c>
      <c r="T345" s="14">
        <v>2.9882468673232399E-2</v>
      </c>
      <c r="U345" s="14">
        <v>1.9171062228329601E-2</v>
      </c>
      <c r="V345" s="14"/>
      <c r="W345" s="14">
        <v>3.1179893076452601E-2</v>
      </c>
      <c r="X345" s="14">
        <v>2.5554829887092099E-2</v>
      </c>
      <c r="Y345" s="14">
        <v>0</v>
      </c>
      <c r="Z345" s="14">
        <v>4.98500125393877E-2</v>
      </c>
      <c r="AA345" s="14">
        <v>1.5073512293761899E-2</v>
      </c>
      <c r="AB345" s="14"/>
      <c r="AC345" s="14">
        <v>3.5403681239078499E-2</v>
      </c>
      <c r="AD345" s="14">
        <v>1.6302985397171201E-2</v>
      </c>
      <c r="AE345" s="14">
        <v>0</v>
      </c>
    </row>
    <row r="346" spans="2:31" x14ac:dyDescent="0.5">
      <c r="B346" t="s">
        <v>120</v>
      </c>
      <c r="C346" s="14">
        <v>1.0874679149457001E-2</v>
      </c>
      <c r="D346" s="14">
        <v>1.1852698096781101E-2</v>
      </c>
      <c r="E346" s="14">
        <v>9.7861573524780001E-3</v>
      </c>
      <c r="F346" s="14"/>
      <c r="G346" s="14">
        <v>2.7529459762748901E-2</v>
      </c>
      <c r="H346" s="14">
        <v>5.71529516688268E-3</v>
      </c>
      <c r="I346" s="14">
        <v>2.7360206540912702E-2</v>
      </c>
      <c r="J346" s="14">
        <v>1.502284591154E-2</v>
      </c>
      <c r="K346" s="14">
        <v>0</v>
      </c>
      <c r="L346" s="14">
        <v>2.9019345833445598E-3</v>
      </c>
      <c r="M346" s="14"/>
      <c r="N346" s="14">
        <v>6.2904689363543903E-3</v>
      </c>
      <c r="O346" s="14">
        <v>9.7296847876974998E-3</v>
      </c>
      <c r="P346" s="14">
        <v>7.2316042287061096E-3</v>
      </c>
      <c r="Q346" s="14">
        <v>2.0992854005180601E-2</v>
      </c>
      <c r="R346" s="14"/>
      <c r="S346" s="14">
        <v>1.04194539520604E-2</v>
      </c>
      <c r="T346" s="14">
        <v>4.0817925499234903E-3</v>
      </c>
      <c r="U346" s="14">
        <v>2.9499384132197801E-2</v>
      </c>
      <c r="V346" s="14"/>
      <c r="W346" s="14">
        <v>4.6375402146203301E-3</v>
      </c>
      <c r="X346" s="14">
        <v>1.62962005388343E-2</v>
      </c>
      <c r="Y346" s="14">
        <v>0</v>
      </c>
      <c r="Z346" s="14">
        <v>0</v>
      </c>
      <c r="AA346" s="14">
        <v>1.54017215460067E-2</v>
      </c>
      <c r="AB346" s="14"/>
      <c r="AC346" s="14">
        <v>7.4465054508145003E-3</v>
      </c>
      <c r="AD346" s="14">
        <v>1.2675720248313699E-2</v>
      </c>
      <c r="AE346" s="14">
        <v>0</v>
      </c>
    </row>
    <row r="347" spans="2:31" x14ac:dyDescent="0.5"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</row>
    <row r="348" spans="2:31" x14ac:dyDescent="0.5">
      <c r="B348" s="6" t="s">
        <v>149</v>
      </c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</row>
    <row r="349" spans="2:31" x14ac:dyDescent="0.5">
      <c r="B349" s="24" t="s">
        <v>76</v>
      </c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</row>
    <row r="350" spans="2:31" x14ac:dyDescent="0.5">
      <c r="B350" t="s">
        <v>144</v>
      </c>
      <c r="C350" s="14">
        <v>0.33260614107987602</v>
      </c>
      <c r="D350" s="14">
        <v>0.32563622016084798</v>
      </c>
      <c r="E350" s="14">
        <v>0.34102068285107401</v>
      </c>
      <c r="F350" s="14"/>
      <c r="G350" s="14">
        <v>0.191355808896879</v>
      </c>
      <c r="H350" s="14">
        <v>0.263719780903656</v>
      </c>
      <c r="I350" s="14">
        <v>0.26315971400011201</v>
      </c>
      <c r="J350" s="14">
        <v>0.34974274053151999</v>
      </c>
      <c r="K350" s="14">
        <v>0.40180489617577297</v>
      </c>
      <c r="L350" s="14">
        <v>0.47781293122721002</v>
      </c>
      <c r="M350" s="14"/>
      <c r="N350" s="14">
        <v>0.30709902493036401</v>
      </c>
      <c r="O350" s="14">
        <v>0.32123659522297998</v>
      </c>
      <c r="P350" s="14">
        <v>0.35111200060546399</v>
      </c>
      <c r="Q350" s="14">
        <v>0.35493437183693699</v>
      </c>
      <c r="R350" s="14"/>
      <c r="S350" s="14">
        <v>0.43441075869837498</v>
      </c>
      <c r="T350" s="14">
        <v>0.27745596171429698</v>
      </c>
      <c r="U350" s="14">
        <v>0.32252713978263797</v>
      </c>
      <c r="V350" s="14"/>
      <c r="W350" s="14">
        <v>0.48093038237434499</v>
      </c>
      <c r="X350" s="14">
        <v>0.20426167448142099</v>
      </c>
      <c r="Y350" s="14">
        <v>0.169080569070998</v>
      </c>
      <c r="Z350" s="14">
        <v>0.58380815638370098</v>
      </c>
      <c r="AA350" s="14">
        <v>0.33903259634203498</v>
      </c>
      <c r="AB350" s="14"/>
      <c r="AC350" s="14">
        <v>0.45602087405817998</v>
      </c>
      <c r="AD350" s="14">
        <v>0.22663931597845899</v>
      </c>
      <c r="AE350" s="14">
        <v>0.215511387403792</v>
      </c>
    </row>
    <row r="351" spans="2:31" x14ac:dyDescent="0.5">
      <c r="B351" t="s">
        <v>145</v>
      </c>
      <c r="C351" s="14">
        <v>0.229737859131668</v>
      </c>
      <c r="D351" s="14">
        <v>0.24140919564306801</v>
      </c>
      <c r="E351" s="14">
        <v>0.218336049166972</v>
      </c>
      <c r="F351" s="14"/>
      <c r="G351" s="14">
        <v>0.27735457726599799</v>
      </c>
      <c r="H351" s="14">
        <v>0.20680176153863999</v>
      </c>
      <c r="I351" s="14">
        <v>0.25805438406953002</v>
      </c>
      <c r="J351" s="14">
        <v>0.22377712934369201</v>
      </c>
      <c r="K351" s="14">
        <v>0.23099758097314399</v>
      </c>
      <c r="L351" s="14">
        <v>0.197962007506014</v>
      </c>
      <c r="M351" s="14"/>
      <c r="N351" s="14">
        <v>0.24472462211507201</v>
      </c>
      <c r="O351" s="14">
        <v>0.24522874517927901</v>
      </c>
      <c r="P351" s="14">
        <v>0.234961831351884</v>
      </c>
      <c r="Q351" s="14">
        <v>0.19214406376438101</v>
      </c>
      <c r="R351" s="14"/>
      <c r="S351" s="14">
        <v>0.23958406071819599</v>
      </c>
      <c r="T351" s="14">
        <v>0.22821645544207</v>
      </c>
      <c r="U351" s="14">
        <v>0.17602948601212501</v>
      </c>
      <c r="V351" s="14"/>
      <c r="W351" s="14">
        <v>0.229029756313293</v>
      </c>
      <c r="X351" s="14">
        <v>0.23702460257706801</v>
      </c>
      <c r="Y351" s="14">
        <v>0.292581168296004</v>
      </c>
      <c r="Z351" s="14">
        <v>0.199290872806067</v>
      </c>
      <c r="AA351" s="14">
        <v>0.203762952275549</v>
      </c>
      <c r="AB351" s="14"/>
      <c r="AC351" s="14">
        <v>0.255286279569295</v>
      </c>
      <c r="AD351" s="14">
        <v>0.235509569473144</v>
      </c>
      <c r="AE351" s="14">
        <v>0.29587453917964901</v>
      </c>
    </row>
    <row r="352" spans="2:31" x14ac:dyDescent="0.5">
      <c r="B352" t="s">
        <v>146</v>
      </c>
      <c r="C352" s="14">
        <v>0.22112390957320999</v>
      </c>
      <c r="D352" s="14">
        <v>0.226018235476941</v>
      </c>
      <c r="E352" s="14">
        <v>0.21369812933566901</v>
      </c>
      <c r="F352" s="14"/>
      <c r="G352" s="14">
        <v>0.23222812964730399</v>
      </c>
      <c r="H352" s="14">
        <v>0.27416706767636301</v>
      </c>
      <c r="I352" s="14">
        <v>0.23614291253657901</v>
      </c>
      <c r="J352" s="14">
        <v>0.23923922337464301</v>
      </c>
      <c r="K352" s="14">
        <v>0.17972967968461701</v>
      </c>
      <c r="L352" s="14">
        <v>0.171581397191889</v>
      </c>
      <c r="M352" s="14"/>
      <c r="N352" s="14">
        <v>0.217271338847528</v>
      </c>
      <c r="O352" s="14">
        <v>0.22517447843532201</v>
      </c>
      <c r="P352" s="14">
        <v>0.231421959102242</v>
      </c>
      <c r="Q352" s="14">
        <v>0.21481463057036199</v>
      </c>
      <c r="R352" s="14"/>
      <c r="S352" s="14">
        <v>0.18358128858731099</v>
      </c>
      <c r="T352" s="14">
        <v>0.25587212379419699</v>
      </c>
      <c r="U352" s="14">
        <v>0.23576337792405899</v>
      </c>
      <c r="V352" s="14"/>
      <c r="W352" s="14">
        <v>0.181186536336435</v>
      </c>
      <c r="X352" s="14">
        <v>0.26931599878342799</v>
      </c>
      <c r="Y352" s="14">
        <v>0.28129106159856698</v>
      </c>
      <c r="Z352" s="14">
        <v>0.16379627364226201</v>
      </c>
      <c r="AA352" s="14">
        <v>0.20380247444428201</v>
      </c>
      <c r="AB352" s="14"/>
      <c r="AC352" s="14">
        <v>0.180090031973169</v>
      </c>
      <c r="AD352" s="14">
        <v>0.26915962172084201</v>
      </c>
      <c r="AE352" s="14">
        <v>0.292310417908409</v>
      </c>
    </row>
    <row r="353" spans="2:31" x14ac:dyDescent="0.5">
      <c r="B353" t="s">
        <v>147</v>
      </c>
      <c r="C353" s="14">
        <v>7.1173090254128601E-2</v>
      </c>
      <c r="D353" s="14">
        <v>7.8116620404141801E-2</v>
      </c>
      <c r="E353" s="14">
        <v>6.4744077263565597E-2</v>
      </c>
      <c r="F353" s="14"/>
      <c r="G353" s="14">
        <v>0.128830922371336</v>
      </c>
      <c r="H353" s="14">
        <v>9.3538197303576501E-2</v>
      </c>
      <c r="I353" s="14">
        <v>6.5418844236345003E-2</v>
      </c>
      <c r="J353" s="14">
        <v>5.4596704901153703E-2</v>
      </c>
      <c r="K353" s="14">
        <v>5.0869440724875203E-2</v>
      </c>
      <c r="L353" s="14">
        <v>4.6729738913354198E-2</v>
      </c>
      <c r="M353" s="14"/>
      <c r="N353" s="14">
        <v>7.8513402770592697E-2</v>
      </c>
      <c r="O353" s="14">
        <v>8.2587335229306294E-2</v>
      </c>
      <c r="P353" s="14">
        <v>4.9563300768553198E-2</v>
      </c>
      <c r="Q353" s="14">
        <v>7.1927168487240997E-2</v>
      </c>
      <c r="R353" s="14"/>
      <c r="S353" s="14">
        <v>3.8012632017053898E-2</v>
      </c>
      <c r="T353" s="14">
        <v>8.36322006323411E-2</v>
      </c>
      <c r="U353" s="14">
        <v>7.4643762944256203E-2</v>
      </c>
      <c r="V353" s="14"/>
      <c r="W353" s="14">
        <v>2.5930493114615899E-2</v>
      </c>
      <c r="X353" s="14">
        <v>0.116422230248291</v>
      </c>
      <c r="Y353" s="14">
        <v>0.14774538240416801</v>
      </c>
      <c r="Z353" s="14">
        <v>2.2094670434467601E-2</v>
      </c>
      <c r="AA353" s="14">
        <v>5.5746893142112099E-2</v>
      </c>
      <c r="AB353" s="14"/>
      <c r="AC353" s="14">
        <v>3.2163495143608903E-2</v>
      </c>
      <c r="AD353" s="14">
        <v>0.104436216758755</v>
      </c>
      <c r="AE353" s="14">
        <v>0.104054323277781</v>
      </c>
    </row>
    <row r="354" spans="2:31" x14ac:dyDescent="0.5">
      <c r="B354" t="s">
        <v>148</v>
      </c>
      <c r="C354" s="14">
        <v>5.2468715317178297E-2</v>
      </c>
      <c r="D354" s="14">
        <v>6.7315336492593594E-2</v>
      </c>
      <c r="E354" s="14">
        <v>3.8238264576431799E-2</v>
      </c>
      <c r="F354" s="14"/>
      <c r="G354" s="14">
        <v>6.9432888772351001E-2</v>
      </c>
      <c r="H354" s="14">
        <v>5.5868189607212002E-2</v>
      </c>
      <c r="I354" s="14">
        <v>5.47580077145065E-2</v>
      </c>
      <c r="J354" s="14">
        <v>4.2575152641530202E-2</v>
      </c>
      <c r="K354" s="14">
        <v>5.0370932404688297E-2</v>
      </c>
      <c r="L354" s="14">
        <v>4.6090844643039398E-2</v>
      </c>
      <c r="M354" s="14"/>
      <c r="N354" s="14">
        <v>5.81258351140665E-2</v>
      </c>
      <c r="O354" s="14">
        <v>5.8707936972518401E-2</v>
      </c>
      <c r="P354" s="14">
        <v>5.6270167604050299E-2</v>
      </c>
      <c r="Q354" s="14">
        <v>3.5709257341791902E-2</v>
      </c>
      <c r="R354" s="14"/>
      <c r="S354" s="14">
        <v>3.2687856175427701E-2</v>
      </c>
      <c r="T354" s="14">
        <v>7.7590643521794705E-2</v>
      </c>
      <c r="U354" s="14">
        <v>2.1506843999655498E-2</v>
      </c>
      <c r="V354" s="14"/>
      <c r="W354" s="14">
        <v>2.5223625312907099E-2</v>
      </c>
      <c r="X354" s="14">
        <v>9.3885917918412498E-2</v>
      </c>
      <c r="Y354" s="14">
        <v>5.04282440698436E-2</v>
      </c>
      <c r="Z354" s="14">
        <v>0</v>
      </c>
      <c r="AA354" s="14">
        <v>1.1861321518148E-2</v>
      </c>
      <c r="AB354" s="14"/>
      <c r="AC354" s="14">
        <v>2.61755953102463E-2</v>
      </c>
      <c r="AD354" s="14">
        <v>7.8400230521654096E-2</v>
      </c>
      <c r="AE354" s="14">
        <v>4.3335080577513702E-2</v>
      </c>
    </row>
    <row r="355" spans="2:31" x14ac:dyDescent="0.5">
      <c r="B355" t="s">
        <v>120</v>
      </c>
      <c r="C355" s="14">
        <v>9.2890284643939003E-2</v>
      </c>
      <c r="D355" s="14">
        <v>6.1504391822408098E-2</v>
      </c>
      <c r="E355" s="14">
        <v>0.12396279680628799</v>
      </c>
      <c r="F355" s="14"/>
      <c r="G355" s="14">
        <v>0.10079767304613201</v>
      </c>
      <c r="H355" s="14">
        <v>0.105905002970553</v>
      </c>
      <c r="I355" s="14">
        <v>0.122466137442927</v>
      </c>
      <c r="J355" s="14">
        <v>9.0069049207460394E-2</v>
      </c>
      <c r="K355" s="14">
        <v>8.6227470036902704E-2</v>
      </c>
      <c r="L355" s="14">
        <v>5.9823080518493797E-2</v>
      </c>
      <c r="M355" s="14"/>
      <c r="N355" s="14">
        <v>9.4265776222376904E-2</v>
      </c>
      <c r="O355" s="14">
        <v>6.7064908960595096E-2</v>
      </c>
      <c r="P355" s="14">
        <v>7.66707405678064E-2</v>
      </c>
      <c r="Q355" s="14">
        <v>0.130470507999287</v>
      </c>
      <c r="R355" s="14"/>
      <c r="S355" s="14">
        <v>7.1723403803636801E-2</v>
      </c>
      <c r="T355" s="14">
        <v>7.7232614895300394E-2</v>
      </c>
      <c r="U355" s="14">
        <v>0.169529389337266</v>
      </c>
      <c r="V355" s="14"/>
      <c r="W355" s="14">
        <v>5.7699206548403298E-2</v>
      </c>
      <c r="X355" s="14">
        <v>7.9089575991380306E-2</v>
      </c>
      <c r="Y355" s="14">
        <v>5.887357456042E-2</v>
      </c>
      <c r="Z355" s="14">
        <v>3.1010026733501801E-2</v>
      </c>
      <c r="AA355" s="14">
        <v>0.185793762277874</v>
      </c>
      <c r="AB355" s="14"/>
      <c r="AC355" s="14">
        <v>5.0263723945500702E-2</v>
      </c>
      <c r="AD355" s="14">
        <v>8.5855045547144904E-2</v>
      </c>
      <c r="AE355" s="14">
        <v>4.8914251652855997E-2</v>
      </c>
    </row>
    <row r="356" spans="2:31" x14ac:dyDescent="0.5"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</row>
    <row r="357" spans="2:31" x14ac:dyDescent="0.5">
      <c r="B357" s="6" t="s">
        <v>161</v>
      </c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</row>
    <row r="358" spans="2:31" x14ac:dyDescent="0.5">
      <c r="B358" s="24" t="s">
        <v>76</v>
      </c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</row>
    <row r="359" spans="2:31" x14ac:dyDescent="0.5">
      <c r="B359" t="s">
        <v>150</v>
      </c>
      <c r="C359" s="14">
        <v>0.38647078928359302</v>
      </c>
      <c r="D359" s="14">
        <v>0.39277922593475201</v>
      </c>
      <c r="E359" s="14">
        <v>0.37900730216797901</v>
      </c>
      <c r="F359" s="14"/>
      <c r="G359" s="14">
        <v>0.30632031243715702</v>
      </c>
      <c r="H359" s="14">
        <v>0.33580083266114102</v>
      </c>
      <c r="I359" s="14">
        <v>0.33956305356809702</v>
      </c>
      <c r="J359" s="14">
        <v>0.39866697301327603</v>
      </c>
      <c r="K359" s="14">
        <v>0.44866600514751898</v>
      </c>
      <c r="L359" s="14">
        <v>0.46700198541017002</v>
      </c>
      <c r="M359" s="14"/>
      <c r="N359" s="14">
        <v>0.35416799076405397</v>
      </c>
      <c r="O359" s="14">
        <v>0.39184234367985998</v>
      </c>
      <c r="P359" s="14">
        <v>0.39223320540336098</v>
      </c>
      <c r="Q359" s="14">
        <v>0.40337825214568701</v>
      </c>
      <c r="R359" s="14"/>
      <c r="S359" s="14">
        <v>0.41436778185480599</v>
      </c>
      <c r="T359" s="14">
        <v>0.401681936960398</v>
      </c>
      <c r="U359" s="14">
        <v>0.28630660188421603</v>
      </c>
      <c r="V359" s="14"/>
      <c r="W359" s="14">
        <v>0.36409352579587401</v>
      </c>
      <c r="X359" s="14">
        <v>0.41763675524791399</v>
      </c>
      <c r="Y359" s="14">
        <v>0.44189435746112898</v>
      </c>
      <c r="Z359" s="14">
        <v>0.42213347143522401</v>
      </c>
      <c r="AA359" s="14">
        <v>0.34091329553212901</v>
      </c>
      <c r="AB359" s="14"/>
      <c r="AC359" s="14">
        <v>0.30731855999041102</v>
      </c>
      <c r="AD359" s="14">
        <v>0.44166125983083299</v>
      </c>
      <c r="AE359" s="14">
        <v>0.36342272544054799</v>
      </c>
    </row>
    <row r="360" spans="2:31" x14ac:dyDescent="0.5">
      <c r="B360" t="s">
        <v>151</v>
      </c>
      <c r="C360" s="14">
        <v>0.32839655430634701</v>
      </c>
      <c r="D360" s="14">
        <v>0.38770542171036598</v>
      </c>
      <c r="E360" s="14">
        <v>0.26912425377579702</v>
      </c>
      <c r="F360" s="14"/>
      <c r="G360" s="14">
        <v>0.26487991950982298</v>
      </c>
      <c r="H360" s="14">
        <v>0.28982600656392798</v>
      </c>
      <c r="I360" s="14">
        <v>0.28227919152376402</v>
      </c>
      <c r="J360" s="14">
        <v>0.33719797758671699</v>
      </c>
      <c r="K360" s="14">
        <v>0.34339669381085303</v>
      </c>
      <c r="L360" s="14">
        <v>0.42187202208928398</v>
      </c>
      <c r="M360" s="14"/>
      <c r="N360" s="14">
        <v>0.33439162985652698</v>
      </c>
      <c r="O360" s="14">
        <v>0.367964617332938</v>
      </c>
      <c r="P360" s="14">
        <v>0.32650087429429803</v>
      </c>
      <c r="Q360" s="14">
        <v>0.27778288126808598</v>
      </c>
      <c r="R360" s="14"/>
      <c r="S360" s="14">
        <v>0.33197148036701202</v>
      </c>
      <c r="T360" s="14">
        <v>0.37821324492025699</v>
      </c>
      <c r="U360" s="14">
        <v>0.22414576158765601</v>
      </c>
      <c r="V360" s="14"/>
      <c r="W360" s="14">
        <v>0.29738971249137103</v>
      </c>
      <c r="X360" s="14">
        <v>0.36202111838388001</v>
      </c>
      <c r="Y360" s="14">
        <v>0.46771785295340401</v>
      </c>
      <c r="Z360" s="14">
        <v>0.46776763621695899</v>
      </c>
      <c r="AA360" s="14">
        <v>0.248823220399955</v>
      </c>
      <c r="AB360" s="14"/>
      <c r="AC360" s="14">
        <v>0.21484123373967001</v>
      </c>
      <c r="AD360" s="14">
        <v>0.36365382846848499</v>
      </c>
      <c r="AE360" s="14">
        <v>0.33259572286288203</v>
      </c>
    </row>
    <row r="361" spans="2:31" x14ac:dyDescent="0.5">
      <c r="B361" t="s">
        <v>152</v>
      </c>
      <c r="C361" s="14">
        <v>0.239043185189077</v>
      </c>
      <c r="D361" s="14">
        <v>0.25609336316515002</v>
      </c>
      <c r="E361" s="14">
        <v>0.22243867041720999</v>
      </c>
      <c r="F361" s="14"/>
      <c r="G361" s="14">
        <v>0.142222348460294</v>
      </c>
      <c r="H361" s="14">
        <v>0.14959263777978901</v>
      </c>
      <c r="I361" s="14">
        <v>0.24226629469121999</v>
      </c>
      <c r="J361" s="14">
        <v>0.26680861643371201</v>
      </c>
      <c r="K361" s="14">
        <v>0.31131480505066</v>
      </c>
      <c r="L361" s="14">
        <v>0.30194504711346498</v>
      </c>
      <c r="M361" s="14"/>
      <c r="N361" s="14">
        <v>0.207634904394699</v>
      </c>
      <c r="O361" s="14">
        <v>0.21056643001470199</v>
      </c>
      <c r="P361" s="14">
        <v>0.27568735893138802</v>
      </c>
      <c r="Q361" s="14">
        <v>0.26757221209071402</v>
      </c>
      <c r="R361" s="14"/>
      <c r="S361" s="14">
        <v>0.33210750887728602</v>
      </c>
      <c r="T361" s="14">
        <v>0.18999585979634201</v>
      </c>
      <c r="U361" s="14">
        <v>0.20995973536472701</v>
      </c>
      <c r="V361" s="14"/>
      <c r="W361" s="14">
        <v>0.30464548050545698</v>
      </c>
      <c r="X361" s="14">
        <v>0.188144509721377</v>
      </c>
      <c r="Y361" s="14">
        <v>0.15334102135347499</v>
      </c>
      <c r="Z361" s="14">
        <v>0.43641493848795498</v>
      </c>
      <c r="AA361" s="14">
        <v>0.223758945130134</v>
      </c>
      <c r="AB361" s="14"/>
      <c r="AC361" s="14">
        <v>0.29859208365979201</v>
      </c>
      <c r="AD361" s="14">
        <v>0.20638806866664999</v>
      </c>
      <c r="AE361" s="14">
        <v>0.13617402456074901</v>
      </c>
    </row>
    <row r="362" spans="2:31" x14ac:dyDescent="0.5">
      <c r="B362" t="s">
        <v>153</v>
      </c>
      <c r="C362" s="14">
        <v>0.20517995869050101</v>
      </c>
      <c r="D362" s="14">
        <v>0.20893193230445301</v>
      </c>
      <c r="E362" s="14">
        <v>0.20179281064986199</v>
      </c>
      <c r="F362" s="14"/>
      <c r="G362" s="14">
        <v>0.13602306791055399</v>
      </c>
      <c r="H362" s="14">
        <v>0.14476889692236</v>
      </c>
      <c r="I362" s="14">
        <v>0.195954771991</v>
      </c>
      <c r="J362" s="14">
        <v>0.174892288006358</v>
      </c>
      <c r="K362" s="14">
        <v>0.19959519394779801</v>
      </c>
      <c r="L362" s="14">
        <v>0.33558807860979201</v>
      </c>
      <c r="M362" s="14"/>
      <c r="N362" s="14">
        <v>0.211653120152105</v>
      </c>
      <c r="O362" s="14">
        <v>0.225896012671367</v>
      </c>
      <c r="P362" s="14">
        <v>0.20207133495181401</v>
      </c>
      <c r="Q362" s="14">
        <v>0.17995872700584001</v>
      </c>
      <c r="R362" s="14"/>
      <c r="S362" s="14">
        <v>0.27563003536693698</v>
      </c>
      <c r="T362" s="14">
        <v>0.18795698195361199</v>
      </c>
      <c r="U362" s="14">
        <v>0.13066386315072401</v>
      </c>
      <c r="V362" s="14"/>
      <c r="W362" s="14">
        <v>0.344819547183636</v>
      </c>
      <c r="X362" s="14">
        <v>0.12609235090096299</v>
      </c>
      <c r="Y362" s="14">
        <v>0.15466167295886901</v>
      </c>
      <c r="Z362" s="14">
        <v>0.22776241461159399</v>
      </c>
      <c r="AA362" s="14">
        <v>0.127561220225795</v>
      </c>
      <c r="AB362" s="14"/>
      <c r="AC362" s="14">
        <v>0.38962446716347299</v>
      </c>
      <c r="AD362" s="14">
        <v>0.12567977471553299</v>
      </c>
      <c r="AE362" s="14">
        <v>0.19353890476160099</v>
      </c>
    </row>
    <row r="363" spans="2:31" x14ac:dyDescent="0.5">
      <c r="B363" t="s">
        <v>154</v>
      </c>
      <c r="C363" s="14">
        <v>0.195083537085779</v>
      </c>
      <c r="D363" s="14">
        <v>0.21341892261263001</v>
      </c>
      <c r="E363" s="14">
        <v>0.17814146634196401</v>
      </c>
      <c r="F363" s="14"/>
      <c r="G363" s="14">
        <v>0.180176610839095</v>
      </c>
      <c r="H363" s="14">
        <v>0.125621562591445</v>
      </c>
      <c r="I363" s="14">
        <v>0.19232361439758699</v>
      </c>
      <c r="J363" s="14">
        <v>0.143106389399348</v>
      </c>
      <c r="K363" s="14">
        <v>0.197654931049315</v>
      </c>
      <c r="L363" s="14">
        <v>0.30395006348682901</v>
      </c>
      <c r="M363" s="14"/>
      <c r="N363" s="14">
        <v>0.24403240383809</v>
      </c>
      <c r="O363" s="14">
        <v>0.191695135434547</v>
      </c>
      <c r="P363" s="14">
        <v>0.17620126281398599</v>
      </c>
      <c r="Q363" s="14">
        <v>0.16082377491406</v>
      </c>
      <c r="R363" s="14"/>
      <c r="S363" s="14">
        <v>0.24930934078487299</v>
      </c>
      <c r="T363" s="14">
        <v>0.16717079940695001</v>
      </c>
      <c r="U363" s="14">
        <v>0.13287959811581099</v>
      </c>
      <c r="V363" s="14"/>
      <c r="W363" s="14">
        <v>0.32642694212939799</v>
      </c>
      <c r="X363" s="14">
        <v>0.11204075699383401</v>
      </c>
      <c r="Y363" s="14">
        <v>8.6355360629607095E-2</v>
      </c>
      <c r="Z363" s="14">
        <v>0.10026562670428101</v>
      </c>
      <c r="AA363" s="14">
        <v>0.127269877544889</v>
      </c>
      <c r="AB363" s="14"/>
      <c r="AC363" s="14">
        <v>0.37243975767879201</v>
      </c>
      <c r="AD363" s="14">
        <v>0.123347343373798</v>
      </c>
      <c r="AE363" s="14">
        <v>0.114888986796161</v>
      </c>
    </row>
    <row r="364" spans="2:31" x14ac:dyDescent="0.5">
      <c r="B364" t="s">
        <v>155</v>
      </c>
      <c r="C364" s="14">
        <v>0.178093632735429</v>
      </c>
      <c r="D364" s="14">
        <v>0.20802614747317899</v>
      </c>
      <c r="E364" s="14">
        <v>0.149754355575064</v>
      </c>
      <c r="F364" s="14"/>
      <c r="G364" s="14">
        <v>0.177552354911233</v>
      </c>
      <c r="H364" s="14">
        <v>0.16310092293088799</v>
      </c>
      <c r="I364" s="14">
        <v>0.16087080891962899</v>
      </c>
      <c r="J364" s="14">
        <v>0.16438012953380099</v>
      </c>
      <c r="K364" s="14">
        <v>0.18904382192401301</v>
      </c>
      <c r="L364" s="14">
        <v>0.20839750738714399</v>
      </c>
      <c r="M364" s="14"/>
      <c r="N364" s="14">
        <v>0.19393020957548099</v>
      </c>
      <c r="O364" s="14">
        <v>0.18489940011227199</v>
      </c>
      <c r="P364" s="14">
        <v>0.19210052178713399</v>
      </c>
      <c r="Q364" s="14">
        <v>0.13950845122497699</v>
      </c>
      <c r="R364" s="14"/>
      <c r="S364" s="14">
        <v>0.16020627951510899</v>
      </c>
      <c r="T364" s="14">
        <v>0.199761277668384</v>
      </c>
      <c r="U364" s="14">
        <v>0.163760319756799</v>
      </c>
      <c r="V364" s="14"/>
      <c r="W364" s="14">
        <v>0.14199546097142901</v>
      </c>
      <c r="X364" s="14">
        <v>0.197965181696628</v>
      </c>
      <c r="Y364" s="14">
        <v>0.26678840844951501</v>
      </c>
      <c r="Z364" s="14">
        <v>0.316504311176247</v>
      </c>
      <c r="AA364" s="14">
        <v>0.18144022052077399</v>
      </c>
      <c r="AB364" s="14"/>
      <c r="AC364" s="14">
        <v>0.116816047525231</v>
      </c>
      <c r="AD364" s="14">
        <v>0.20813756348488699</v>
      </c>
      <c r="AE364" s="14">
        <v>0.21036710095505501</v>
      </c>
    </row>
    <row r="365" spans="2:31" x14ac:dyDescent="0.5">
      <c r="B365" t="s">
        <v>156</v>
      </c>
      <c r="C365" s="14">
        <v>0.14557108543768399</v>
      </c>
      <c r="D365" s="14">
        <v>0.146396402854469</v>
      </c>
      <c r="E365" s="14">
        <v>0.14434268748214399</v>
      </c>
      <c r="F365" s="14"/>
      <c r="G365" s="14">
        <v>0.19015692538408899</v>
      </c>
      <c r="H365" s="14">
        <v>0.17526798693566001</v>
      </c>
      <c r="I365" s="14">
        <v>0.11151448907844901</v>
      </c>
      <c r="J365" s="14">
        <v>0.12016080825665799</v>
      </c>
      <c r="K365" s="14">
        <v>0.159116359600049</v>
      </c>
      <c r="L365" s="14">
        <v>0.13126562868213501</v>
      </c>
      <c r="M365" s="14"/>
      <c r="N365" s="14">
        <v>0.13824953931084499</v>
      </c>
      <c r="O365" s="14">
        <v>0.16944595654397901</v>
      </c>
      <c r="P365" s="14">
        <v>0.14604460229777599</v>
      </c>
      <c r="Q365" s="14">
        <v>0.12561694341173299</v>
      </c>
      <c r="R365" s="14"/>
      <c r="S365" s="14">
        <v>0.12732910948823101</v>
      </c>
      <c r="T365" s="14">
        <v>0.15677126078915299</v>
      </c>
      <c r="U365" s="14">
        <v>0.142498822607598</v>
      </c>
      <c r="V365" s="14"/>
      <c r="W365" s="14">
        <v>0.12211466916599301</v>
      </c>
      <c r="X365" s="14">
        <v>0.18650090101011499</v>
      </c>
      <c r="Y365" s="14">
        <v>0.11722230484034001</v>
      </c>
      <c r="Z365" s="14">
        <v>0.17125714101520501</v>
      </c>
      <c r="AA365" s="14">
        <v>0.1189184362493</v>
      </c>
      <c r="AB365" s="14"/>
      <c r="AC365" s="14">
        <v>0.109465283625757</v>
      </c>
      <c r="AD365" s="14">
        <v>0.18141616154697701</v>
      </c>
      <c r="AE365" s="14">
        <v>0.12582076493073399</v>
      </c>
    </row>
    <row r="366" spans="2:31" x14ac:dyDescent="0.5">
      <c r="B366" t="s">
        <v>157</v>
      </c>
      <c r="C366" s="14">
        <v>0.13446181742572599</v>
      </c>
      <c r="D366" s="14">
        <v>0.17403951551987701</v>
      </c>
      <c r="E366" s="14">
        <v>9.5453182259355299E-2</v>
      </c>
      <c r="F366" s="14"/>
      <c r="G366" s="14">
        <v>0.125673337047575</v>
      </c>
      <c r="H366" s="14">
        <v>9.2777377089189803E-2</v>
      </c>
      <c r="I366" s="14">
        <v>0.123596914355886</v>
      </c>
      <c r="J366" s="14">
        <v>0.124158839093628</v>
      </c>
      <c r="K366" s="14">
        <v>0.10564196850961</v>
      </c>
      <c r="L366" s="14">
        <v>0.21059436056662401</v>
      </c>
      <c r="M366" s="14"/>
      <c r="N366" s="14">
        <v>0.165175012730746</v>
      </c>
      <c r="O366" s="14">
        <v>0.122778282558969</v>
      </c>
      <c r="P366" s="14">
        <v>0.12758182805835799</v>
      </c>
      <c r="Q366" s="14">
        <v>0.118358034219863</v>
      </c>
      <c r="R366" s="14"/>
      <c r="S366" s="14">
        <v>0.15155465310723201</v>
      </c>
      <c r="T366" s="14">
        <v>0.14771205778515301</v>
      </c>
      <c r="U366" s="14">
        <v>8.7714512459761196E-2</v>
      </c>
      <c r="V366" s="14"/>
      <c r="W366" s="14">
        <v>0.129606150975246</v>
      </c>
      <c r="X366" s="14">
        <v>0.15882833401000199</v>
      </c>
      <c r="Y366" s="14">
        <v>0.18659627157981301</v>
      </c>
      <c r="Z366" s="14">
        <v>0.33090167563073503</v>
      </c>
      <c r="AA366" s="14">
        <v>7.7527267704474004E-2</v>
      </c>
      <c r="AB366" s="14"/>
      <c r="AC366" s="14">
        <v>0.118476629021824</v>
      </c>
      <c r="AD366" s="14">
        <v>0.155841546383022</v>
      </c>
      <c r="AE366" s="14">
        <v>0.15854429242424301</v>
      </c>
    </row>
    <row r="367" spans="2:31" x14ac:dyDescent="0.5">
      <c r="B367" t="s">
        <v>158</v>
      </c>
      <c r="C367" s="14">
        <v>0.12069508324726499</v>
      </c>
      <c r="D367" s="14">
        <v>0.140667152054128</v>
      </c>
      <c r="E367" s="14">
        <v>0.10179513034502299</v>
      </c>
      <c r="F367" s="14"/>
      <c r="G367" s="14">
        <v>9.0342256021923098E-2</v>
      </c>
      <c r="H367" s="14">
        <v>0.116955160271539</v>
      </c>
      <c r="I367" s="14">
        <v>0.11036301760242501</v>
      </c>
      <c r="J367" s="14">
        <v>0.10856052069177299</v>
      </c>
      <c r="K367" s="14">
        <v>0.12928683374043601</v>
      </c>
      <c r="L367" s="14">
        <v>0.15620355917916301</v>
      </c>
      <c r="M367" s="14"/>
      <c r="N367" s="14">
        <v>0.11832467827272</v>
      </c>
      <c r="O367" s="14">
        <v>0.122063610627062</v>
      </c>
      <c r="P367" s="14">
        <v>9.1667109975766006E-2</v>
      </c>
      <c r="Q367" s="14">
        <v>0.14600963869306399</v>
      </c>
      <c r="R367" s="14"/>
      <c r="S367" s="14">
        <v>0.16125100203152001</v>
      </c>
      <c r="T367" s="14">
        <v>0.104917619780644</v>
      </c>
      <c r="U367" s="14">
        <v>9.1785841485568495E-2</v>
      </c>
      <c r="V367" s="14"/>
      <c r="W367" s="14">
        <v>0.17076315694910599</v>
      </c>
      <c r="X367" s="14">
        <v>8.1538909364770401E-2</v>
      </c>
      <c r="Y367" s="14">
        <v>0.100562136152507</v>
      </c>
      <c r="Z367" s="14">
        <v>0.13258324121829099</v>
      </c>
      <c r="AA367" s="14">
        <v>8.2698462416432E-2</v>
      </c>
      <c r="AB367" s="14"/>
      <c r="AC367" s="14">
        <v>0.164298440922867</v>
      </c>
      <c r="AD367" s="14">
        <v>8.8011132883590901E-2</v>
      </c>
      <c r="AE367" s="14">
        <v>8.8085315905911704E-2</v>
      </c>
    </row>
    <row r="368" spans="2:31" x14ac:dyDescent="0.5">
      <c r="B368" t="s">
        <v>159</v>
      </c>
      <c r="C368" s="14">
        <v>9.2864539252991499E-2</v>
      </c>
      <c r="D368" s="14">
        <v>0.107481628023431</v>
      </c>
      <c r="E368" s="14">
        <v>7.8006837443352295E-2</v>
      </c>
      <c r="F368" s="14"/>
      <c r="G368" s="14">
        <v>0.147290093053631</v>
      </c>
      <c r="H368" s="14">
        <v>0.10752003772351799</v>
      </c>
      <c r="I368" s="14">
        <v>0.107961733275277</v>
      </c>
      <c r="J368" s="14">
        <v>8.0906717927970301E-2</v>
      </c>
      <c r="K368" s="14">
        <v>8.7809244570616604E-2</v>
      </c>
      <c r="L368" s="14">
        <v>4.5906576057599201E-2</v>
      </c>
      <c r="M368" s="14"/>
      <c r="N368" s="14">
        <v>7.9826070471930799E-2</v>
      </c>
      <c r="O368" s="14">
        <v>0.108784995838003</v>
      </c>
      <c r="P368" s="14">
        <v>9.25281733966829E-2</v>
      </c>
      <c r="Q368" s="14">
        <v>9.0735111519090597E-2</v>
      </c>
      <c r="R368" s="14"/>
      <c r="S368" s="14">
        <v>6.7068777247955305E-2</v>
      </c>
      <c r="T368" s="14">
        <v>0.11743633764804701</v>
      </c>
      <c r="U368" s="14">
        <v>7.1617030627483799E-2</v>
      </c>
      <c r="V368" s="14"/>
      <c r="W368" s="14">
        <v>4.5389140045840298E-2</v>
      </c>
      <c r="X368" s="14">
        <v>0.15130839637478799</v>
      </c>
      <c r="Y368" s="14">
        <v>0.162169410347237</v>
      </c>
      <c r="Z368" s="14">
        <v>0.14678926649101701</v>
      </c>
      <c r="AA368" s="14">
        <v>5.7699653349199499E-2</v>
      </c>
      <c r="AB368" s="14"/>
      <c r="AC368" s="14">
        <v>5.01467762044253E-2</v>
      </c>
      <c r="AD368" s="14">
        <v>0.13013197735286899</v>
      </c>
      <c r="AE368" s="14">
        <v>0.158404261881889</v>
      </c>
    </row>
    <row r="369" spans="2:31" x14ac:dyDescent="0.5">
      <c r="B369" t="s">
        <v>160</v>
      </c>
      <c r="C369" s="14">
        <v>8.6239568806510097E-2</v>
      </c>
      <c r="D369" s="14">
        <v>0.10697548099467399</v>
      </c>
      <c r="E369" s="14">
        <v>6.5379879267715393E-2</v>
      </c>
      <c r="F369" s="14"/>
      <c r="G369" s="14">
        <v>0.17725953137390801</v>
      </c>
      <c r="H369" s="14">
        <v>0.13622585541093901</v>
      </c>
      <c r="I369" s="14">
        <v>6.8126781801091996E-2</v>
      </c>
      <c r="J369" s="14">
        <v>6.8399228167234094E-2</v>
      </c>
      <c r="K369" s="14">
        <v>5.7935337570456297E-2</v>
      </c>
      <c r="L369" s="14">
        <v>3.3810626063567301E-2</v>
      </c>
      <c r="M369" s="14"/>
      <c r="N369" s="14">
        <v>9.7904680898330196E-2</v>
      </c>
      <c r="O369" s="14">
        <v>8.7558894816148106E-2</v>
      </c>
      <c r="P369" s="14">
        <v>6.9312470361262396E-2</v>
      </c>
      <c r="Q369" s="14">
        <v>8.9015858038902607E-2</v>
      </c>
      <c r="R369" s="14"/>
      <c r="S369" s="14">
        <v>5.40429700978022E-2</v>
      </c>
      <c r="T369" s="14">
        <v>9.1923594821887306E-2</v>
      </c>
      <c r="U369" s="14">
        <v>7.4307444885817406E-2</v>
      </c>
      <c r="V369" s="14"/>
      <c r="W369" s="14">
        <v>4.0073895006422798E-2</v>
      </c>
      <c r="X369" s="14">
        <v>0.134014424249213</v>
      </c>
      <c r="Y369" s="14">
        <v>0.155737180568772</v>
      </c>
      <c r="Z369" s="14">
        <v>0.192327736229084</v>
      </c>
      <c r="AA369" s="14">
        <v>4.36480624169426E-2</v>
      </c>
      <c r="AB369" s="14"/>
      <c r="AC369" s="14">
        <v>2.8950703886825201E-2</v>
      </c>
      <c r="AD369" s="14">
        <v>0.12906557803122201</v>
      </c>
      <c r="AE369" s="14">
        <v>0.14439037304011099</v>
      </c>
    </row>
    <row r="370" spans="2:31" x14ac:dyDescent="0.5">
      <c r="B370" t="s">
        <v>119</v>
      </c>
      <c r="C370" s="14">
        <v>2.5873435138988699E-2</v>
      </c>
      <c r="D370" s="14">
        <v>2.6801605878054299E-2</v>
      </c>
      <c r="E370" s="14">
        <v>2.5093444101284699E-2</v>
      </c>
      <c r="F370" s="14"/>
      <c r="G370" s="14">
        <v>3.5511326366007803E-2</v>
      </c>
      <c r="H370" s="14">
        <v>4.1286347883483399E-2</v>
      </c>
      <c r="I370" s="14">
        <v>3.0282819888984801E-2</v>
      </c>
      <c r="J370" s="14">
        <v>2.51007339206821E-2</v>
      </c>
      <c r="K370" s="14">
        <v>1.7360870691482899E-2</v>
      </c>
      <c r="L370" s="14">
        <v>9.7517204414171704E-3</v>
      </c>
      <c r="M370" s="14"/>
      <c r="N370" s="14">
        <v>2.4493106476991901E-2</v>
      </c>
      <c r="O370" s="14">
        <v>2.3510375926081101E-2</v>
      </c>
      <c r="P370" s="14">
        <v>2.6575197414642999E-2</v>
      </c>
      <c r="Q370" s="14">
        <v>2.9758029870413299E-2</v>
      </c>
      <c r="R370" s="14"/>
      <c r="S370" s="14">
        <v>2.057672590423E-2</v>
      </c>
      <c r="T370" s="14">
        <v>1.8707552271833301E-2</v>
      </c>
      <c r="U370" s="14">
        <v>5.6437532304452899E-2</v>
      </c>
      <c r="V370" s="14"/>
      <c r="W370" s="14">
        <v>1.5595360923895201E-2</v>
      </c>
      <c r="X370" s="14">
        <v>2.6812843244961901E-2</v>
      </c>
      <c r="Y370" s="14">
        <v>3.5457887066868803E-2</v>
      </c>
      <c r="Z370" s="14">
        <v>3.2432709767436403E-2</v>
      </c>
      <c r="AA370" s="14">
        <v>5.6443805559485E-2</v>
      </c>
      <c r="AB370" s="14"/>
      <c r="AC370" s="14">
        <v>1.7947072902557901E-2</v>
      </c>
      <c r="AD370" s="14">
        <v>1.90529634126539E-2</v>
      </c>
      <c r="AE370" s="14">
        <v>2.2692440109812299E-2</v>
      </c>
    </row>
    <row r="371" spans="2:31" x14ac:dyDescent="0.5">
      <c r="B371" t="s">
        <v>120</v>
      </c>
      <c r="C371" s="14">
        <v>0.11524908911734399</v>
      </c>
      <c r="D371" s="14">
        <v>6.8264764652263998E-2</v>
      </c>
      <c r="E371" s="14">
        <v>0.161648738671438</v>
      </c>
      <c r="F371" s="14"/>
      <c r="G371" s="14">
        <v>0.14612354775148501</v>
      </c>
      <c r="H371" s="14">
        <v>0.13902201130932901</v>
      </c>
      <c r="I371" s="14">
        <v>0.123711503278481</v>
      </c>
      <c r="J371" s="14">
        <v>0.117976306178289</v>
      </c>
      <c r="K371" s="14">
        <v>9.4556924620034094E-2</v>
      </c>
      <c r="L371" s="14">
        <v>8.0376322722685398E-2</v>
      </c>
      <c r="M371" s="14"/>
      <c r="N371" s="14">
        <v>0.107595117170994</v>
      </c>
      <c r="O371" s="14">
        <v>0.10510301690144799</v>
      </c>
      <c r="P371" s="14">
        <v>9.8978208236125506E-2</v>
      </c>
      <c r="Q371" s="14">
        <v>0.15081190316791701</v>
      </c>
      <c r="R371" s="14"/>
      <c r="S371" s="14">
        <v>8.5921846412831196E-2</v>
      </c>
      <c r="T371" s="14">
        <v>8.5767653084358797E-2</v>
      </c>
      <c r="U371" s="14">
        <v>0.23512511980713199</v>
      </c>
      <c r="V371" s="14"/>
      <c r="W371" s="14">
        <v>7.9409591085349104E-2</v>
      </c>
      <c r="X371" s="14">
        <v>8.6311632638328001E-2</v>
      </c>
      <c r="Y371" s="14">
        <v>7.4336003036042E-2</v>
      </c>
      <c r="Z371" s="14">
        <v>0</v>
      </c>
      <c r="AA371" s="14">
        <v>0.24779574821163899</v>
      </c>
      <c r="AB371" s="14"/>
      <c r="AC371" s="14">
        <v>8.1004883624082799E-2</v>
      </c>
      <c r="AD371" s="14">
        <v>7.8700380309552898E-2</v>
      </c>
      <c r="AE371" s="14">
        <v>9.5380945585940194E-2</v>
      </c>
    </row>
    <row r="372" spans="2:31" x14ac:dyDescent="0.5"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</row>
    <row r="373" spans="2:31" x14ac:dyDescent="0.5">
      <c r="B373" s="6" t="s">
        <v>165</v>
      </c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</row>
    <row r="374" spans="2:31" x14ac:dyDescent="0.5">
      <c r="B374" s="24" t="s">
        <v>76</v>
      </c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</row>
    <row r="375" spans="2:31" x14ac:dyDescent="0.5">
      <c r="B375" t="s">
        <v>162</v>
      </c>
      <c r="C375" s="14">
        <v>0.29130205215246802</v>
      </c>
      <c r="D375" s="14">
        <v>0.30274172914796299</v>
      </c>
      <c r="E375" s="14">
        <v>0.27982494310536099</v>
      </c>
      <c r="F375" s="14"/>
      <c r="G375" s="14">
        <v>0.19058068924570001</v>
      </c>
      <c r="H375" s="14">
        <v>0.21458227379441</v>
      </c>
      <c r="I375" s="14">
        <v>0.274157819014411</v>
      </c>
      <c r="J375" s="14">
        <v>0.232131778589453</v>
      </c>
      <c r="K375" s="14">
        <v>0.34588675318421902</v>
      </c>
      <c r="L375" s="14">
        <v>0.445273307560064</v>
      </c>
      <c r="M375" s="14"/>
      <c r="N375" s="14">
        <v>0.33074005442159798</v>
      </c>
      <c r="O375" s="14">
        <v>0.29596002320547599</v>
      </c>
      <c r="P375" s="14">
        <v>0.27382760653497201</v>
      </c>
      <c r="Q375" s="14">
        <v>0.25980218645233399</v>
      </c>
      <c r="R375" s="14"/>
      <c r="S375" s="14">
        <v>0.39070914867864698</v>
      </c>
      <c r="T375" s="14">
        <v>0.26865090832989802</v>
      </c>
      <c r="U375" s="14">
        <v>0.175094032370787</v>
      </c>
      <c r="V375" s="14"/>
      <c r="W375" s="14">
        <v>0.51405854999926803</v>
      </c>
      <c r="X375" s="14">
        <v>0.14434967788140901</v>
      </c>
      <c r="Y375" s="14">
        <v>0.26019717599809</v>
      </c>
      <c r="Z375" s="14">
        <v>0.20214915835951899</v>
      </c>
      <c r="AA375" s="14">
        <v>0.154599066477069</v>
      </c>
      <c r="AB375" s="14"/>
      <c r="AC375" s="14">
        <v>0.62453278395068601</v>
      </c>
      <c r="AD375" s="14">
        <v>0.149941054707424</v>
      </c>
      <c r="AE375" s="14">
        <v>0.24341677919358201</v>
      </c>
    </row>
    <row r="376" spans="2:31" x14ac:dyDescent="0.5">
      <c r="B376" t="s">
        <v>163</v>
      </c>
      <c r="C376" s="14">
        <v>0.16862056631382999</v>
      </c>
      <c r="D376" s="14">
        <v>0.16785887315057699</v>
      </c>
      <c r="E376" s="14">
        <v>0.17018212842587699</v>
      </c>
      <c r="F376" s="14"/>
      <c r="G376" s="14">
        <v>0.231116854689215</v>
      </c>
      <c r="H376" s="14">
        <v>0.21881075548067699</v>
      </c>
      <c r="I376" s="14">
        <v>0.16218732844356501</v>
      </c>
      <c r="J376" s="14">
        <v>0.13609692537846299</v>
      </c>
      <c r="K376" s="14">
        <v>0.15024629107189699</v>
      </c>
      <c r="L376" s="14">
        <v>0.13057061457944799</v>
      </c>
      <c r="M376" s="14"/>
      <c r="N376" s="14">
        <v>0.18898768889375001</v>
      </c>
      <c r="O376" s="14">
        <v>0.15725244902673</v>
      </c>
      <c r="P376" s="14">
        <v>0.171089582672005</v>
      </c>
      <c r="Q376" s="14">
        <v>0.15190273281882</v>
      </c>
      <c r="R376" s="14"/>
      <c r="S376" s="14">
        <v>0.15168498738869901</v>
      </c>
      <c r="T376" s="14">
        <v>0.181955754313326</v>
      </c>
      <c r="U376" s="14">
        <v>0.16335385980634701</v>
      </c>
      <c r="V376" s="14"/>
      <c r="W376" s="14">
        <v>0.14690054343012801</v>
      </c>
      <c r="X376" s="14">
        <v>0.214040401899141</v>
      </c>
      <c r="Y376" s="14">
        <v>0.20297424857586199</v>
      </c>
      <c r="Z376" s="14">
        <v>5.31251368357369E-2</v>
      </c>
      <c r="AA376" s="14">
        <v>0.14295584150631299</v>
      </c>
      <c r="AB376" s="14"/>
      <c r="AC376" s="14">
        <v>0.14104964785125601</v>
      </c>
      <c r="AD376" s="14">
        <v>0.23099393259818199</v>
      </c>
      <c r="AE376" s="14">
        <v>0.2344453217827</v>
      </c>
    </row>
    <row r="377" spans="2:31" x14ac:dyDescent="0.5">
      <c r="B377" t="s">
        <v>164</v>
      </c>
      <c r="C377" s="14">
        <v>0.32524050286106398</v>
      </c>
      <c r="D377" s="14">
        <v>0.35363071979601202</v>
      </c>
      <c r="E377" s="14">
        <v>0.29599641113812097</v>
      </c>
      <c r="F377" s="14"/>
      <c r="G377" s="14">
        <v>0.383892383540065</v>
      </c>
      <c r="H377" s="14">
        <v>0.37370136573593099</v>
      </c>
      <c r="I377" s="14">
        <v>0.35845723314018202</v>
      </c>
      <c r="J377" s="14">
        <v>0.37110370388110397</v>
      </c>
      <c r="K377" s="14">
        <v>0.28539331818567898</v>
      </c>
      <c r="L377" s="14">
        <v>0.209782817914098</v>
      </c>
      <c r="M377" s="14"/>
      <c r="N377" s="14">
        <v>0.32479651905072798</v>
      </c>
      <c r="O377" s="14">
        <v>0.324937964144346</v>
      </c>
      <c r="P377" s="14">
        <v>0.32321750279684802</v>
      </c>
      <c r="Q377" s="14">
        <v>0.32893275058723298</v>
      </c>
      <c r="R377" s="14"/>
      <c r="S377" s="14">
        <v>0.24550094440567899</v>
      </c>
      <c r="T377" s="14">
        <v>0.38301982876673202</v>
      </c>
      <c r="U377" s="14">
        <v>0.32194951844528902</v>
      </c>
      <c r="V377" s="14"/>
      <c r="W377" s="14">
        <v>0.146116430411946</v>
      </c>
      <c r="X377" s="14">
        <v>0.48021792994856499</v>
      </c>
      <c r="Y377" s="14">
        <v>0.34533604143688301</v>
      </c>
      <c r="Z377" s="14">
        <v>0.49884806185270503</v>
      </c>
      <c r="AA377" s="14">
        <v>0.33779453566628398</v>
      </c>
      <c r="AB377" s="14"/>
      <c r="AC377" s="14">
        <v>7.6653149675215498E-2</v>
      </c>
      <c r="AD377" s="14">
        <v>0.44538565800954899</v>
      </c>
      <c r="AE377" s="14">
        <v>0.34692858450038799</v>
      </c>
    </row>
    <row r="378" spans="2:31" x14ac:dyDescent="0.5">
      <c r="B378" t="s">
        <v>120</v>
      </c>
      <c r="C378" s="14">
        <v>0.21483687867263801</v>
      </c>
      <c r="D378" s="14">
        <v>0.17576867790544801</v>
      </c>
      <c r="E378" s="14">
        <v>0.25399651733064099</v>
      </c>
      <c r="F378" s="14"/>
      <c r="G378" s="14">
        <v>0.19441007252501999</v>
      </c>
      <c r="H378" s="14">
        <v>0.19290560498898199</v>
      </c>
      <c r="I378" s="14">
        <v>0.205197619401842</v>
      </c>
      <c r="J378" s="14">
        <v>0.26066759215098001</v>
      </c>
      <c r="K378" s="14">
        <v>0.21847363755820401</v>
      </c>
      <c r="L378" s="14">
        <v>0.21437325994638901</v>
      </c>
      <c r="M378" s="14"/>
      <c r="N378" s="14">
        <v>0.155475737633924</v>
      </c>
      <c r="O378" s="14">
        <v>0.22184956362344899</v>
      </c>
      <c r="P378" s="14">
        <v>0.231865307996174</v>
      </c>
      <c r="Q378" s="14">
        <v>0.25936233014161297</v>
      </c>
      <c r="R378" s="14"/>
      <c r="S378" s="14">
        <v>0.21210491952697499</v>
      </c>
      <c r="T378" s="14">
        <v>0.16637350859004399</v>
      </c>
      <c r="U378" s="14">
        <v>0.33960258937757698</v>
      </c>
      <c r="V378" s="14"/>
      <c r="W378" s="14">
        <v>0.19292447615865799</v>
      </c>
      <c r="X378" s="14">
        <v>0.16139199027088499</v>
      </c>
      <c r="Y378" s="14">
        <v>0.19149253398916399</v>
      </c>
      <c r="Z378" s="14">
        <v>0.24587764295203901</v>
      </c>
      <c r="AA378" s="14">
        <v>0.364650556350333</v>
      </c>
      <c r="AB378" s="14"/>
      <c r="AC378" s="14">
        <v>0.15776441852284301</v>
      </c>
      <c r="AD378" s="14">
        <v>0.17367935468484499</v>
      </c>
      <c r="AE378" s="14">
        <v>0.17520931452333099</v>
      </c>
    </row>
    <row r="379" spans="2:31" x14ac:dyDescent="0.5"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</row>
    <row r="380" spans="2:31" x14ac:dyDescent="0.5">
      <c r="B380" s="6" t="s">
        <v>165</v>
      </c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</row>
    <row r="381" spans="2:31" x14ac:dyDescent="0.5">
      <c r="B381" s="24" t="s">
        <v>76</v>
      </c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</row>
    <row r="382" spans="2:31" x14ac:dyDescent="0.5">
      <c r="B382" t="s">
        <v>166</v>
      </c>
      <c r="C382" s="14">
        <v>0.499163461991395</v>
      </c>
      <c r="D382" s="14">
        <v>0.50494344816887005</v>
      </c>
      <c r="E382" s="14">
        <v>0.49181575207273298</v>
      </c>
      <c r="F382" s="14"/>
      <c r="G382" s="14">
        <v>0.475343590768873</v>
      </c>
      <c r="H382" s="14">
        <v>0.51651480572102404</v>
      </c>
      <c r="I382" s="14">
        <v>0.48142884707678602</v>
      </c>
      <c r="J382" s="14">
        <v>0.55489560777605496</v>
      </c>
      <c r="K382" s="14">
        <v>0.53804279771233898</v>
      </c>
      <c r="L382" s="14">
        <v>0.44397583000319102</v>
      </c>
      <c r="M382" s="14"/>
      <c r="N382" s="14">
        <v>0.49177330804922798</v>
      </c>
      <c r="O382" s="14">
        <v>0.51126879526971003</v>
      </c>
      <c r="P382" s="14">
        <v>0.49042544213238498</v>
      </c>
      <c r="Q382" s="14">
        <v>0.49911453862326399</v>
      </c>
      <c r="R382" s="14"/>
      <c r="S382" s="14">
        <v>0.44583762617586598</v>
      </c>
      <c r="T382" s="14">
        <v>0.54816823680807403</v>
      </c>
      <c r="U382" s="14">
        <v>0.48708854747313601</v>
      </c>
      <c r="V382" s="14"/>
      <c r="W382" s="14">
        <v>0.33873312582690202</v>
      </c>
      <c r="X382" s="14">
        <v>0.64176074065305599</v>
      </c>
      <c r="Y382" s="14">
        <v>0.56802076649271704</v>
      </c>
      <c r="Z382" s="14">
        <v>0.50691655157005</v>
      </c>
      <c r="AA382" s="14">
        <v>0.50565952232868305</v>
      </c>
      <c r="AB382" s="14"/>
      <c r="AC382" s="14">
        <v>0.18589846722196801</v>
      </c>
      <c r="AD382" s="14">
        <v>0.64445695792905699</v>
      </c>
      <c r="AE382" s="14">
        <v>0.56423182547135498</v>
      </c>
    </row>
    <row r="383" spans="2:31" x14ac:dyDescent="0.5">
      <c r="B383" t="s">
        <v>167</v>
      </c>
      <c r="C383" s="14">
        <v>0.13982267253755901</v>
      </c>
      <c r="D383" s="14">
        <v>0.14490945339990399</v>
      </c>
      <c r="E383" s="14">
        <v>0.13553839504958901</v>
      </c>
      <c r="F383" s="14"/>
      <c r="G383" s="14">
        <v>0.21699150650531601</v>
      </c>
      <c r="H383" s="14">
        <v>0.191167504949732</v>
      </c>
      <c r="I383" s="14">
        <v>0.1642288966837</v>
      </c>
      <c r="J383" s="14">
        <v>0.109188008880862</v>
      </c>
      <c r="K383" s="14">
        <v>0.103526233418498</v>
      </c>
      <c r="L383" s="14">
        <v>7.6581120468337899E-2</v>
      </c>
      <c r="M383" s="14"/>
      <c r="N383" s="14">
        <v>0.13300489152127001</v>
      </c>
      <c r="O383" s="14">
        <v>0.154958526871812</v>
      </c>
      <c r="P383" s="14">
        <v>0.15493523865200201</v>
      </c>
      <c r="Q383" s="14">
        <v>0.119298216853788</v>
      </c>
      <c r="R383" s="14"/>
      <c r="S383" s="14">
        <v>0.14700579906980099</v>
      </c>
      <c r="T383" s="14">
        <v>0.12826953227947999</v>
      </c>
      <c r="U383" s="14">
        <v>0.14715133187688201</v>
      </c>
      <c r="V383" s="14"/>
      <c r="W383" s="14">
        <v>0.14638579836454901</v>
      </c>
      <c r="X383" s="14">
        <v>0.168481107664045</v>
      </c>
      <c r="Y383" s="14">
        <v>0.13090316240387301</v>
      </c>
      <c r="Z383" s="14">
        <v>0.112590527795524</v>
      </c>
      <c r="AA383" s="14">
        <v>0.115648972604948</v>
      </c>
      <c r="AB383" s="14"/>
      <c r="AC383" s="14">
        <v>0.174826340466497</v>
      </c>
      <c r="AD383" s="14">
        <v>0.158392124370242</v>
      </c>
      <c r="AE383" s="14">
        <v>0.163870178903983</v>
      </c>
    </row>
    <row r="384" spans="2:31" x14ac:dyDescent="0.5">
      <c r="B384" t="s">
        <v>168</v>
      </c>
      <c r="C384" s="14">
        <v>0.20136863451000001</v>
      </c>
      <c r="D384" s="14">
        <v>0.22163178365481401</v>
      </c>
      <c r="E384" s="14">
        <v>0.181853852041341</v>
      </c>
      <c r="F384" s="14"/>
      <c r="G384" s="14">
        <v>0.13825033590310201</v>
      </c>
      <c r="H384" s="14">
        <v>0.16384656666040201</v>
      </c>
      <c r="I384" s="14">
        <v>0.18592981495319599</v>
      </c>
      <c r="J384" s="14">
        <v>0.179586046762089</v>
      </c>
      <c r="K384" s="14">
        <v>0.19114832981577101</v>
      </c>
      <c r="L384" s="14">
        <v>0.31047415899735498</v>
      </c>
      <c r="M384" s="14"/>
      <c r="N384" s="14">
        <v>0.23621409561780601</v>
      </c>
      <c r="O384" s="14">
        <v>0.191270727895094</v>
      </c>
      <c r="P384" s="14">
        <v>0.18632830534089101</v>
      </c>
      <c r="Q384" s="14">
        <v>0.186046281718033</v>
      </c>
      <c r="R384" s="14"/>
      <c r="S384" s="14">
        <v>0.25878143886219102</v>
      </c>
      <c r="T384" s="14">
        <v>0.19606697490258801</v>
      </c>
      <c r="U384" s="14">
        <v>0.122606448637988</v>
      </c>
      <c r="V384" s="14"/>
      <c r="W384" s="14">
        <v>0.35295109164050698</v>
      </c>
      <c r="X384" s="14">
        <v>9.6368861256681801E-2</v>
      </c>
      <c r="Y384" s="14">
        <v>0.18138029378568499</v>
      </c>
      <c r="Z384" s="14">
        <v>0.13400956487453899</v>
      </c>
      <c r="AA384" s="14">
        <v>0.10659442213497899</v>
      </c>
      <c r="AB384" s="14"/>
      <c r="AC384" s="14">
        <v>0.48246980456634198</v>
      </c>
      <c r="AD384" s="14">
        <v>9.6393793924085105E-2</v>
      </c>
      <c r="AE384" s="14">
        <v>0.15279049240020301</v>
      </c>
    </row>
    <row r="385" spans="2:31" x14ac:dyDescent="0.5">
      <c r="B385" t="s">
        <v>120</v>
      </c>
      <c r="C385" s="14">
        <v>0.15964523096104599</v>
      </c>
      <c r="D385" s="14">
        <v>0.12851531477641301</v>
      </c>
      <c r="E385" s="14">
        <v>0.19079200083633699</v>
      </c>
      <c r="F385" s="14"/>
      <c r="G385" s="14">
        <v>0.169414566822708</v>
      </c>
      <c r="H385" s="14">
        <v>0.128471122668841</v>
      </c>
      <c r="I385" s="14">
        <v>0.16841244128631899</v>
      </c>
      <c r="J385" s="14">
        <v>0.15633033658099399</v>
      </c>
      <c r="K385" s="14">
        <v>0.167282639053392</v>
      </c>
      <c r="L385" s="14">
        <v>0.16896889053111699</v>
      </c>
      <c r="M385" s="14"/>
      <c r="N385" s="14">
        <v>0.139007704811695</v>
      </c>
      <c r="O385" s="14">
        <v>0.142501949963383</v>
      </c>
      <c r="P385" s="14">
        <v>0.168311013874721</v>
      </c>
      <c r="Q385" s="14">
        <v>0.19554096280491501</v>
      </c>
      <c r="R385" s="14"/>
      <c r="S385" s="14">
        <v>0.14837513589214099</v>
      </c>
      <c r="T385" s="14">
        <v>0.12749525600985701</v>
      </c>
      <c r="U385" s="14">
        <v>0.243153672011995</v>
      </c>
      <c r="V385" s="14"/>
      <c r="W385" s="14">
        <v>0.161929984168042</v>
      </c>
      <c r="X385" s="14">
        <v>9.3389290426217395E-2</v>
      </c>
      <c r="Y385" s="14">
        <v>0.119695777317725</v>
      </c>
      <c r="Z385" s="14">
        <v>0.246483355759887</v>
      </c>
      <c r="AA385" s="14">
        <v>0.27209708293139001</v>
      </c>
      <c r="AB385" s="14"/>
      <c r="AC385" s="14">
        <v>0.15680538774519401</v>
      </c>
      <c r="AD385" s="14">
        <v>0.100757123776616</v>
      </c>
      <c r="AE385" s="14">
        <v>0.119107503224459</v>
      </c>
    </row>
    <row r="386" spans="2:31" x14ac:dyDescent="0.5"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</row>
    <row r="387" spans="2:31" x14ac:dyDescent="0.5">
      <c r="B387" s="6" t="s">
        <v>165</v>
      </c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</row>
    <row r="388" spans="2:31" x14ac:dyDescent="0.5">
      <c r="B388" s="24" t="s">
        <v>76</v>
      </c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</row>
    <row r="389" spans="2:31" x14ac:dyDescent="0.5">
      <c r="B389" t="s">
        <v>169</v>
      </c>
      <c r="C389" s="14">
        <v>0.119559512546384</v>
      </c>
      <c r="D389" s="14">
        <v>0.119929814479189</v>
      </c>
      <c r="E389" s="14">
        <v>0.119778520679949</v>
      </c>
      <c r="F389" s="14"/>
      <c r="G389" s="14">
        <v>0.160784751132832</v>
      </c>
      <c r="H389" s="14">
        <v>0.12157197477531501</v>
      </c>
      <c r="I389" s="14">
        <v>0.13904103993005701</v>
      </c>
      <c r="J389" s="14">
        <v>8.5932095059202102E-2</v>
      </c>
      <c r="K389" s="14">
        <v>0.13200323126105901</v>
      </c>
      <c r="L389" s="14">
        <v>9.3835229663681699E-2</v>
      </c>
      <c r="M389" s="14"/>
      <c r="N389" s="14">
        <v>0.122916187111494</v>
      </c>
      <c r="O389" s="14">
        <v>0.121904747184562</v>
      </c>
      <c r="P389" s="14">
        <v>0.122433074018777</v>
      </c>
      <c r="Q389" s="14">
        <v>0.10962380902199401</v>
      </c>
      <c r="R389" s="14"/>
      <c r="S389" s="14">
        <v>0.14163024469958799</v>
      </c>
      <c r="T389" s="14">
        <v>0.103090015309386</v>
      </c>
      <c r="U389" s="14">
        <v>0.12226713891685401</v>
      </c>
      <c r="V389" s="14"/>
      <c r="W389" s="14">
        <v>0.17942827270873901</v>
      </c>
      <c r="X389" s="14">
        <v>9.0227913513536304E-2</v>
      </c>
      <c r="Y389" s="14">
        <v>6.1712633583353702E-2</v>
      </c>
      <c r="Z389" s="14">
        <v>9.8940380041839401E-2</v>
      </c>
      <c r="AA389" s="14">
        <v>6.3047068608982806E-2</v>
      </c>
      <c r="AB389" s="14"/>
      <c r="AC389" s="14">
        <v>0.254062946042999</v>
      </c>
      <c r="AD389" s="14">
        <v>9.3854372369028105E-2</v>
      </c>
      <c r="AE389" s="14">
        <v>7.0196880061368594E-2</v>
      </c>
    </row>
    <row r="390" spans="2:31" x14ac:dyDescent="0.5">
      <c r="B390" t="s">
        <v>170</v>
      </c>
      <c r="C390" s="14">
        <v>0.39232220854657801</v>
      </c>
      <c r="D390" s="14">
        <v>0.40693732582032699</v>
      </c>
      <c r="E390" s="14">
        <v>0.37924474210126602</v>
      </c>
      <c r="F390" s="14"/>
      <c r="G390" s="14">
        <v>0.35011052584592001</v>
      </c>
      <c r="H390" s="14">
        <v>0.34491139149199801</v>
      </c>
      <c r="I390" s="14">
        <v>0.34845512931445799</v>
      </c>
      <c r="J390" s="14">
        <v>0.41009100478472899</v>
      </c>
      <c r="K390" s="14">
        <v>0.43226636963037102</v>
      </c>
      <c r="L390" s="14">
        <v>0.45313171744987901</v>
      </c>
      <c r="M390" s="14"/>
      <c r="N390" s="14">
        <v>0.41016240253642</v>
      </c>
      <c r="O390" s="14">
        <v>0.40833064908172501</v>
      </c>
      <c r="P390" s="14">
        <v>0.40887866272822798</v>
      </c>
      <c r="Q390" s="14">
        <v>0.344794066485408</v>
      </c>
      <c r="R390" s="14"/>
      <c r="S390" s="14">
        <v>0.45861510856384002</v>
      </c>
      <c r="T390" s="14">
        <v>0.37352863375614798</v>
      </c>
      <c r="U390" s="14">
        <v>0.28106740397908098</v>
      </c>
      <c r="V390" s="14"/>
      <c r="W390" s="14">
        <v>0.48532499821153402</v>
      </c>
      <c r="X390" s="14">
        <v>0.34871657531276001</v>
      </c>
      <c r="Y390" s="14">
        <v>0.37288464781250902</v>
      </c>
      <c r="Z390" s="14">
        <v>0.46422030691577099</v>
      </c>
      <c r="AA390" s="14">
        <v>0.31585152553717399</v>
      </c>
      <c r="AB390" s="14"/>
      <c r="AC390" s="14">
        <v>0.464674468698489</v>
      </c>
      <c r="AD390" s="14">
        <v>0.35131658396626603</v>
      </c>
      <c r="AE390" s="14">
        <v>0.42951201879950102</v>
      </c>
    </row>
    <row r="391" spans="2:31" x14ac:dyDescent="0.5">
      <c r="B391" t="s">
        <v>171</v>
      </c>
      <c r="C391" s="14">
        <v>0.29907341175485902</v>
      </c>
      <c r="D391" s="14">
        <v>0.32542810499644498</v>
      </c>
      <c r="E391" s="14">
        <v>0.27068082372152302</v>
      </c>
      <c r="F391" s="14"/>
      <c r="G391" s="14">
        <v>0.28782453966357302</v>
      </c>
      <c r="H391" s="14">
        <v>0.319216700918245</v>
      </c>
      <c r="I391" s="14">
        <v>0.29938310216860198</v>
      </c>
      <c r="J391" s="14">
        <v>0.29778156761664498</v>
      </c>
      <c r="K391" s="14">
        <v>0.282871304693815</v>
      </c>
      <c r="L391" s="14">
        <v>0.30177712078987401</v>
      </c>
      <c r="M391" s="14"/>
      <c r="N391" s="14">
        <v>0.32276568778632198</v>
      </c>
      <c r="O391" s="14">
        <v>0.30286722809350902</v>
      </c>
      <c r="P391" s="14">
        <v>0.26634712576832698</v>
      </c>
      <c r="Q391" s="14">
        <v>0.29470249835161899</v>
      </c>
      <c r="R391" s="14"/>
      <c r="S391" s="14">
        <v>0.23859900072660201</v>
      </c>
      <c r="T391" s="14">
        <v>0.37806467896683899</v>
      </c>
      <c r="U391" s="14">
        <v>0.235963426205128</v>
      </c>
      <c r="V391" s="14"/>
      <c r="W391" s="14">
        <v>0.17703484397664501</v>
      </c>
      <c r="X391" s="14">
        <v>0.424386195375208</v>
      </c>
      <c r="Y391" s="14">
        <v>0.44385782625067499</v>
      </c>
      <c r="Z391" s="14">
        <v>0.22902458800301401</v>
      </c>
      <c r="AA391" s="14">
        <v>0.22961513038513001</v>
      </c>
      <c r="AB391" s="14"/>
      <c r="AC391" s="14">
        <v>0.114694640412393</v>
      </c>
      <c r="AD391" s="14">
        <v>0.41369985921199998</v>
      </c>
      <c r="AE391" s="14">
        <v>0.36289299812154402</v>
      </c>
    </row>
    <row r="392" spans="2:31" x14ac:dyDescent="0.5">
      <c r="B392" t="s">
        <v>120</v>
      </c>
      <c r="C392" s="14">
        <v>0.189044867152178</v>
      </c>
      <c r="D392" s="14">
        <v>0.14770475470403899</v>
      </c>
      <c r="E392" s="14">
        <v>0.230295913497262</v>
      </c>
      <c r="F392" s="14"/>
      <c r="G392" s="14">
        <v>0.201280183357674</v>
      </c>
      <c r="H392" s="14">
        <v>0.21429993281444301</v>
      </c>
      <c r="I392" s="14">
        <v>0.213120728586882</v>
      </c>
      <c r="J392" s="14">
        <v>0.20619533253942299</v>
      </c>
      <c r="K392" s="14">
        <v>0.15285909441475401</v>
      </c>
      <c r="L392" s="14">
        <v>0.15125593209656599</v>
      </c>
      <c r="M392" s="14"/>
      <c r="N392" s="14">
        <v>0.14415572256576401</v>
      </c>
      <c r="O392" s="14">
        <v>0.16689737564020399</v>
      </c>
      <c r="P392" s="14">
        <v>0.20234113748466701</v>
      </c>
      <c r="Q392" s="14">
        <v>0.25087962614097897</v>
      </c>
      <c r="R392" s="14"/>
      <c r="S392" s="14">
        <v>0.16115564600996901</v>
      </c>
      <c r="T392" s="14">
        <v>0.14531667196762801</v>
      </c>
      <c r="U392" s="14">
        <v>0.36070203089893699</v>
      </c>
      <c r="V392" s="14"/>
      <c r="W392" s="14">
        <v>0.15821188510308101</v>
      </c>
      <c r="X392" s="14">
        <v>0.136669315798496</v>
      </c>
      <c r="Y392" s="14">
        <v>0.121544892353462</v>
      </c>
      <c r="Z392" s="14">
        <v>0.20781472503937601</v>
      </c>
      <c r="AA392" s="14">
        <v>0.39148627546871301</v>
      </c>
      <c r="AB392" s="14"/>
      <c r="AC392" s="14">
        <v>0.166567944846118</v>
      </c>
      <c r="AD392" s="14">
        <v>0.141129184452705</v>
      </c>
      <c r="AE392" s="14">
        <v>0.13739810301758601</v>
      </c>
    </row>
    <row r="393" spans="2:31" x14ac:dyDescent="0.5"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</row>
    <row r="394" spans="2:31" x14ac:dyDescent="0.5">
      <c r="B394" s="6" t="s">
        <v>177</v>
      </c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</row>
    <row r="395" spans="2:31" x14ac:dyDescent="0.5">
      <c r="B395" s="24" t="s">
        <v>76</v>
      </c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</row>
    <row r="396" spans="2:31" x14ac:dyDescent="0.5">
      <c r="B396" t="s">
        <v>172</v>
      </c>
      <c r="C396" s="14">
        <v>7.8776278502029104E-2</v>
      </c>
      <c r="D396" s="14">
        <v>9.4507575001672797E-2</v>
      </c>
      <c r="E396" s="14">
        <v>6.3810380126008495E-2</v>
      </c>
      <c r="F396" s="14"/>
      <c r="G396" s="14">
        <v>7.9947399287078003E-2</v>
      </c>
      <c r="H396" s="14">
        <v>7.67624141813633E-2</v>
      </c>
      <c r="I396" s="14">
        <v>6.4714988228117998E-2</v>
      </c>
      <c r="J396" s="14">
        <v>7.7209326520034899E-2</v>
      </c>
      <c r="K396" s="14">
        <v>7.4321294176453306E-2</v>
      </c>
      <c r="L396" s="14">
        <v>9.5322831611797804E-2</v>
      </c>
      <c r="M396" s="14"/>
      <c r="N396" s="14">
        <v>9.0190300533948803E-2</v>
      </c>
      <c r="O396" s="14">
        <v>7.38393531567164E-2</v>
      </c>
      <c r="P396" s="14">
        <v>8.18346125430129E-2</v>
      </c>
      <c r="Q396" s="14">
        <v>7.0605801464098603E-2</v>
      </c>
      <c r="R396" s="14"/>
      <c r="S396" s="14">
        <v>0.116378402794971</v>
      </c>
      <c r="T396" s="14">
        <v>6.90087676324357E-2</v>
      </c>
      <c r="U396" s="14">
        <v>2.7741577192126401E-2</v>
      </c>
      <c r="V396" s="14"/>
      <c r="W396" s="14">
        <v>0.173143578062362</v>
      </c>
      <c r="X396" s="14">
        <v>2.23446556421192E-2</v>
      </c>
      <c r="Y396" s="14">
        <v>3.1841651145691201E-2</v>
      </c>
      <c r="Z396" s="14">
        <v>7.8829128826722994E-2</v>
      </c>
      <c r="AA396" s="14">
        <v>1.4072408936283001E-2</v>
      </c>
      <c r="AB396" s="14"/>
      <c r="AC396" s="14">
        <v>0.28534028535037198</v>
      </c>
      <c r="AD396" s="14">
        <v>1.7072721750835601E-2</v>
      </c>
      <c r="AE396" s="14">
        <v>3.8054175704120903E-2</v>
      </c>
    </row>
    <row r="397" spans="2:31" x14ac:dyDescent="0.5">
      <c r="B397" t="s">
        <v>173</v>
      </c>
      <c r="C397" s="14">
        <v>0.103137994896976</v>
      </c>
      <c r="D397" s="14">
        <v>0.12304490496189401</v>
      </c>
      <c r="E397" s="14">
        <v>8.4216399164861094E-2</v>
      </c>
      <c r="F397" s="14"/>
      <c r="G397" s="14">
        <v>0.10908552978054201</v>
      </c>
      <c r="H397" s="14">
        <v>0.13312852818247101</v>
      </c>
      <c r="I397" s="14">
        <v>0.11454196856397</v>
      </c>
      <c r="J397" s="14">
        <v>7.6498003731772901E-2</v>
      </c>
      <c r="K397" s="14">
        <v>9.5855215719766199E-2</v>
      </c>
      <c r="L397" s="14">
        <v>9.2057378904242995E-2</v>
      </c>
      <c r="M397" s="14"/>
      <c r="N397" s="14">
        <v>0.13352439792604701</v>
      </c>
      <c r="O397" s="14">
        <v>8.3828281553039702E-2</v>
      </c>
      <c r="P397" s="14">
        <v>0.111304010440661</v>
      </c>
      <c r="Q397" s="14">
        <v>8.5454815927896402E-2</v>
      </c>
      <c r="R397" s="14"/>
      <c r="S397" s="14">
        <v>0.13253344943456399</v>
      </c>
      <c r="T397" s="14">
        <v>8.2195473961058294E-2</v>
      </c>
      <c r="U397" s="14">
        <v>9.4754588979717294E-2</v>
      </c>
      <c r="V397" s="14"/>
      <c r="W397" s="14">
        <v>0.17396407385773599</v>
      </c>
      <c r="X397" s="14">
        <v>6.09794174462737E-2</v>
      </c>
      <c r="Y397" s="14">
        <v>9.3082523305218295E-2</v>
      </c>
      <c r="Z397" s="14">
        <v>9.3548968398476096E-2</v>
      </c>
      <c r="AA397" s="14">
        <v>5.5289810948344502E-2</v>
      </c>
      <c r="AB397" s="14"/>
      <c r="AC397" s="14">
        <v>0.20657039887096401</v>
      </c>
      <c r="AD397" s="14">
        <v>5.3902111293367597E-2</v>
      </c>
      <c r="AE397" s="14">
        <v>7.4387412365416294E-2</v>
      </c>
    </row>
    <row r="398" spans="2:31" x14ac:dyDescent="0.5">
      <c r="B398" t="s">
        <v>174</v>
      </c>
      <c r="C398" s="14">
        <v>0.46066016848518099</v>
      </c>
      <c r="D398" s="14">
        <v>0.43830891584558801</v>
      </c>
      <c r="E398" s="14">
        <v>0.48293338274474401</v>
      </c>
      <c r="F398" s="14"/>
      <c r="G398" s="14">
        <v>0.37872809572844901</v>
      </c>
      <c r="H398" s="14">
        <v>0.45094548378839899</v>
      </c>
      <c r="I398" s="14">
        <v>0.41462375125446499</v>
      </c>
      <c r="J398" s="14">
        <v>0.47000801694461602</v>
      </c>
      <c r="K398" s="14">
        <v>0.53367707825257804</v>
      </c>
      <c r="L398" s="14">
        <v>0.503452326440466</v>
      </c>
      <c r="M398" s="14"/>
      <c r="N398" s="14">
        <v>0.40526422525201899</v>
      </c>
      <c r="O398" s="14">
        <v>0.48554120986703297</v>
      </c>
      <c r="P398" s="14">
        <v>0.48310564347484802</v>
      </c>
      <c r="Q398" s="14">
        <v>0.46923316919657299</v>
      </c>
      <c r="R398" s="14"/>
      <c r="S398" s="14">
        <v>0.48052815226272999</v>
      </c>
      <c r="T398" s="14">
        <v>0.44368514039889201</v>
      </c>
      <c r="U398" s="14">
        <v>0.47669034563678098</v>
      </c>
      <c r="V398" s="14"/>
      <c r="W398" s="14">
        <v>0.48580557837968003</v>
      </c>
      <c r="X398" s="14">
        <v>0.39762535917236902</v>
      </c>
      <c r="Y398" s="14">
        <v>0.41633193106889999</v>
      </c>
      <c r="Z398" s="14">
        <v>0.45325339567945699</v>
      </c>
      <c r="AA398" s="14">
        <v>0.53874087433523499</v>
      </c>
      <c r="AB398" s="14"/>
      <c r="AC398" s="14">
        <v>0.46531935654543899</v>
      </c>
      <c r="AD398" s="14">
        <v>0.39898993513143</v>
      </c>
      <c r="AE398" s="14">
        <v>0.444077515128386</v>
      </c>
    </row>
    <row r="399" spans="2:31" x14ac:dyDescent="0.5">
      <c r="B399" t="s">
        <v>175</v>
      </c>
      <c r="C399" s="14">
        <v>6.5898400036796895E-2</v>
      </c>
      <c r="D399" s="14">
        <v>6.9695855294856293E-2</v>
      </c>
      <c r="E399" s="14">
        <v>6.1505803750354103E-2</v>
      </c>
      <c r="F399" s="14"/>
      <c r="G399" s="14">
        <v>9.9468717481449101E-2</v>
      </c>
      <c r="H399" s="14">
        <v>6.4973381751235099E-2</v>
      </c>
      <c r="I399" s="14">
        <v>9.4589932850612804E-2</v>
      </c>
      <c r="J399" s="14">
        <v>4.3122918785702402E-2</v>
      </c>
      <c r="K399" s="14">
        <v>4.3366966217959102E-2</v>
      </c>
      <c r="L399" s="14">
        <v>5.4761010992218799E-2</v>
      </c>
      <c r="M399" s="14"/>
      <c r="N399" s="14">
        <v>7.7033679989350096E-2</v>
      </c>
      <c r="O399" s="14">
        <v>7.7555802526342907E-2</v>
      </c>
      <c r="P399" s="14">
        <v>5.6981086014181899E-2</v>
      </c>
      <c r="Q399" s="14">
        <v>5.1048832966917201E-2</v>
      </c>
      <c r="R399" s="14"/>
      <c r="S399" s="14">
        <v>6.0260030214810099E-2</v>
      </c>
      <c r="T399" s="14">
        <v>7.6280212382167797E-2</v>
      </c>
      <c r="U399" s="14">
        <v>5.0917272386556897E-2</v>
      </c>
      <c r="V399" s="14"/>
      <c r="W399" s="14">
        <v>6.4230373586035297E-2</v>
      </c>
      <c r="X399" s="14">
        <v>8.0349008556577298E-2</v>
      </c>
      <c r="Y399" s="14">
        <v>0.116366160143031</v>
      </c>
      <c r="Z399" s="14">
        <v>6.15819302706389E-2</v>
      </c>
      <c r="AA399" s="14">
        <v>3.7668700686577301E-2</v>
      </c>
      <c r="AB399" s="14"/>
      <c r="AC399" s="14">
        <v>1.9271411135390899E-2</v>
      </c>
      <c r="AD399" s="14">
        <v>9.7774551009083693E-2</v>
      </c>
      <c r="AE399" s="14">
        <v>0.116968292618033</v>
      </c>
    </row>
    <row r="400" spans="2:31" x14ac:dyDescent="0.5">
      <c r="B400" t="s">
        <v>176</v>
      </c>
      <c r="C400" s="14">
        <v>0.22069343421822099</v>
      </c>
      <c r="D400" s="14">
        <v>0.224400839547063</v>
      </c>
      <c r="E400" s="14">
        <v>0.216070969041394</v>
      </c>
      <c r="F400" s="14"/>
      <c r="G400" s="14">
        <v>0.22759397181601701</v>
      </c>
      <c r="H400" s="14">
        <v>0.222510016924233</v>
      </c>
      <c r="I400" s="14">
        <v>0.191767006777364</v>
      </c>
      <c r="J400" s="14">
        <v>0.25380194710155102</v>
      </c>
      <c r="K400" s="14">
        <v>0.21971359843678501</v>
      </c>
      <c r="L400" s="14">
        <v>0.21201328699032501</v>
      </c>
      <c r="M400" s="14"/>
      <c r="N400" s="14">
        <v>0.23004593814973401</v>
      </c>
      <c r="O400" s="14">
        <v>0.23101358916884199</v>
      </c>
      <c r="P400" s="14">
        <v>0.19360255179720401</v>
      </c>
      <c r="Q400" s="14">
        <v>0.222450188652912</v>
      </c>
      <c r="R400" s="14"/>
      <c r="S400" s="14">
        <v>0.15378187226215001</v>
      </c>
      <c r="T400" s="14">
        <v>0.28706151347896203</v>
      </c>
      <c r="U400" s="14">
        <v>0.18905331015424401</v>
      </c>
      <c r="V400" s="14"/>
      <c r="W400" s="14">
        <v>5.1631711615281503E-2</v>
      </c>
      <c r="X400" s="14">
        <v>0.406860588947143</v>
      </c>
      <c r="Y400" s="14">
        <v>0.31173808704171202</v>
      </c>
      <c r="Z400" s="14">
        <v>0.226546007125</v>
      </c>
      <c r="AA400" s="14">
        <v>0.194415749600135</v>
      </c>
      <c r="AB400" s="14"/>
      <c r="AC400" s="14">
        <v>2.1432706418758902E-3</v>
      </c>
      <c r="AD400" s="14">
        <v>0.400104037802263</v>
      </c>
      <c r="AE400" s="14">
        <v>0.26789138232902898</v>
      </c>
    </row>
    <row r="401" spans="2:31" x14ac:dyDescent="0.5">
      <c r="B401" t="s">
        <v>120</v>
      </c>
      <c r="C401" s="14">
        <v>7.0833723860795506E-2</v>
      </c>
      <c r="D401" s="14">
        <v>5.0041909348926002E-2</v>
      </c>
      <c r="E401" s="14">
        <v>9.1463065172638996E-2</v>
      </c>
      <c r="F401" s="14"/>
      <c r="G401" s="14">
        <v>0.10517628590646499</v>
      </c>
      <c r="H401" s="14">
        <v>5.1680175172298802E-2</v>
      </c>
      <c r="I401" s="14">
        <v>0.11976235232547</v>
      </c>
      <c r="J401" s="14">
        <v>7.9359786916323297E-2</v>
      </c>
      <c r="K401" s="14">
        <v>3.3065847196458102E-2</v>
      </c>
      <c r="L401" s="14">
        <v>4.2393165060949402E-2</v>
      </c>
      <c r="M401" s="14"/>
      <c r="N401" s="14">
        <v>6.3941458148901106E-2</v>
      </c>
      <c r="O401" s="14">
        <v>4.8221763728025703E-2</v>
      </c>
      <c r="P401" s="14">
        <v>7.3172095730092798E-2</v>
      </c>
      <c r="Q401" s="14">
        <v>0.10120719179160199</v>
      </c>
      <c r="R401" s="14"/>
      <c r="S401" s="14">
        <v>5.6518093030774E-2</v>
      </c>
      <c r="T401" s="14">
        <v>4.1768892146484798E-2</v>
      </c>
      <c r="U401" s="14">
        <v>0.16084290565057399</v>
      </c>
      <c r="V401" s="14"/>
      <c r="W401" s="14">
        <v>5.1224684498905701E-2</v>
      </c>
      <c r="X401" s="14">
        <v>3.1840970235517699E-2</v>
      </c>
      <c r="Y401" s="14">
        <v>3.06396472954472E-2</v>
      </c>
      <c r="Z401" s="14">
        <v>8.6240569699705602E-2</v>
      </c>
      <c r="AA401" s="14">
        <v>0.15981245549342599</v>
      </c>
      <c r="AB401" s="14"/>
      <c r="AC401" s="14">
        <v>2.13552774559581E-2</v>
      </c>
      <c r="AD401" s="14">
        <v>3.21566430130193E-2</v>
      </c>
      <c r="AE401" s="14">
        <v>5.8621221855014498E-2</v>
      </c>
    </row>
    <row r="402" spans="2:31" x14ac:dyDescent="0.5"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</row>
    <row r="403" spans="2:31" x14ac:dyDescent="0.5">
      <c r="B403" s="6" t="s">
        <v>182</v>
      </c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</row>
    <row r="404" spans="2:31" x14ac:dyDescent="0.5">
      <c r="B404" s="24" t="s">
        <v>76</v>
      </c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</row>
    <row r="405" spans="2:31" x14ac:dyDescent="0.5">
      <c r="B405" t="s">
        <v>178</v>
      </c>
      <c r="C405" s="14">
        <v>0.37144197719796601</v>
      </c>
      <c r="D405" s="14">
        <v>0.42351200860989202</v>
      </c>
      <c r="E405" s="14">
        <v>0.32244265641474001</v>
      </c>
      <c r="F405" s="14"/>
      <c r="G405" s="14">
        <v>0.34151507938127501</v>
      </c>
      <c r="H405" s="14">
        <v>0.37091915812193099</v>
      </c>
      <c r="I405" s="14">
        <v>0.34740027163790699</v>
      </c>
      <c r="J405" s="14">
        <v>0.34299742649200499</v>
      </c>
      <c r="K405" s="14">
        <v>0.33975955012534098</v>
      </c>
      <c r="L405" s="14">
        <v>0.45539893526487701</v>
      </c>
      <c r="M405" s="14"/>
      <c r="N405" s="14">
        <v>0.45370772184129798</v>
      </c>
      <c r="O405" s="14">
        <v>0.40499646982531501</v>
      </c>
      <c r="P405" s="14">
        <v>0.30109217092144702</v>
      </c>
      <c r="Q405" s="14">
        <v>0.31393335258719401</v>
      </c>
      <c r="R405" s="14"/>
      <c r="S405" s="14">
        <v>0.32709619644729199</v>
      </c>
      <c r="T405" s="14">
        <v>0.46297716700480801</v>
      </c>
      <c r="U405" s="14">
        <v>0.25534232864714002</v>
      </c>
      <c r="V405" s="14"/>
      <c r="W405" s="14">
        <v>0.379395450395766</v>
      </c>
      <c r="X405" s="14">
        <v>0.39517370478102498</v>
      </c>
      <c r="Y405" s="14">
        <v>0.52559967956077502</v>
      </c>
      <c r="Z405" s="14">
        <v>0.25258354242403702</v>
      </c>
      <c r="AA405" s="14">
        <v>0.23162597432346499</v>
      </c>
      <c r="AB405" s="14"/>
      <c r="AC405" s="14">
        <v>0.40578811089297401</v>
      </c>
      <c r="AD405" s="14">
        <v>0.41190010920011799</v>
      </c>
      <c r="AE405" s="14">
        <v>0.46654090002015602</v>
      </c>
    </row>
    <row r="406" spans="2:31" x14ac:dyDescent="0.5">
      <c r="B406" t="s">
        <v>179</v>
      </c>
      <c r="C406" s="14">
        <v>0.14821817878621399</v>
      </c>
      <c r="D406" s="14">
        <v>0.14994088071997499</v>
      </c>
      <c r="E406" s="14">
        <v>0.144357442133872</v>
      </c>
      <c r="F406" s="14"/>
      <c r="G406" s="14">
        <v>0.24249167703943</v>
      </c>
      <c r="H406" s="14">
        <v>0.16981475430465701</v>
      </c>
      <c r="I406" s="14">
        <v>0.162096971043796</v>
      </c>
      <c r="J406" s="14">
        <v>0.14184961195356999</v>
      </c>
      <c r="K406" s="14">
        <v>0.112831329350881</v>
      </c>
      <c r="L406" s="14">
        <v>8.6152617261986003E-2</v>
      </c>
      <c r="M406" s="14"/>
      <c r="N406" s="14">
        <v>0.170315927977816</v>
      </c>
      <c r="O406" s="14">
        <v>0.149582778904368</v>
      </c>
      <c r="P406" s="14">
        <v>0.116667250802639</v>
      </c>
      <c r="Q406" s="14">
        <v>0.14990672804770699</v>
      </c>
      <c r="R406" s="14"/>
      <c r="S406" s="14">
        <v>0.10516462109604099</v>
      </c>
      <c r="T406" s="14">
        <v>0.16987355751375799</v>
      </c>
      <c r="U406" s="14">
        <v>0.14109976483910699</v>
      </c>
      <c r="V406" s="14"/>
      <c r="W406" s="14">
        <v>0.105864805750435</v>
      </c>
      <c r="X406" s="14">
        <v>0.20373843001609901</v>
      </c>
      <c r="Y406" s="14">
        <v>0.16442024291294199</v>
      </c>
      <c r="Z406" s="14">
        <v>9.9519331995183397E-2</v>
      </c>
      <c r="AA406" s="14">
        <v>0.11395634959683799</v>
      </c>
      <c r="AB406" s="14"/>
      <c r="AC406" s="14">
        <v>0.126480216639239</v>
      </c>
      <c r="AD406" s="14">
        <v>0.19609953075407</v>
      </c>
      <c r="AE406" s="14">
        <v>0.148411357608209</v>
      </c>
    </row>
    <row r="407" spans="2:31" x14ac:dyDescent="0.5">
      <c r="B407" t="s">
        <v>180</v>
      </c>
      <c r="C407" s="14">
        <v>0.19773820668748199</v>
      </c>
      <c r="D407" s="14">
        <v>0.20565882771277799</v>
      </c>
      <c r="E407" s="14">
        <v>0.19097019028659301</v>
      </c>
      <c r="F407" s="14"/>
      <c r="G407" s="14">
        <v>0.18184562925102099</v>
      </c>
      <c r="H407" s="14">
        <v>0.193574383878831</v>
      </c>
      <c r="I407" s="14">
        <v>0.172149614465957</v>
      </c>
      <c r="J407" s="14">
        <v>0.18351873835372401</v>
      </c>
      <c r="K407" s="14">
        <v>0.23754320609104801</v>
      </c>
      <c r="L407" s="14">
        <v>0.21723759087042199</v>
      </c>
      <c r="M407" s="14"/>
      <c r="N407" s="14">
        <v>0.17340450259610199</v>
      </c>
      <c r="O407" s="14">
        <v>0.19976385793658499</v>
      </c>
      <c r="P407" s="14">
        <v>0.224572574588423</v>
      </c>
      <c r="Q407" s="14">
        <v>0.19464365493598301</v>
      </c>
      <c r="R407" s="14"/>
      <c r="S407" s="14">
        <v>0.26002987423666601</v>
      </c>
      <c r="T407" s="14">
        <v>0.15715209048678999</v>
      </c>
      <c r="U407" s="14">
        <v>0.157427778163895</v>
      </c>
      <c r="V407" s="14"/>
      <c r="W407" s="14">
        <v>0.26377250788847201</v>
      </c>
      <c r="X407" s="14">
        <v>0.14321750150585</v>
      </c>
      <c r="Y407" s="14">
        <v>0.141555575036554</v>
      </c>
      <c r="Z407" s="14">
        <v>0.15366432304204899</v>
      </c>
      <c r="AA407" s="14">
        <v>0.17097426510122399</v>
      </c>
      <c r="AB407" s="14"/>
      <c r="AC407" s="14">
        <v>0.292840329908024</v>
      </c>
      <c r="AD407" s="14">
        <v>0.14231452189545399</v>
      </c>
      <c r="AE407" s="14">
        <v>0.21244705426989399</v>
      </c>
    </row>
    <row r="408" spans="2:31" x14ac:dyDescent="0.5">
      <c r="B408" t="s">
        <v>181</v>
      </c>
      <c r="C408" s="14">
        <v>0.117117758053519</v>
      </c>
      <c r="D408" s="14">
        <v>0.116352487187044</v>
      </c>
      <c r="E408" s="14">
        <v>0.11748606674227401</v>
      </c>
      <c r="F408" s="14"/>
      <c r="G408" s="14">
        <v>5.56590746720751E-2</v>
      </c>
      <c r="H408" s="14">
        <v>7.7514778717910293E-2</v>
      </c>
      <c r="I408" s="14">
        <v>0.119241652091494</v>
      </c>
      <c r="J408" s="14">
        <v>0.138906108724005</v>
      </c>
      <c r="K408" s="14">
        <v>0.14700406729606</v>
      </c>
      <c r="L408" s="14">
        <v>0.15037213288461099</v>
      </c>
      <c r="M408" s="14"/>
      <c r="N408" s="14">
        <v>8.3883059840027599E-2</v>
      </c>
      <c r="O408" s="14">
        <v>0.115536730104618</v>
      </c>
      <c r="P408" s="14">
        <v>0.14751762320733899</v>
      </c>
      <c r="Q408" s="14">
        <v>0.128501942688867</v>
      </c>
      <c r="R408" s="14"/>
      <c r="S408" s="14">
        <v>0.18057127958901201</v>
      </c>
      <c r="T408" s="14">
        <v>6.6789100997196899E-2</v>
      </c>
      <c r="U408" s="14">
        <v>0.128040971695978</v>
      </c>
      <c r="V408" s="14"/>
      <c r="W408" s="14">
        <v>0.14820386766284999</v>
      </c>
      <c r="X408" s="14">
        <v>7.3931034991968597E-2</v>
      </c>
      <c r="Y408" s="14">
        <v>6.4343762237347807E-2</v>
      </c>
      <c r="Z408" s="14">
        <v>0.46906169449262702</v>
      </c>
      <c r="AA408" s="14">
        <v>0.15058312313260999</v>
      </c>
      <c r="AB408" s="14"/>
      <c r="AC408" s="14">
        <v>9.6453586446705306E-2</v>
      </c>
      <c r="AD408" s="14">
        <v>6.9389615307266506E-2</v>
      </c>
      <c r="AE408" s="14">
        <v>7.2946888710847299E-2</v>
      </c>
    </row>
    <row r="409" spans="2:31" x14ac:dyDescent="0.5">
      <c r="B409" t="s">
        <v>120</v>
      </c>
      <c r="C409" s="14">
        <v>0.165483879274819</v>
      </c>
      <c r="D409" s="14">
        <v>0.104535795770311</v>
      </c>
      <c r="E409" s="14">
        <v>0.22474364442252101</v>
      </c>
      <c r="F409" s="14"/>
      <c r="G409" s="14">
        <v>0.17848853965619901</v>
      </c>
      <c r="H409" s="14">
        <v>0.18817692497667099</v>
      </c>
      <c r="I409" s="14">
        <v>0.199111490760846</v>
      </c>
      <c r="J409" s="14">
        <v>0.19272811447669499</v>
      </c>
      <c r="K409" s="14">
        <v>0.16286184713667001</v>
      </c>
      <c r="L409" s="14">
        <v>9.0838723718103795E-2</v>
      </c>
      <c r="M409" s="14"/>
      <c r="N409" s="14">
        <v>0.118688787744756</v>
      </c>
      <c r="O409" s="14">
        <v>0.13012016322911299</v>
      </c>
      <c r="P409" s="14">
        <v>0.210150380480151</v>
      </c>
      <c r="Q409" s="14">
        <v>0.21301432174024901</v>
      </c>
      <c r="R409" s="14"/>
      <c r="S409" s="14">
        <v>0.127138028630989</v>
      </c>
      <c r="T409" s="14">
        <v>0.143208083997446</v>
      </c>
      <c r="U409" s="14">
        <v>0.31808915665387999</v>
      </c>
      <c r="V409" s="14"/>
      <c r="W409" s="14">
        <v>0.102763368302477</v>
      </c>
      <c r="X409" s="14">
        <v>0.183939328705057</v>
      </c>
      <c r="Y409" s="14">
        <v>0.104080740252381</v>
      </c>
      <c r="Z409" s="14">
        <v>2.5171108046103698E-2</v>
      </c>
      <c r="AA409" s="14">
        <v>0.33286028784586202</v>
      </c>
      <c r="AB409" s="14"/>
      <c r="AC409" s="14">
        <v>7.8437756113058005E-2</v>
      </c>
      <c r="AD409" s="14">
        <v>0.18029622284309099</v>
      </c>
      <c r="AE409" s="14">
        <v>9.9653799390893597E-2</v>
      </c>
    </row>
    <row r="410" spans="2:31" x14ac:dyDescent="0.5"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</row>
    <row r="411" spans="2:31" x14ac:dyDescent="0.5"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X22"/>
  <sheetViews>
    <sheetView showGridLines="0" workbookViewId="0">
      <pane xSplit="2" topLeftCell="C1" activePane="topRight" state="frozen"/>
      <selection pane="topRight" activeCell="B22" sqref="B22"/>
    </sheetView>
  </sheetViews>
  <sheetFormatPr defaultColWidth="11.41015625" defaultRowHeight="14.35" x14ac:dyDescent="0.5"/>
  <cols>
    <col min="2" max="2" width="25.703125" customWidth="1"/>
    <col min="3" max="24" width="20.703125" customWidth="1"/>
  </cols>
  <sheetData>
    <row r="2" spans="2:24" ht="39.950000000000003" customHeight="1" x14ac:dyDescent="0.5">
      <c r="D2" s="28" t="s">
        <v>73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6" spans="2:24" ht="50.1" customHeight="1" x14ac:dyDescent="0.5">
      <c r="B6" s="17" t="s">
        <v>13</v>
      </c>
      <c r="C6" s="17" t="s">
        <v>43</v>
      </c>
      <c r="D6" s="17" t="s">
        <v>44</v>
      </c>
      <c r="E6" s="17" t="s">
        <v>45</v>
      </c>
      <c r="F6" s="17" t="s">
        <v>46</v>
      </c>
      <c r="G6" s="17" t="s">
        <v>47</v>
      </c>
      <c r="H6" s="17" t="s">
        <v>48</v>
      </c>
      <c r="I6" s="17" t="s">
        <v>49</v>
      </c>
      <c r="J6" s="17" t="s">
        <v>50</v>
      </c>
      <c r="K6" s="17" t="s">
        <v>51</v>
      </c>
      <c r="L6" s="17" t="s">
        <v>52</v>
      </c>
      <c r="M6" s="17" t="s">
        <v>53</v>
      </c>
      <c r="N6" s="17" t="s">
        <v>54</v>
      </c>
      <c r="O6" s="17" t="s">
        <v>55</v>
      </c>
      <c r="P6" s="17" t="s">
        <v>56</v>
      </c>
      <c r="Q6" s="17" t="s">
        <v>57</v>
      </c>
      <c r="R6" s="17" t="s">
        <v>58</v>
      </c>
      <c r="S6" s="17" t="s">
        <v>59</v>
      </c>
      <c r="T6" s="17" t="s">
        <v>60</v>
      </c>
      <c r="U6" s="17" t="s">
        <v>61</v>
      </c>
      <c r="V6" s="17" t="s">
        <v>62</v>
      </c>
      <c r="W6" s="17" t="s">
        <v>63</v>
      </c>
    </row>
    <row r="7" spans="2:24" x14ac:dyDescent="0.5">
      <c r="B7" s="15" t="s">
        <v>64</v>
      </c>
      <c r="C7" s="14">
        <v>0.355462647630432</v>
      </c>
      <c r="D7" s="14">
        <v>0.24752696701370799</v>
      </c>
      <c r="E7" s="14">
        <v>0.37439442183247201</v>
      </c>
      <c r="F7" s="14">
        <v>0.35337904829144301</v>
      </c>
      <c r="G7" s="14">
        <v>0.37832323234592202</v>
      </c>
      <c r="H7" s="14">
        <v>0.382113789969244</v>
      </c>
      <c r="I7" s="14">
        <v>0.36732665560269201</v>
      </c>
      <c r="J7" s="14">
        <v>0.42824867878499101</v>
      </c>
      <c r="K7" s="14">
        <v>0.21583423273201399</v>
      </c>
      <c r="L7" s="14">
        <v>0.335546128102717</v>
      </c>
      <c r="M7" s="14">
        <v>0.15458379210388301</v>
      </c>
      <c r="N7" s="14">
        <v>0.264455550900073</v>
      </c>
      <c r="O7" s="14">
        <v>0.17763031040931501</v>
      </c>
      <c r="P7" s="14">
        <v>0.208337174557402</v>
      </c>
      <c r="Q7" s="14">
        <v>0.13161798077676301</v>
      </c>
      <c r="R7" s="14">
        <v>0.17224769996346301</v>
      </c>
      <c r="S7" s="14">
        <v>0.106806502768617</v>
      </c>
      <c r="T7" s="14">
        <v>0.120927722228424</v>
      </c>
      <c r="U7" s="14">
        <v>0.105791794222012</v>
      </c>
      <c r="V7" s="14">
        <v>0.14740657737287099</v>
      </c>
      <c r="W7" s="14">
        <v>0.11946581123142599</v>
      </c>
    </row>
    <row r="8" spans="2:24" x14ac:dyDescent="0.5">
      <c r="B8" s="15" t="s">
        <v>65</v>
      </c>
      <c r="C8" s="14">
        <v>0.43411906630918401</v>
      </c>
      <c r="D8" s="14">
        <v>0.47625501697188199</v>
      </c>
      <c r="E8" s="14">
        <v>0.39052299968322302</v>
      </c>
      <c r="F8" s="14">
        <v>0.39678534347988298</v>
      </c>
      <c r="G8" s="14">
        <v>0.38791757526162701</v>
      </c>
      <c r="H8" s="14">
        <v>0.37000579943336598</v>
      </c>
      <c r="I8" s="14">
        <v>0.39019229804167799</v>
      </c>
      <c r="J8" s="14">
        <v>0.24838415555503399</v>
      </c>
      <c r="K8" s="14">
        <v>0.38468004137963002</v>
      </c>
      <c r="L8" s="14">
        <v>0.32838571857205501</v>
      </c>
      <c r="M8" s="14">
        <v>0.33897277541459298</v>
      </c>
      <c r="N8" s="14">
        <v>0.32416637726747499</v>
      </c>
      <c r="O8" s="14">
        <v>0.32622011141997598</v>
      </c>
      <c r="P8" s="14">
        <v>0.31751917707968702</v>
      </c>
      <c r="Q8" s="14">
        <v>0.318598038138033</v>
      </c>
      <c r="R8" s="14">
        <v>0.28626260888690702</v>
      </c>
      <c r="S8" s="14">
        <v>0.271892202544879</v>
      </c>
      <c r="T8" s="14">
        <v>0.178377820177989</v>
      </c>
      <c r="U8" s="14">
        <v>0.27560459092207901</v>
      </c>
      <c r="V8" s="14">
        <v>0.23518261516533401</v>
      </c>
      <c r="W8" s="14">
        <v>0.211872109373725</v>
      </c>
    </row>
    <row r="9" spans="2:24" x14ac:dyDescent="0.5">
      <c r="B9" s="15" t="s">
        <v>66</v>
      </c>
      <c r="C9" s="14">
        <v>0.150019567646791</v>
      </c>
      <c r="D9" s="14">
        <v>0.20653713945145299</v>
      </c>
      <c r="E9" s="14">
        <v>0.16967875473653499</v>
      </c>
      <c r="F9" s="14">
        <v>0.181802424688771</v>
      </c>
      <c r="G9" s="14">
        <v>0.15077183300128799</v>
      </c>
      <c r="H9" s="14">
        <v>0.1670359086781</v>
      </c>
      <c r="I9" s="14">
        <v>0.15639481731663599</v>
      </c>
      <c r="J9" s="14">
        <v>0.20889253266271399</v>
      </c>
      <c r="K9" s="14">
        <v>0.27250923451862902</v>
      </c>
      <c r="L9" s="14">
        <v>0.202746156333283</v>
      </c>
      <c r="M9" s="14">
        <v>0.35489702049416399</v>
      </c>
      <c r="N9" s="14">
        <v>0.24275533638378</v>
      </c>
      <c r="O9" s="14">
        <v>0.28920750546274798</v>
      </c>
      <c r="P9" s="14">
        <v>0.23804021935567099</v>
      </c>
      <c r="Q9" s="14">
        <v>0.27491045545251103</v>
      </c>
      <c r="R9" s="14">
        <v>0.24560195477125399</v>
      </c>
      <c r="S9" s="14">
        <v>0.32594661487973398</v>
      </c>
      <c r="T9" s="14">
        <v>0.36468514419529202</v>
      </c>
      <c r="U9" s="14">
        <v>0.28211035825385899</v>
      </c>
      <c r="V9" s="14">
        <v>0.259455089105812</v>
      </c>
      <c r="W9" s="14">
        <v>0.278483467531081</v>
      </c>
    </row>
    <row r="10" spans="2:24" x14ac:dyDescent="0.5">
      <c r="B10" s="15" t="s">
        <v>67</v>
      </c>
      <c r="C10" s="14">
        <v>3.5181576469004702E-2</v>
      </c>
      <c r="D10" s="14">
        <v>3.27903453270438E-2</v>
      </c>
      <c r="E10" s="14">
        <v>3.5616370536948598E-2</v>
      </c>
      <c r="F10" s="14">
        <v>3.5735671714874698E-2</v>
      </c>
      <c r="G10" s="14">
        <v>4.0144213451576601E-2</v>
      </c>
      <c r="H10" s="14">
        <v>4.2603746471153399E-2</v>
      </c>
      <c r="I10" s="14">
        <v>4.8073091380295203E-2</v>
      </c>
      <c r="J10" s="14">
        <v>6.0631359076840502E-2</v>
      </c>
      <c r="K10" s="14">
        <v>5.6286808013036899E-2</v>
      </c>
      <c r="L10" s="14">
        <v>8.3080536058460094E-2</v>
      </c>
      <c r="M10" s="14">
        <v>8.3831791167446407E-2</v>
      </c>
      <c r="N10" s="14">
        <v>8.6025256766481706E-2</v>
      </c>
      <c r="O10" s="14">
        <v>0.100654784856132</v>
      </c>
      <c r="P10" s="14">
        <v>0.10322181052094</v>
      </c>
      <c r="Q10" s="14">
        <v>0.10852249243774301</v>
      </c>
      <c r="R10" s="14">
        <v>0.120220618719585</v>
      </c>
      <c r="S10" s="14">
        <v>0.167949680109374</v>
      </c>
      <c r="T10" s="14">
        <v>0.15334624061916899</v>
      </c>
      <c r="U10" s="14">
        <v>0.15335381919551699</v>
      </c>
      <c r="V10" s="14">
        <v>0.15058200387218099</v>
      </c>
      <c r="W10" s="14">
        <v>0.153039820353045</v>
      </c>
    </row>
    <row r="11" spans="2:24" x14ac:dyDescent="0.5">
      <c r="B11" s="15" t="s">
        <v>68</v>
      </c>
      <c r="C11" s="14">
        <v>6.4165832293577698E-3</v>
      </c>
      <c r="D11" s="14">
        <v>1.2397157926779799E-2</v>
      </c>
      <c r="E11" s="14">
        <v>1.6051011319881601E-2</v>
      </c>
      <c r="F11" s="14">
        <v>1.6540907996731601E-2</v>
      </c>
      <c r="G11" s="14">
        <v>2.0613321173178299E-2</v>
      </c>
      <c r="H11" s="14">
        <v>1.8970967062372598E-2</v>
      </c>
      <c r="I11" s="14">
        <v>2.3109243376747302E-2</v>
      </c>
      <c r="J11" s="14">
        <v>3.48720701349335E-2</v>
      </c>
      <c r="K11" s="14">
        <v>4.5589757102914803E-2</v>
      </c>
      <c r="L11" s="14">
        <v>3.0973693282585101E-2</v>
      </c>
      <c r="M11" s="14">
        <v>4.8078677979607201E-2</v>
      </c>
      <c r="N11" s="14">
        <v>5.11605761071438E-2</v>
      </c>
      <c r="O11" s="14">
        <v>6.9366363862878505E-2</v>
      </c>
      <c r="P11" s="14">
        <v>8.4148619764563504E-2</v>
      </c>
      <c r="Q11" s="14">
        <v>0.13425868734694199</v>
      </c>
      <c r="R11" s="14">
        <v>0.131671446606692</v>
      </c>
      <c r="S11" s="14">
        <v>9.2896638366388298E-2</v>
      </c>
      <c r="T11" s="14">
        <v>0.13605455590590401</v>
      </c>
      <c r="U11" s="14">
        <v>0.150153522557402</v>
      </c>
      <c r="V11" s="14">
        <v>0.16913430683156</v>
      </c>
      <c r="W11" s="14">
        <v>0.21131859413897999</v>
      </c>
    </row>
    <row r="12" spans="2:24" x14ac:dyDescent="0.5">
      <c r="B12" s="15" t="s">
        <v>69</v>
      </c>
      <c r="C12" s="14">
        <v>1.8800558715231099E-2</v>
      </c>
      <c r="D12" s="14">
        <v>2.44933733091337E-2</v>
      </c>
      <c r="E12" s="14">
        <v>1.37364418909399E-2</v>
      </c>
      <c r="F12" s="14">
        <v>1.5756603828295999E-2</v>
      </c>
      <c r="G12" s="14">
        <v>2.22298247664072E-2</v>
      </c>
      <c r="H12" s="14">
        <v>1.9269788385764E-2</v>
      </c>
      <c r="I12" s="14">
        <v>1.4903894281950899E-2</v>
      </c>
      <c r="J12" s="14">
        <v>1.8971203785487601E-2</v>
      </c>
      <c r="K12" s="14">
        <v>2.5099926253774801E-2</v>
      </c>
      <c r="L12" s="14">
        <v>1.9267767650899801E-2</v>
      </c>
      <c r="M12" s="14">
        <v>1.9635942840305801E-2</v>
      </c>
      <c r="N12" s="14">
        <v>3.1436902575045798E-2</v>
      </c>
      <c r="O12" s="14">
        <v>3.69209239889507E-2</v>
      </c>
      <c r="P12" s="14">
        <v>4.87329987217359E-2</v>
      </c>
      <c r="Q12" s="14">
        <v>3.20923458480089E-2</v>
      </c>
      <c r="R12" s="14">
        <v>4.3995671052099103E-2</v>
      </c>
      <c r="S12" s="14">
        <v>3.4508361331007702E-2</v>
      </c>
      <c r="T12" s="14">
        <v>4.6608516873221498E-2</v>
      </c>
      <c r="U12" s="14">
        <v>3.2985914849131902E-2</v>
      </c>
      <c r="V12" s="14">
        <v>3.8239407652242E-2</v>
      </c>
      <c r="W12" s="14">
        <v>2.5820197371743101E-2</v>
      </c>
    </row>
    <row r="13" spans="2:24" x14ac:dyDescent="0.5">
      <c r="B13" s="20" t="s">
        <v>70</v>
      </c>
      <c r="C13" s="18">
        <v>0.78958171393961596</v>
      </c>
      <c r="D13" s="18">
        <v>0.72378198398559002</v>
      </c>
      <c r="E13" s="18">
        <v>0.76491742151569497</v>
      </c>
      <c r="F13" s="18">
        <v>0.75016439177132599</v>
      </c>
      <c r="G13" s="18">
        <v>0.76624080760754898</v>
      </c>
      <c r="H13" s="18">
        <v>0.75211958940261003</v>
      </c>
      <c r="I13" s="18">
        <v>0.75751895364437005</v>
      </c>
      <c r="J13" s="18">
        <v>0.67663283434002497</v>
      </c>
      <c r="K13" s="18">
        <v>0.60051427411164404</v>
      </c>
      <c r="L13" s="18">
        <v>0.66393184667477201</v>
      </c>
      <c r="M13" s="18">
        <v>0.49355656751847599</v>
      </c>
      <c r="N13" s="18">
        <v>0.58862192816754799</v>
      </c>
      <c r="O13" s="18">
        <v>0.50385042182929096</v>
      </c>
      <c r="P13" s="18">
        <v>0.52585635163708899</v>
      </c>
      <c r="Q13" s="18">
        <v>0.45021601891479601</v>
      </c>
      <c r="R13" s="18">
        <v>0.45851030885036997</v>
      </c>
      <c r="S13" s="18">
        <v>0.37869870531349598</v>
      </c>
      <c r="T13" s="18">
        <v>0.29930554240641299</v>
      </c>
      <c r="U13" s="18">
        <v>0.38139638514409002</v>
      </c>
      <c r="V13" s="18">
        <v>0.382589192538205</v>
      </c>
      <c r="W13" s="18">
        <v>0.33133792060515099</v>
      </c>
    </row>
    <row r="14" spans="2:24" x14ac:dyDescent="0.5">
      <c r="B14" s="20" t="s">
        <v>71</v>
      </c>
      <c r="C14" s="18">
        <v>4.1598159698362398E-2</v>
      </c>
      <c r="D14" s="18">
        <v>4.5187503253823501E-2</v>
      </c>
      <c r="E14" s="18">
        <v>5.1667381856830098E-2</v>
      </c>
      <c r="F14" s="18">
        <v>5.2276579711606298E-2</v>
      </c>
      <c r="G14" s="18">
        <v>6.0757534624754903E-2</v>
      </c>
      <c r="H14" s="18">
        <v>6.15747135335259E-2</v>
      </c>
      <c r="I14" s="18">
        <v>7.1182334757042498E-2</v>
      </c>
      <c r="J14" s="18">
        <v>9.5503429211774002E-2</v>
      </c>
      <c r="K14" s="18">
        <v>0.101876565115952</v>
      </c>
      <c r="L14" s="18">
        <v>0.114054229341045</v>
      </c>
      <c r="M14" s="18">
        <v>0.13191046914705401</v>
      </c>
      <c r="N14" s="18">
        <v>0.13718583287362601</v>
      </c>
      <c r="O14" s="18">
        <v>0.17002114871901</v>
      </c>
      <c r="P14" s="18">
        <v>0.18737043028550401</v>
      </c>
      <c r="Q14" s="18">
        <v>0.242781179784684</v>
      </c>
      <c r="R14" s="18">
        <v>0.251892065326277</v>
      </c>
      <c r="S14" s="18">
        <v>0.26084631847576201</v>
      </c>
      <c r="T14" s="18">
        <v>0.289400796525073</v>
      </c>
      <c r="U14" s="18">
        <v>0.30350734175291899</v>
      </c>
      <c r="V14" s="18">
        <v>0.31971631070374101</v>
      </c>
      <c r="W14" s="18">
        <v>0.364358414492025</v>
      </c>
    </row>
    <row r="15" spans="2:24" x14ac:dyDescent="0.5">
      <c r="B15" s="20" t="s">
        <v>72</v>
      </c>
      <c r="C15" s="19">
        <v>0.74798355424125296</v>
      </c>
      <c r="D15" s="19">
        <v>0.67859448073176698</v>
      </c>
      <c r="E15" s="19">
        <v>0.71325003965886502</v>
      </c>
      <c r="F15" s="19">
        <v>0.69788781205971995</v>
      </c>
      <c r="G15" s="19">
        <v>0.70548327298279401</v>
      </c>
      <c r="H15" s="19">
        <v>0.69054487586908397</v>
      </c>
      <c r="I15" s="19">
        <v>0.686336618887328</v>
      </c>
      <c r="J15" s="19">
        <v>0.58112940512825095</v>
      </c>
      <c r="K15" s="19">
        <v>0.49863770899569199</v>
      </c>
      <c r="L15" s="19">
        <v>0.54987761733372698</v>
      </c>
      <c r="M15" s="19">
        <v>0.36164609837142297</v>
      </c>
      <c r="N15" s="19">
        <v>0.45143609529392298</v>
      </c>
      <c r="O15" s="19">
        <v>0.33382927311028099</v>
      </c>
      <c r="P15" s="19">
        <v>0.33848592135158501</v>
      </c>
      <c r="Q15" s="19">
        <v>0.20743483913011199</v>
      </c>
      <c r="R15" s="19">
        <v>0.206618243524093</v>
      </c>
      <c r="S15" s="19">
        <v>0.117852386837733</v>
      </c>
      <c r="T15" s="19">
        <v>9.9047458813397698E-3</v>
      </c>
      <c r="U15" s="19">
        <v>7.7889043391171503E-2</v>
      </c>
      <c r="V15" s="19">
        <v>6.2872881834463296E-2</v>
      </c>
      <c r="W15" s="19">
        <v>-3.3020493886873503E-2</v>
      </c>
    </row>
    <row r="16" spans="2:24" x14ac:dyDescent="0.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2:2" x14ac:dyDescent="0.5">
      <c r="B17" t="s">
        <v>74</v>
      </c>
    </row>
    <row r="18" spans="2:2" x14ac:dyDescent="0.5">
      <c r="B18" t="s">
        <v>75</v>
      </c>
    </row>
    <row r="22" spans="2:2" x14ac:dyDescent="0.5">
      <c r="B22" s="8" t="str">
        <f>HYPERLINK("#'Contents'!A1", "Return to Contents")</f>
        <v>Return to Contents</v>
      </c>
    </row>
  </sheetData>
  <mergeCells count="1">
    <mergeCell ref="D2:X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E22"/>
  <sheetViews>
    <sheetView showGridLines="0" workbookViewId="0">
      <pane xSplit="2" topLeftCell="C1" activePane="topRight" state="frozen"/>
      <selection pane="topRight" activeCell="B22" sqref="B22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0.36732665560269201</v>
      </c>
      <c r="D9" s="14">
        <v>0.344505235407354</v>
      </c>
      <c r="E9" s="14">
        <v>0.38919825998148799</v>
      </c>
      <c r="F9" s="14"/>
      <c r="G9" s="14">
        <v>0.51167410014759596</v>
      </c>
      <c r="H9" s="14">
        <v>0.35767256701341799</v>
      </c>
      <c r="I9" s="14">
        <v>0.35886015185307202</v>
      </c>
      <c r="J9" s="14">
        <v>0.39958338719074699</v>
      </c>
      <c r="K9" s="14">
        <v>0.35006586470018702</v>
      </c>
      <c r="L9" s="14">
        <v>0.27236919816343202</v>
      </c>
      <c r="M9" s="14"/>
      <c r="N9" s="14">
        <v>0.36560750930453201</v>
      </c>
      <c r="O9" s="14">
        <v>0.368942120669489</v>
      </c>
      <c r="P9" s="14">
        <v>0.37431325284977801</v>
      </c>
      <c r="Q9" s="14">
        <v>0.35745196839978299</v>
      </c>
      <c r="R9" s="14"/>
      <c r="S9" s="14">
        <v>0.32407746483378902</v>
      </c>
      <c r="T9" s="14">
        <v>0.38487370667911902</v>
      </c>
      <c r="U9" s="14">
        <v>0.35564743512979202</v>
      </c>
      <c r="V9" s="14"/>
      <c r="W9" s="14">
        <v>0.27006092671482801</v>
      </c>
      <c r="X9" s="14">
        <v>0.45776266430998602</v>
      </c>
      <c r="Y9" s="14">
        <v>0.32146008115246999</v>
      </c>
      <c r="Z9" s="14">
        <v>0.37346146448298001</v>
      </c>
      <c r="AA9" s="14">
        <v>0.37878276522645798</v>
      </c>
      <c r="AB9" s="14"/>
      <c r="AC9" s="14">
        <v>0.284062268551946</v>
      </c>
      <c r="AD9" s="14">
        <v>0.45470043179111402</v>
      </c>
      <c r="AE9" s="14">
        <v>0.36791584091543</v>
      </c>
    </row>
    <row r="10" spans="2:31" x14ac:dyDescent="0.5">
      <c r="B10" s="15" t="s">
        <v>65</v>
      </c>
      <c r="C10" s="14">
        <v>0.39019229804167799</v>
      </c>
      <c r="D10" s="14">
        <v>0.40655465486369302</v>
      </c>
      <c r="E10" s="14">
        <v>0.37511474095976899</v>
      </c>
      <c r="F10" s="14"/>
      <c r="G10" s="14">
        <v>0.28501809525291</v>
      </c>
      <c r="H10" s="14">
        <v>0.42737076532148699</v>
      </c>
      <c r="I10" s="14">
        <v>0.35561259496063702</v>
      </c>
      <c r="J10" s="14">
        <v>0.390838355222491</v>
      </c>
      <c r="K10" s="14">
        <v>0.40951961215739102</v>
      </c>
      <c r="L10" s="14">
        <v>0.443927913936708</v>
      </c>
      <c r="M10" s="14"/>
      <c r="N10" s="14">
        <v>0.39972247672667899</v>
      </c>
      <c r="O10" s="14">
        <v>0.37540013084088603</v>
      </c>
      <c r="P10" s="14">
        <v>0.38414143403330497</v>
      </c>
      <c r="Q10" s="14">
        <v>0.40317695817743299</v>
      </c>
      <c r="R10" s="14"/>
      <c r="S10" s="14">
        <v>0.38360644150588802</v>
      </c>
      <c r="T10" s="14">
        <v>0.41979465965209101</v>
      </c>
      <c r="U10" s="14">
        <v>0.35173462025586699</v>
      </c>
      <c r="V10" s="14"/>
      <c r="W10" s="14">
        <v>0.40789555658735999</v>
      </c>
      <c r="X10" s="14">
        <v>0.40159531554863598</v>
      </c>
      <c r="Y10" s="14">
        <v>0.48613400635054499</v>
      </c>
      <c r="Z10" s="14">
        <v>0.32354887715323699</v>
      </c>
      <c r="AA10" s="14">
        <v>0.35869634001357897</v>
      </c>
      <c r="AB10" s="14"/>
      <c r="AC10" s="14">
        <v>0.38442909201384001</v>
      </c>
      <c r="AD10" s="14">
        <v>0.39717464383544299</v>
      </c>
      <c r="AE10" s="14">
        <v>0.49513262577394301</v>
      </c>
    </row>
    <row r="11" spans="2:31" x14ac:dyDescent="0.5">
      <c r="B11" s="15" t="s">
        <v>66</v>
      </c>
      <c r="C11" s="14">
        <v>0.15639481731663599</v>
      </c>
      <c r="D11" s="14">
        <v>0.160374512903214</v>
      </c>
      <c r="E11" s="14">
        <v>0.151601938673077</v>
      </c>
      <c r="F11" s="14"/>
      <c r="G11" s="14">
        <v>0.116228293590719</v>
      </c>
      <c r="H11" s="14">
        <v>0.125050336205418</v>
      </c>
      <c r="I11" s="14">
        <v>0.17511740034814799</v>
      </c>
      <c r="J11" s="14">
        <v>0.13217216070474599</v>
      </c>
      <c r="K11" s="14">
        <v>0.17529292771753099</v>
      </c>
      <c r="L11" s="14">
        <v>0.200062531201884</v>
      </c>
      <c r="M11" s="14"/>
      <c r="N11" s="14">
        <v>0.16626340170661999</v>
      </c>
      <c r="O11" s="14">
        <v>0.159266091105422</v>
      </c>
      <c r="P11" s="14">
        <v>0.152358000607138</v>
      </c>
      <c r="Q11" s="14">
        <v>0.14763532058214399</v>
      </c>
      <c r="R11" s="14"/>
      <c r="S11" s="14">
        <v>0.201615425447562</v>
      </c>
      <c r="T11" s="14">
        <v>0.12176815228401799</v>
      </c>
      <c r="U11" s="14">
        <v>0.172550703887759</v>
      </c>
      <c r="V11" s="14"/>
      <c r="W11" s="14">
        <v>0.21254917761585601</v>
      </c>
      <c r="X11" s="14">
        <v>8.3247041040091896E-2</v>
      </c>
      <c r="Y11" s="14">
        <v>0.14542135719961</v>
      </c>
      <c r="Z11" s="14">
        <v>7.6346394881037893E-2</v>
      </c>
      <c r="AA11" s="14">
        <v>0.173615039254817</v>
      </c>
      <c r="AB11" s="14"/>
      <c r="AC11" s="14">
        <v>0.23026232687142101</v>
      </c>
      <c r="AD11" s="14">
        <v>8.9207178623740294E-2</v>
      </c>
      <c r="AE11" s="14">
        <v>0.119422271881112</v>
      </c>
    </row>
    <row r="12" spans="2:31" x14ac:dyDescent="0.5">
      <c r="B12" s="15" t="s">
        <v>67</v>
      </c>
      <c r="C12" s="14">
        <v>4.8073091380295203E-2</v>
      </c>
      <c r="D12" s="14">
        <v>5.5499534719808299E-2</v>
      </c>
      <c r="E12" s="14">
        <v>4.1060805894858603E-2</v>
      </c>
      <c r="F12" s="14"/>
      <c r="G12" s="14">
        <v>4.3268836575257701E-2</v>
      </c>
      <c r="H12" s="14">
        <v>4.4598348181283297E-2</v>
      </c>
      <c r="I12" s="14">
        <v>5.4242537129434602E-2</v>
      </c>
      <c r="J12" s="14">
        <v>3.6043978170169702E-2</v>
      </c>
      <c r="K12" s="14">
        <v>4.432694659539E-2</v>
      </c>
      <c r="L12" s="14">
        <v>6.1302388486994402E-2</v>
      </c>
      <c r="M12" s="14"/>
      <c r="N12" s="14">
        <v>4.4006905690521597E-2</v>
      </c>
      <c r="O12" s="14">
        <v>6.0807706451077297E-2</v>
      </c>
      <c r="P12" s="14">
        <v>4.9203350849482699E-2</v>
      </c>
      <c r="Q12" s="14">
        <v>3.7424389493724702E-2</v>
      </c>
      <c r="R12" s="14"/>
      <c r="S12" s="14">
        <v>5.8523292360827303E-2</v>
      </c>
      <c r="T12" s="14">
        <v>4.0393159229620501E-2</v>
      </c>
      <c r="U12" s="14">
        <v>5.0687749374379601E-2</v>
      </c>
      <c r="V12" s="14"/>
      <c r="W12" s="14">
        <v>6.7721202909451605E-2</v>
      </c>
      <c r="X12" s="14">
        <v>3.1955290934180598E-2</v>
      </c>
      <c r="Y12" s="14">
        <v>2.95492349283797E-2</v>
      </c>
      <c r="Z12" s="14">
        <v>0.13616275846520401</v>
      </c>
      <c r="AA12" s="14">
        <v>3.28686234470036E-2</v>
      </c>
      <c r="AB12" s="14"/>
      <c r="AC12" s="14">
        <v>6.2946566667958101E-2</v>
      </c>
      <c r="AD12" s="14">
        <v>3.5351775532282997E-2</v>
      </c>
      <c r="AE12" s="14">
        <v>0</v>
      </c>
    </row>
    <row r="13" spans="2:31" x14ac:dyDescent="0.5">
      <c r="B13" s="15" t="s">
        <v>68</v>
      </c>
      <c r="C13" s="14">
        <v>2.3109243376747302E-2</v>
      </c>
      <c r="D13" s="14">
        <v>2.5330793824241901E-2</v>
      </c>
      <c r="E13" s="14">
        <v>2.1053949581222899E-2</v>
      </c>
      <c r="F13" s="14"/>
      <c r="G13" s="14">
        <v>3.0684674713960101E-2</v>
      </c>
      <c r="H13" s="14">
        <v>1.7775880577704E-2</v>
      </c>
      <c r="I13" s="14">
        <v>4.42657227766588E-2</v>
      </c>
      <c r="J13" s="14">
        <v>2.5303019049573199E-2</v>
      </c>
      <c r="K13" s="14">
        <v>1.2036190599526099E-2</v>
      </c>
      <c r="L13" s="14">
        <v>1.0896667870086999E-2</v>
      </c>
      <c r="M13" s="14"/>
      <c r="N13" s="14">
        <v>1.26577245658812E-2</v>
      </c>
      <c r="O13" s="14">
        <v>2.9100062350266302E-2</v>
      </c>
      <c r="P13" s="14">
        <v>2.05643772121216E-2</v>
      </c>
      <c r="Q13" s="14">
        <v>3.0903500652096599E-2</v>
      </c>
      <c r="R13" s="14"/>
      <c r="S13" s="14">
        <v>2.6373753630584699E-2</v>
      </c>
      <c r="T13" s="14">
        <v>1.8863620639364299E-2</v>
      </c>
      <c r="U13" s="14">
        <v>3.6613069585619801E-2</v>
      </c>
      <c r="V13" s="14"/>
      <c r="W13" s="14">
        <v>3.5276937537684398E-2</v>
      </c>
      <c r="X13" s="14">
        <v>1.5913310359615299E-2</v>
      </c>
      <c r="Y13" s="14">
        <v>1.09856484799575E-2</v>
      </c>
      <c r="Z13" s="14">
        <v>6.3962872655545094E-2</v>
      </c>
      <c r="AA13" s="14">
        <v>2.3721270301432101E-2</v>
      </c>
      <c r="AB13" s="14"/>
      <c r="AC13" s="14">
        <v>3.2329628263499499E-2</v>
      </c>
      <c r="AD13" s="14">
        <v>1.50305854846472E-2</v>
      </c>
      <c r="AE13" s="14">
        <v>1.08035370940564E-2</v>
      </c>
    </row>
    <row r="14" spans="2:31" x14ac:dyDescent="0.5">
      <c r="B14" s="15" t="s">
        <v>69</v>
      </c>
      <c r="C14" s="14">
        <v>1.4903894281950899E-2</v>
      </c>
      <c r="D14" s="14">
        <v>7.73526828168893E-3</v>
      </c>
      <c r="E14" s="14">
        <v>2.19703049095838E-2</v>
      </c>
      <c r="F14" s="14"/>
      <c r="G14" s="14">
        <v>1.3125999719556599E-2</v>
      </c>
      <c r="H14" s="14">
        <v>2.7532102700689402E-2</v>
      </c>
      <c r="I14" s="14">
        <v>1.1901592932049201E-2</v>
      </c>
      <c r="J14" s="14">
        <v>1.6059099662273299E-2</v>
      </c>
      <c r="K14" s="14">
        <v>8.7584582299750496E-3</v>
      </c>
      <c r="L14" s="14">
        <v>1.14413003408945E-2</v>
      </c>
      <c r="M14" s="14"/>
      <c r="N14" s="14">
        <v>1.1741982005765801E-2</v>
      </c>
      <c r="O14" s="14">
        <v>6.4838885828599801E-3</v>
      </c>
      <c r="P14" s="14">
        <v>1.9419584448173901E-2</v>
      </c>
      <c r="Q14" s="14">
        <v>2.3407862694817701E-2</v>
      </c>
      <c r="R14" s="14"/>
      <c r="S14" s="14">
        <v>5.8036222213484296E-3</v>
      </c>
      <c r="T14" s="14">
        <v>1.43067015157874E-2</v>
      </c>
      <c r="U14" s="14">
        <v>3.2766421766581802E-2</v>
      </c>
      <c r="V14" s="14"/>
      <c r="W14" s="14">
        <v>6.4961986348191902E-3</v>
      </c>
      <c r="X14" s="14">
        <v>9.5263778074902595E-3</v>
      </c>
      <c r="Y14" s="14">
        <v>6.4496718890371301E-3</v>
      </c>
      <c r="Z14" s="14">
        <v>2.6517632361996502E-2</v>
      </c>
      <c r="AA14" s="14">
        <v>3.2315961756710303E-2</v>
      </c>
      <c r="AB14" s="14"/>
      <c r="AC14" s="14">
        <v>5.9701176313349197E-3</v>
      </c>
      <c r="AD14" s="14">
        <v>8.5353847327723897E-3</v>
      </c>
      <c r="AE14" s="14">
        <v>6.7257243354588497E-3</v>
      </c>
    </row>
    <row r="15" spans="2:31" x14ac:dyDescent="0.5">
      <c r="B15" s="15" t="s">
        <v>70</v>
      </c>
      <c r="C15" s="18">
        <v>0.75751895364437005</v>
      </c>
      <c r="D15" s="18">
        <v>0.75105989027104603</v>
      </c>
      <c r="E15" s="18">
        <v>0.76431300094125798</v>
      </c>
      <c r="F15" s="18"/>
      <c r="G15" s="18">
        <v>0.79669219540050695</v>
      </c>
      <c r="H15" s="18">
        <v>0.78504333233490498</v>
      </c>
      <c r="I15" s="18">
        <v>0.71447274681370898</v>
      </c>
      <c r="J15" s="18">
        <v>0.79042174241323804</v>
      </c>
      <c r="K15" s="18">
        <v>0.75958547685757805</v>
      </c>
      <c r="L15" s="18">
        <v>0.71629711210014002</v>
      </c>
      <c r="M15" s="18"/>
      <c r="N15" s="18">
        <v>0.76532998603121105</v>
      </c>
      <c r="O15" s="18">
        <v>0.74434225151037403</v>
      </c>
      <c r="P15" s="18">
        <v>0.75845468688308404</v>
      </c>
      <c r="Q15" s="18">
        <v>0.76062892657721703</v>
      </c>
      <c r="R15" s="18"/>
      <c r="S15" s="18">
        <v>0.70768390633967804</v>
      </c>
      <c r="T15" s="18">
        <v>0.80466836633120997</v>
      </c>
      <c r="U15" s="18">
        <v>0.70738205538566001</v>
      </c>
      <c r="V15" s="18"/>
      <c r="W15" s="18">
        <v>0.67795648330218905</v>
      </c>
      <c r="X15" s="18">
        <v>0.85935797985862195</v>
      </c>
      <c r="Y15" s="18">
        <v>0.80759408750301498</v>
      </c>
      <c r="Z15" s="18">
        <v>0.697010341636217</v>
      </c>
      <c r="AA15" s="18">
        <v>0.73747910524003701</v>
      </c>
      <c r="AB15" s="18"/>
      <c r="AC15" s="18">
        <v>0.66849136056578595</v>
      </c>
      <c r="AD15" s="18">
        <v>0.85187507562655695</v>
      </c>
      <c r="AE15" s="18">
        <v>0.86304846668937296</v>
      </c>
    </row>
    <row r="16" spans="2:31" x14ac:dyDescent="0.5">
      <c r="B16" s="15" t="s">
        <v>71</v>
      </c>
      <c r="C16" s="18">
        <v>7.1182334757042498E-2</v>
      </c>
      <c r="D16" s="18">
        <v>8.0830328544050201E-2</v>
      </c>
      <c r="E16" s="18">
        <v>6.2114755476081501E-2</v>
      </c>
      <c r="F16" s="18"/>
      <c r="G16" s="18">
        <v>7.3953511289217899E-2</v>
      </c>
      <c r="H16" s="18">
        <v>6.23742287589873E-2</v>
      </c>
      <c r="I16" s="18">
        <v>9.8508259906093396E-2</v>
      </c>
      <c r="J16" s="18">
        <v>6.1346997219743002E-2</v>
      </c>
      <c r="K16" s="18">
        <v>5.6363137194916098E-2</v>
      </c>
      <c r="L16" s="18">
        <v>7.2199056357081404E-2</v>
      </c>
      <c r="M16" s="18"/>
      <c r="N16" s="18">
        <v>5.6664630256402802E-2</v>
      </c>
      <c r="O16" s="18">
        <v>8.9907768801343602E-2</v>
      </c>
      <c r="P16" s="18">
        <v>6.9767728061604306E-2</v>
      </c>
      <c r="Q16" s="18">
        <v>6.8327890145821302E-2</v>
      </c>
      <c r="R16" s="18"/>
      <c r="S16" s="18">
        <v>8.4897045991411998E-2</v>
      </c>
      <c r="T16" s="18">
        <v>5.9256779868984803E-2</v>
      </c>
      <c r="U16" s="18">
        <v>8.7300818959999402E-2</v>
      </c>
      <c r="V16" s="18"/>
      <c r="W16" s="18">
        <v>0.102998140447136</v>
      </c>
      <c r="X16" s="18">
        <v>4.7868601293795901E-2</v>
      </c>
      <c r="Y16" s="18">
        <v>4.0534883408337198E-2</v>
      </c>
      <c r="Z16" s="18">
        <v>0.20012563112074899</v>
      </c>
      <c r="AA16" s="18">
        <v>5.6589893748435698E-2</v>
      </c>
      <c r="AB16" s="18"/>
      <c r="AC16" s="18">
        <v>9.52761949314576E-2</v>
      </c>
      <c r="AD16" s="18">
        <v>5.0382361016930298E-2</v>
      </c>
      <c r="AE16" s="18">
        <v>1.08035370940564E-2</v>
      </c>
    </row>
    <row r="17" spans="2:31" x14ac:dyDescent="0.5">
      <c r="B17" s="15" t="s">
        <v>72</v>
      </c>
      <c r="C17" s="19">
        <v>0.686336618887328</v>
      </c>
      <c r="D17" s="19">
        <v>0.67022956172699599</v>
      </c>
      <c r="E17" s="19">
        <v>0.70219824546517595</v>
      </c>
      <c r="F17" s="19"/>
      <c r="G17" s="19">
        <v>0.72273868411128905</v>
      </c>
      <c r="H17" s="19">
        <v>0.72266910357591796</v>
      </c>
      <c r="I17" s="19">
        <v>0.61596448690761596</v>
      </c>
      <c r="J17" s="19">
        <v>0.72907474519349502</v>
      </c>
      <c r="K17" s="19">
        <v>0.70322233966266201</v>
      </c>
      <c r="L17" s="19">
        <v>0.64409805574305901</v>
      </c>
      <c r="M17" s="19"/>
      <c r="N17" s="19">
        <v>0.70866535577480805</v>
      </c>
      <c r="O17" s="19">
        <v>0.65443448270903104</v>
      </c>
      <c r="P17" s="19">
        <v>0.68868695882147901</v>
      </c>
      <c r="Q17" s="19">
        <v>0.69230103643139596</v>
      </c>
      <c r="R17" s="19"/>
      <c r="S17" s="19">
        <v>0.62278686034826602</v>
      </c>
      <c r="T17" s="19">
        <v>0.74541158646222505</v>
      </c>
      <c r="U17" s="19">
        <v>0.62008123642566004</v>
      </c>
      <c r="V17" s="19"/>
      <c r="W17" s="19">
        <v>0.57495834285505298</v>
      </c>
      <c r="X17" s="19">
        <v>0.81148937856482595</v>
      </c>
      <c r="Y17" s="19">
        <v>0.76705920409467798</v>
      </c>
      <c r="Z17" s="19">
        <v>0.49688471051546801</v>
      </c>
      <c r="AA17" s="19">
        <v>0.68088921149160098</v>
      </c>
      <c r="AB17" s="19"/>
      <c r="AC17" s="19">
        <v>0.57321516563432895</v>
      </c>
      <c r="AD17" s="19">
        <v>0.80149271460962701</v>
      </c>
      <c r="AE17" s="19">
        <v>0.85224492959531695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0.355462647630432</v>
      </c>
      <c r="D9" s="14">
        <v>0.35816379547213401</v>
      </c>
      <c r="E9" s="14">
        <v>0.35237556398307301</v>
      </c>
      <c r="F9" s="14"/>
      <c r="G9" s="14">
        <v>0.32831833756183598</v>
      </c>
      <c r="H9" s="14">
        <v>0.302572217678793</v>
      </c>
      <c r="I9" s="14">
        <v>0.35050088748959302</v>
      </c>
      <c r="J9" s="14">
        <v>0.37665729739878601</v>
      </c>
      <c r="K9" s="14">
        <v>0.40148019383064698</v>
      </c>
      <c r="L9" s="14">
        <v>0.37232976142005603</v>
      </c>
      <c r="M9" s="14"/>
      <c r="N9" s="14">
        <v>0.366045315601016</v>
      </c>
      <c r="O9" s="14">
        <v>0.32361648236644502</v>
      </c>
      <c r="P9" s="14">
        <v>0.37908698498573201</v>
      </c>
      <c r="Q9" s="14">
        <v>0.35604861213205802</v>
      </c>
      <c r="R9" s="14"/>
      <c r="S9" s="14">
        <v>0.37670488239930899</v>
      </c>
      <c r="T9" s="14">
        <v>0.36634131134831699</v>
      </c>
      <c r="U9" s="14">
        <v>0.30697072815910498</v>
      </c>
      <c r="V9" s="14"/>
      <c r="W9" s="14">
        <v>0.33900987954718598</v>
      </c>
      <c r="X9" s="14">
        <v>0.40526595040015301</v>
      </c>
      <c r="Y9" s="14">
        <v>0.37986187032567498</v>
      </c>
      <c r="Z9" s="14">
        <v>0.37500201108394898</v>
      </c>
      <c r="AA9" s="14">
        <v>0.32310099275748499</v>
      </c>
      <c r="AB9" s="14"/>
      <c r="AC9" s="14">
        <v>0.33539257649388099</v>
      </c>
      <c r="AD9" s="14">
        <v>0.40179756887052298</v>
      </c>
      <c r="AE9" s="14">
        <v>0.38610247142514598</v>
      </c>
    </row>
    <row r="10" spans="2:31" x14ac:dyDescent="0.5">
      <c r="B10" s="15" t="s">
        <v>65</v>
      </c>
      <c r="C10" s="14">
        <v>0.43411906630918401</v>
      </c>
      <c r="D10" s="14">
        <v>0.44537879878422298</v>
      </c>
      <c r="E10" s="14">
        <v>0.42423308967455697</v>
      </c>
      <c r="F10" s="14"/>
      <c r="G10" s="14">
        <v>0.423487836872464</v>
      </c>
      <c r="H10" s="14">
        <v>0.41999225293971498</v>
      </c>
      <c r="I10" s="14">
        <v>0.418230510874677</v>
      </c>
      <c r="J10" s="14">
        <v>0.39592630289396402</v>
      </c>
      <c r="K10" s="14">
        <v>0.43490682567890898</v>
      </c>
      <c r="L10" s="14">
        <v>0.49592562966336301</v>
      </c>
      <c r="M10" s="14"/>
      <c r="N10" s="14">
        <v>0.43716325644891302</v>
      </c>
      <c r="O10" s="14">
        <v>0.46177100505791702</v>
      </c>
      <c r="P10" s="14">
        <v>0.40113260392796901</v>
      </c>
      <c r="Q10" s="14">
        <v>0.43067429912108202</v>
      </c>
      <c r="R10" s="14"/>
      <c r="S10" s="14">
        <v>0.449785361753748</v>
      </c>
      <c r="T10" s="14">
        <v>0.430041989506874</v>
      </c>
      <c r="U10" s="14">
        <v>0.38917625670739098</v>
      </c>
      <c r="V10" s="14"/>
      <c r="W10" s="14">
        <v>0.47875151234752999</v>
      </c>
      <c r="X10" s="14">
        <v>0.38909457932598601</v>
      </c>
      <c r="Y10" s="14">
        <v>0.46074467133010799</v>
      </c>
      <c r="Z10" s="14">
        <v>0.35486211950018098</v>
      </c>
      <c r="AA10" s="14">
        <v>0.412324507701681</v>
      </c>
      <c r="AB10" s="14"/>
      <c r="AC10" s="14">
        <v>0.478862651726844</v>
      </c>
      <c r="AD10" s="14">
        <v>0.396195938945616</v>
      </c>
      <c r="AE10" s="14">
        <v>0.51143607214818998</v>
      </c>
    </row>
    <row r="11" spans="2:31" x14ac:dyDescent="0.5">
      <c r="B11" s="15" t="s">
        <v>66</v>
      </c>
      <c r="C11" s="14">
        <v>0.150019567646791</v>
      </c>
      <c r="D11" s="14">
        <v>0.14479802189242599</v>
      </c>
      <c r="E11" s="14">
        <v>0.15511971163448801</v>
      </c>
      <c r="F11" s="14"/>
      <c r="G11" s="14">
        <v>0.14155118056000901</v>
      </c>
      <c r="H11" s="14">
        <v>0.17826491424438001</v>
      </c>
      <c r="I11" s="14">
        <v>0.16153789439337901</v>
      </c>
      <c r="J11" s="14">
        <v>0.182968680633599</v>
      </c>
      <c r="K11" s="14">
        <v>0.12233604115805501</v>
      </c>
      <c r="L11" s="14">
        <v>0.11515296269903801</v>
      </c>
      <c r="M11" s="14"/>
      <c r="N11" s="14">
        <v>0.14635115478390101</v>
      </c>
      <c r="O11" s="14">
        <v>0.15721512897335899</v>
      </c>
      <c r="P11" s="14">
        <v>0.14834108449650199</v>
      </c>
      <c r="Q11" s="14">
        <v>0.14740749218934299</v>
      </c>
      <c r="R11" s="14"/>
      <c r="S11" s="14">
        <v>0.128161352526897</v>
      </c>
      <c r="T11" s="14">
        <v>0.149048624462291</v>
      </c>
      <c r="U11" s="14">
        <v>0.19799854281236301</v>
      </c>
      <c r="V11" s="14"/>
      <c r="W11" s="14">
        <v>0.127672846608056</v>
      </c>
      <c r="X11" s="14">
        <v>0.14787739182458001</v>
      </c>
      <c r="Y11" s="14">
        <v>0.13352662779709201</v>
      </c>
      <c r="Z11" s="14">
        <v>0.210383024182421</v>
      </c>
      <c r="AA11" s="14">
        <v>0.191124009207638</v>
      </c>
      <c r="AB11" s="14"/>
      <c r="AC11" s="14">
        <v>0.126957756610317</v>
      </c>
      <c r="AD11" s="14">
        <v>0.14187269710032899</v>
      </c>
      <c r="AE11" s="14">
        <v>7.2215002404589598E-2</v>
      </c>
    </row>
    <row r="12" spans="2:31" x14ac:dyDescent="0.5">
      <c r="B12" s="15" t="s">
        <v>67</v>
      </c>
      <c r="C12" s="14">
        <v>3.5181576469004702E-2</v>
      </c>
      <c r="D12" s="14">
        <v>3.60383461018106E-2</v>
      </c>
      <c r="E12" s="14">
        <v>3.3569655625812801E-2</v>
      </c>
      <c r="F12" s="14"/>
      <c r="G12" s="14">
        <v>7.1663202531394105E-2</v>
      </c>
      <c r="H12" s="14">
        <v>5.39778105807978E-2</v>
      </c>
      <c r="I12" s="14">
        <v>3.9910235764746102E-2</v>
      </c>
      <c r="J12" s="14">
        <v>1.43208574806158E-2</v>
      </c>
      <c r="K12" s="14">
        <v>3.48882167039243E-2</v>
      </c>
      <c r="L12" s="14">
        <v>9.1331878318134194E-3</v>
      </c>
      <c r="M12" s="14"/>
      <c r="N12" s="14">
        <v>2.77548597709679E-2</v>
      </c>
      <c r="O12" s="14">
        <v>4.6933490665962897E-2</v>
      </c>
      <c r="P12" s="14">
        <v>4.52813368718053E-2</v>
      </c>
      <c r="Q12" s="14">
        <v>2.2896313024589499E-2</v>
      </c>
      <c r="R12" s="14"/>
      <c r="S12" s="14">
        <v>3.1430909256646503E-2</v>
      </c>
      <c r="T12" s="14">
        <v>3.32607572645474E-2</v>
      </c>
      <c r="U12" s="14">
        <v>5.3184171893811E-2</v>
      </c>
      <c r="V12" s="14"/>
      <c r="W12" s="14">
        <v>3.2184779821433099E-2</v>
      </c>
      <c r="X12" s="14">
        <v>4.0848064015537998E-2</v>
      </c>
      <c r="Y12" s="14">
        <v>1.94171586580884E-2</v>
      </c>
      <c r="Z12" s="14">
        <v>5.9752845233449203E-2</v>
      </c>
      <c r="AA12" s="14">
        <v>2.3268065914578698E-2</v>
      </c>
      <c r="AB12" s="14"/>
      <c r="AC12" s="14">
        <v>4.3456829767871498E-2</v>
      </c>
      <c r="AD12" s="14">
        <v>4.1068721365153701E-2</v>
      </c>
      <c r="AE12" s="14">
        <v>1.72919742189587E-2</v>
      </c>
    </row>
    <row r="13" spans="2:31" x14ac:dyDescent="0.5">
      <c r="B13" s="15" t="s">
        <v>68</v>
      </c>
      <c r="C13" s="14">
        <v>6.4165832293577698E-3</v>
      </c>
      <c r="D13" s="14">
        <v>3.0452669560693301E-3</v>
      </c>
      <c r="E13" s="14">
        <v>9.7369529546929498E-3</v>
      </c>
      <c r="F13" s="14"/>
      <c r="G13" s="14">
        <v>9.4997220350587202E-3</v>
      </c>
      <c r="H13" s="14">
        <v>1.1428372857685601E-2</v>
      </c>
      <c r="I13" s="14">
        <v>8.1694283720490594E-3</v>
      </c>
      <c r="J13" s="14">
        <v>1.03534542581352E-2</v>
      </c>
      <c r="K13" s="14">
        <v>0</v>
      </c>
      <c r="L13" s="14">
        <v>0</v>
      </c>
      <c r="M13" s="14"/>
      <c r="N13" s="14">
        <v>1.7750112034651401E-3</v>
      </c>
      <c r="O13" s="14">
        <v>0</v>
      </c>
      <c r="P13" s="14">
        <v>1.2221611310910201E-2</v>
      </c>
      <c r="Q13" s="14">
        <v>1.31226082750492E-2</v>
      </c>
      <c r="R13" s="14"/>
      <c r="S13" s="14">
        <v>6.3356773559086598E-3</v>
      </c>
      <c r="T13" s="14">
        <v>4.2942249453947401E-3</v>
      </c>
      <c r="U13" s="14">
        <v>1.3349261677630999E-2</v>
      </c>
      <c r="V13" s="14"/>
      <c r="W13" s="14">
        <v>7.3888254390151098E-3</v>
      </c>
      <c r="X13" s="14">
        <v>4.7863937511512401E-3</v>
      </c>
      <c r="Y13" s="14">
        <v>0</v>
      </c>
      <c r="Z13" s="14">
        <v>0</v>
      </c>
      <c r="AA13" s="14">
        <v>1.47720426763131E-2</v>
      </c>
      <c r="AB13" s="14"/>
      <c r="AC13" s="14">
        <v>2.1204021067830598E-3</v>
      </c>
      <c r="AD13" s="14">
        <v>9.0516705857529196E-3</v>
      </c>
      <c r="AE13" s="14">
        <v>6.2287554676564803E-3</v>
      </c>
    </row>
    <row r="14" spans="2:31" x14ac:dyDescent="0.5">
      <c r="B14" s="15" t="s">
        <v>69</v>
      </c>
      <c r="C14" s="14">
        <v>1.8800558715231099E-2</v>
      </c>
      <c r="D14" s="14">
        <v>1.25757707933366E-2</v>
      </c>
      <c r="E14" s="14">
        <v>2.4965026127376701E-2</v>
      </c>
      <c r="F14" s="14"/>
      <c r="G14" s="14">
        <v>2.5479720439238001E-2</v>
      </c>
      <c r="H14" s="14">
        <v>3.3764431698628403E-2</v>
      </c>
      <c r="I14" s="14">
        <v>2.1651043105556302E-2</v>
      </c>
      <c r="J14" s="14">
        <v>1.97734073348995E-2</v>
      </c>
      <c r="K14" s="14">
        <v>6.3887226284647797E-3</v>
      </c>
      <c r="L14" s="14">
        <v>7.4584583857288797E-3</v>
      </c>
      <c r="M14" s="14"/>
      <c r="N14" s="14">
        <v>2.09104021917371E-2</v>
      </c>
      <c r="O14" s="14">
        <v>1.04638929363167E-2</v>
      </c>
      <c r="P14" s="14">
        <v>1.3936378407081401E-2</v>
      </c>
      <c r="Q14" s="14">
        <v>2.98506752578785E-2</v>
      </c>
      <c r="R14" s="14"/>
      <c r="S14" s="14">
        <v>7.5818167074921403E-3</v>
      </c>
      <c r="T14" s="14">
        <v>1.7013092472575899E-2</v>
      </c>
      <c r="U14" s="14">
        <v>3.9321038749698299E-2</v>
      </c>
      <c r="V14" s="14"/>
      <c r="W14" s="14">
        <v>1.49921562367801E-2</v>
      </c>
      <c r="X14" s="14">
        <v>1.21276206825916E-2</v>
      </c>
      <c r="Y14" s="14">
        <v>6.4496718890371301E-3</v>
      </c>
      <c r="Z14" s="14">
        <v>0</v>
      </c>
      <c r="AA14" s="14">
        <v>3.5410381742304202E-2</v>
      </c>
      <c r="AB14" s="14"/>
      <c r="AC14" s="14">
        <v>1.3209783294303499E-2</v>
      </c>
      <c r="AD14" s="14">
        <v>1.0013403132625699E-2</v>
      </c>
      <c r="AE14" s="14">
        <v>6.7257243354588497E-3</v>
      </c>
    </row>
    <row r="15" spans="2:31" x14ac:dyDescent="0.5">
      <c r="B15" s="15" t="s">
        <v>70</v>
      </c>
      <c r="C15" s="18">
        <v>0.78958171393961596</v>
      </c>
      <c r="D15" s="18">
        <v>0.80354259425635699</v>
      </c>
      <c r="E15" s="18">
        <v>0.77660865365762999</v>
      </c>
      <c r="F15" s="18"/>
      <c r="G15" s="18">
        <v>0.75180617443429998</v>
      </c>
      <c r="H15" s="18">
        <v>0.72256447061850804</v>
      </c>
      <c r="I15" s="18">
        <v>0.76873139836426996</v>
      </c>
      <c r="J15" s="18">
        <v>0.77258360029274997</v>
      </c>
      <c r="K15" s="18">
        <v>0.83638701950955596</v>
      </c>
      <c r="L15" s="18">
        <v>0.86825539108341998</v>
      </c>
      <c r="M15" s="18"/>
      <c r="N15" s="18">
        <v>0.80320857204992901</v>
      </c>
      <c r="O15" s="18">
        <v>0.78538748742436204</v>
      </c>
      <c r="P15" s="18">
        <v>0.78021958891370102</v>
      </c>
      <c r="Q15" s="18">
        <v>0.78672291125313898</v>
      </c>
      <c r="R15" s="18"/>
      <c r="S15" s="18">
        <v>0.82649024415305605</v>
      </c>
      <c r="T15" s="18">
        <v>0.79638330085519105</v>
      </c>
      <c r="U15" s="18">
        <v>0.69614698486649595</v>
      </c>
      <c r="V15" s="18"/>
      <c r="W15" s="18">
        <v>0.81776139189471497</v>
      </c>
      <c r="X15" s="18">
        <v>0.79436052972613902</v>
      </c>
      <c r="Y15" s="18">
        <v>0.84060654165578197</v>
      </c>
      <c r="Z15" s="18">
        <v>0.72986413058413002</v>
      </c>
      <c r="AA15" s="18">
        <v>0.73542550045916599</v>
      </c>
      <c r="AB15" s="18"/>
      <c r="AC15" s="18">
        <v>0.81425522822072405</v>
      </c>
      <c r="AD15" s="18">
        <v>0.79799350781613898</v>
      </c>
      <c r="AE15" s="18">
        <v>0.89753854357333596</v>
      </c>
    </row>
    <row r="16" spans="2:31" x14ac:dyDescent="0.5">
      <c r="B16" s="15" t="s">
        <v>71</v>
      </c>
      <c r="C16" s="18">
        <v>4.1598159698362398E-2</v>
      </c>
      <c r="D16" s="18">
        <v>3.9083613057879898E-2</v>
      </c>
      <c r="E16" s="18">
        <v>4.33066085805058E-2</v>
      </c>
      <c r="F16" s="18"/>
      <c r="G16" s="18">
        <v>8.1162924566452799E-2</v>
      </c>
      <c r="H16" s="18">
        <v>6.5406183438483395E-2</v>
      </c>
      <c r="I16" s="18">
        <v>4.8079664136795201E-2</v>
      </c>
      <c r="J16" s="18">
        <v>2.4674311738750999E-2</v>
      </c>
      <c r="K16" s="18">
        <v>3.48882167039243E-2</v>
      </c>
      <c r="L16" s="18">
        <v>9.1331878318134194E-3</v>
      </c>
      <c r="M16" s="18"/>
      <c r="N16" s="18">
        <v>2.95298709744331E-2</v>
      </c>
      <c r="O16" s="18">
        <v>4.6933490665962897E-2</v>
      </c>
      <c r="P16" s="18">
        <v>5.7502948182715501E-2</v>
      </c>
      <c r="Q16" s="18">
        <v>3.6018921299638698E-2</v>
      </c>
      <c r="R16" s="18"/>
      <c r="S16" s="18">
        <v>3.7766586612555199E-2</v>
      </c>
      <c r="T16" s="18">
        <v>3.7554982209942203E-2</v>
      </c>
      <c r="U16" s="18">
        <v>6.6533433571441994E-2</v>
      </c>
      <c r="V16" s="18"/>
      <c r="W16" s="18">
        <v>3.9573605260448202E-2</v>
      </c>
      <c r="X16" s="18">
        <v>4.5634457766689299E-2</v>
      </c>
      <c r="Y16" s="18">
        <v>1.94171586580884E-2</v>
      </c>
      <c r="Z16" s="18">
        <v>5.9752845233449203E-2</v>
      </c>
      <c r="AA16" s="18">
        <v>3.8040108590891797E-2</v>
      </c>
      <c r="AB16" s="18"/>
      <c r="AC16" s="18">
        <v>4.5577231874654602E-2</v>
      </c>
      <c r="AD16" s="18">
        <v>5.0120391950906597E-2</v>
      </c>
      <c r="AE16" s="18">
        <v>2.3520729686615199E-2</v>
      </c>
    </row>
    <row r="17" spans="2:31" x14ac:dyDescent="0.5">
      <c r="B17" s="15" t="s">
        <v>72</v>
      </c>
      <c r="C17" s="19">
        <v>0.74798355424125296</v>
      </c>
      <c r="D17" s="19">
        <v>0.76445898119847699</v>
      </c>
      <c r="E17" s="19">
        <v>0.73330204507712404</v>
      </c>
      <c r="F17" s="19"/>
      <c r="G17" s="19">
        <v>0.67064324986784696</v>
      </c>
      <c r="H17" s="19">
        <v>0.657158287180025</v>
      </c>
      <c r="I17" s="19">
        <v>0.72065173422747397</v>
      </c>
      <c r="J17" s="19">
        <v>0.74790928855399896</v>
      </c>
      <c r="K17" s="19">
        <v>0.80149880280563202</v>
      </c>
      <c r="L17" s="19">
        <v>0.85912220325160604</v>
      </c>
      <c r="M17" s="19"/>
      <c r="N17" s="19">
        <v>0.77367870107549597</v>
      </c>
      <c r="O17" s="19">
        <v>0.73845399675839896</v>
      </c>
      <c r="P17" s="19">
        <v>0.72271664073098596</v>
      </c>
      <c r="Q17" s="19">
        <v>0.75070398995350096</v>
      </c>
      <c r="R17" s="19"/>
      <c r="S17" s="19">
        <v>0.788723657540501</v>
      </c>
      <c r="T17" s="19">
        <v>0.75882831864524902</v>
      </c>
      <c r="U17" s="19">
        <v>0.62961355129505403</v>
      </c>
      <c r="V17" s="19"/>
      <c r="W17" s="19">
        <v>0.77818778663426702</v>
      </c>
      <c r="X17" s="19">
        <v>0.74872607195944996</v>
      </c>
      <c r="Y17" s="19">
        <v>0.82118938299769395</v>
      </c>
      <c r="Z17" s="19">
        <v>0.67011128535068099</v>
      </c>
      <c r="AA17" s="19">
        <v>0.69738539186827397</v>
      </c>
      <c r="AB17" s="19"/>
      <c r="AC17" s="19">
        <v>0.76867799634607004</v>
      </c>
      <c r="AD17" s="19">
        <v>0.74787311586523197</v>
      </c>
      <c r="AE17" s="19">
        <v>0.87401781388672095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0.264455550900073</v>
      </c>
      <c r="D9" s="14">
        <v>0.28746713658306</v>
      </c>
      <c r="E9" s="14">
        <v>0.243287846995829</v>
      </c>
      <c r="F9" s="14"/>
      <c r="G9" s="14">
        <v>8.7355258548363596E-2</v>
      </c>
      <c r="H9" s="14">
        <v>0.13072444002619901</v>
      </c>
      <c r="I9" s="14">
        <v>0.22125159883585099</v>
      </c>
      <c r="J9" s="14">
        <v>0.34021855542547302</v>
      </c>
      <c r="K9" s="14">
        <v>0.35281881733999798</v>
      </c>
      <c r="L9" s="14">
        <v>0.40427931740513401</v>
      </c>
      <c r="M9" s="14"/>
      <c r="N9" s="14">
        <v>0.238144181783533</v>
      </c>
      <c r="O9" s="14">
        <v>0.26150785847366598</v>
      </c>
      <c r="P9" s="14">
        <v>0.30499091379443499</v>
      </c>
      <c r="Q9" s="14">
        <v>0.264050087768888</v>
      </c>
      <c r="R9" s="14"/>
      <c r="S9" s="14">
        <v>0.40620848480702798</v>
      </c>
      <c r="T9" s="14">
        <v>0.21051822588872299</v>
      </c>
      <c r="U9" s="14">
        <v>0.14835182670883101</v>
      </c>
      <c r="V9" s="14"/>
      <c r="W9" s="14">
        <v>0.384295350655741</v>
      </c>
      <c r="X9" s="14">
        <v>0.169085222429328</v>
      </c>
      <c r="Y9" s="14">
        <v>0.212174535160494</v>
      </c>
      <c r="Z9" s="14">
        <v>0.58592658005786902</v>
      </c>
      <c r="AA9" s="14">
        <v>0.19057804510435999</v>
      </c>
      <c r="AB9" s="14"/>
      <c r="AC9" s="14">
        <v>0.34711284472044501</v>
      </c>
      <c r="AD9" s="14">
        <v>0.18049447494690399</v>
      </c>
      <c r="AE9" s="14">
        <v>0.16311018570411201</v>
      </c>
    </row>
    <row r="10" spans="2:31" x14ac:dyDescent="0.5">
      <c r="B10" s="15" t="s">
        <v>65</v>
      </c>
      <c r="C10" s="14">
        <v>0.32416637726747499</v>
      </c>
      <c r="D10" s="14">
        <v>0.33372589796715801</v>
      </c>
      <c r="E10" s="14">
        <v>0.31540554725792003</v>
      </c>
      <c r="F10" s="14"/>
      <c r="G10" s="14">
        <v>0.208920410399207</v>
      </c>
      <c r="H10" s="14">
        <v>0.31653351694813198</v>
      </c>
      <c r="I10" s="14">
        <v>0.29079013603603299</v>
      </c>
      <c r="J10" s="14">
        <v>0.35348276402543299</v>
      </c>
      <c r="K10" s="14">
        <v>0.40270224402288002</v>
      </c>
      <c r="L10" s="14">
        <v>0.35705271414859802</v>
      </c>
      <c r="M10" s="14"/>
      <c r="N10" s="14">
        <v>0.34026055915821202</v>
      </c>
      <c r="O10" s="14">
        <v>0.32021650707738403</v>
      </c>
      <c r="P10" s="14">
        <v>0.32589405309342201</v>
      </c>
      <c r="Q10" s="14">
        <v>0.30468821487440501</v>
      </c>
      <c r="R10" s="14"/>
      <c r="S10" s="14">
        <v>0.330088391328965</v>
      </c>
      <c r="T10" s="14">
        <v>0.36348648432927999</v>
      </c>
      <c r="U10" s="14">
        <v>0.26742805479950899</v>
      </c>
      <c r="V10" s="14"/>
      <c r="W10" s="14">
        <v>0.35098828308240698</v>
      </c>
      <c r="X10" s="14">
        <v>0.33396832008258698</v>
      </c>
      <c r="Y10" s="14">
        <v>0.38747077120112</v>
      </c>
      <c r="Z10" s="14">
        <v>0.24876290765746001</v>
      </c>
      <c r="AA10" s="14">
        <v>0.29672271177522502</v>
      </c>
      <c r="AB10" s="14"/>
      <c r="AC10" s="14">
        <v>0.34713820774903098</v>
      </c>
      <c r="AD10" s="14">
        <v>0.32188584719903501</v>
      </c>
      <c r="AE10" s="14">
        <v>0.436613990099257</v>
      </c>
    </row>
    <row r="11" spans="2:31" x14ac:dyDescent="0.5">
      <c r="B11" s="15" t="s">
        <v>66</v>
      </c>
      <c r="C11" s="14">
        <v>0.24275533638378</v>
      </c>
      <c r="D11" s="14">
        <v>0.234476842015308</v>
      </c>
      <c r="E11" s="14">
        <v>0.25024083605700898</v>
      </c>
      <c r="F11" s="14"/>
      <c r="G11" s="14">
        <v>0.36127888700134397</v>
      </c>
      <c r="H11" s="14">
        <v>0.27900337830476901</v>
      </c>
      <c r="I11" s="14">
        <v>0.29904853957466798</v>
      </c>
      <c r="J11" s="14">
        <v>0.21100893952470701</v>
      </c>
      <c r="K11" s="14">
        <v>0.18688880414932199</v>
      </c>
      <c r="L11" s="14">
        <v>0.15262375628341901</v>
      </c>
      <c r="M11" s="14"/>
      <c r="N11" s="14">
        <v>0.25158960923055301</v>
      </c>
      <c r="O11" s="14">
        <v>0.24851891474126001</v>
      </c>
      <c r="P11" s="14">
        <v>0.20984292791310899</v>
      </c>
      <c r="Q11" s="14">
        <v>0.25739444797265898</v>
      </c>
      <c r="R11" s="14"/>
      <c r="S11" s="14">
        <v>0.17937049303946201</v>
      </c>
      <c r="T11" s="14">
        <v>0.250661385205388</v>
      </c>
      <c r="U11" s="14">
        <v>0.31864637922237699</v>
      </c>
      <c r="V11" s="14"/>
      <c r="W11" s="14">
        <v>0.16026557101054201</v>
      </c>
      <c r="X11" s="14">
        <v>0.29850532243347599</v>
      </c>
      <c r="Y11" s="14">
        <v>0.23300822164797</v>
      </c>
      <c r="Z11" s="14">
        <v>3.2047997088614701E-2</v>
      </c>
      <c r="AA11" s="14">
        <v>0.29448014919489401</v>
      </c>
      <c r="AB11" s="14"/>
      <c r="AC11" s="14">
        <v>0.195568279024876</v>
      </c>
      <c r="AD11" s="14">
        <v>0.27921957366279099</v>
      </c>
      <c r="AE11" s="14">
        <v>0.204657453929004</v>
      </c>
    </row>
    <row r="12" spans="2:31" x14ac:dyDescent="0.5">
      <c r="B12" s="15" t="s">
        <v>67</v>
      </c>
      <c r="C12" s="14">
        <v>8.6025256766481706E-2</v>
      </c>
      <c r="D12" s="14">
        <v>8.1172259151269896E-2</v>
      </c>
      <c r="E12" s="14">
        <v>9.0230847499545297E-2</v>
      </c>
      <c r="F12" s="14"/>
      <c r="G12" s="14">
        <v>0.1829581291963</v>
      </c>
      <c r="H12" s="14">
        <v>0.130970330609534</v>
      </c>
      <c r="I12" s="14">
        <v>9.4650327094926795E-2</v>
      </c>
      <c r="J12" s="14">
        <v>3.6527988425031001E-2</v>
      </c>
      <c r="K12" s="14">
        <v>3.5768493322220998E-2</v>
      </c>
      <c r="L12" s="14">
        <v>5.24208746180806E-2</v>
      </c>
      <c r="M12" s="14"/>
      <c r="N12" s="14">
        <v>9.3573272803272003E-2</v>
      </c>
      <c r="O12" s="14">
        <v>9.1834706828647E-2</v>
      </c>
      <c r="P12" s="14">
        <v>8.0284402763448698E-2</v>
      </c>
      <c r="Q12" s="14">
        <v>7.8759126331170298E-2</v>
      </c>
      <c r="R12" s="14"/>
      <c r="S12" s="14">
        <v>4.7029550163345001E-2</v>
      </c>
      <c r="T12" s="14">
        <v>9.2086536488794293E-2</v>
      </c>
      <c r="U12" s="14">
        <v>0.126421595347737</v>
      </c>
      <c r="V12" s="14"/>
      <c r="W12" s="14">
        <v>6.2989637783580299E-2</v>
      </c>
      <c r="X12" s="14">
        <v>0.107002526018111</v>
      </c>
      <c r="Y12" s="14">
        <v>8.6844622164324398E-2</v>
      </c>
      <c r="Z12" s="14">
        <v>9.3775255359885595E-2</v>
      </c>
      <c r="AA12" s="14">
        <v>9.6660749512636798E-2</v>
      </c>
      <c r="AB12" s="14"/>
      <c r="AC12" s="14">
        <v>6.8779523769834205E-2</v>
      </c>
      <c r="AD12" s="14">
        <v>0.118274449866669</v>
      </c>
      <c r="AE12" s="14">
        <v>0.106419312940485</v>
      </c>
    </row>
    <row r="13" spans="2:31" x14ac:dyDescent="0.5">
      <c r="B13" s="15" t="s">
        <v>68</v>
      </c>
      <c r="C13" s="14">
        <v>5.11605761071438E-2</v>
      </c>
      <c r="D13" s="14">
        <v>3.9307874441297699E-2</v>
      </c>
      <c r="E13" s="14">
        <v>6.1843262832201498E-2</v>
      </c>
      <c r="F13" s="14"/>
      <c r="G13" s="14">
        <v>0.11498717768592399</v>
      </c>
      <c r="H13" s="14">
        <v>9.2105592934887501E-2</v>
      </c>
      <c r="I13" s="14">
        <v>6.03215427107106E-2</v>
      </c>
      <c r="J13" s="14">
        <v>2.4816398702860901E-2</v>
      </c>
      <c r="K13" s="14">
        <v>1.8995957102054699E-2</v>
      </c>
      <c r="L13" s="14">
        <v>1.13020941272857E-2</v>
      </c>
      <c r="M13" s="14"/>
      <c r="N13" s="14">
        <v>4.4162822534432197E-2</v>
      </c>
      <c r="O13" s="14">
        <v>4.7551931747779601E-2</v>
      </c>
      <c r="P13" s="14">
        <v>5.7702334437695603E-2</v>
      </c>
      <c r="Q13" s="14">
        <v>5.3869425199846901E-2</v>
      </c>
      <c r="R13" s="14"/>
      <c r="S13" s="14">
        <v>2.4937059053194099E-2</v>
      </c>
      <c r="T13" s="14">
        <v>4.9214349612792502E-2</v>
      </c>
      <c r="U13" s="14">
        <v>8.1619985249062194E-2</v>
      </c>
      <c r="V13" s="14"/>
      <c r="W13" s="14">
        <v>2.6075652678746401E-2</v>
      </c>
      <c r="X13" s="14">
        <v>6.1798046684118903E-2</v>
      </c>
      <c r="Y13" s="14">
        <v>3.6783041288207703E-2</v>
      </c>
      <c r="Z13" s="14">
        <v>3.9487259836171303E-2</v>
      </c>
      <c r="AA13" s="14">
        <v>6.8375558692081506E-2</v>
      </c>
      <c r="AB13" s="14"/>
      <c r="AC13" s="14">
        <v>3.1167720921480201E-2</v>
      </c>
      <c r="AD13" s="14">
        <v>7.4110473798671403E-2</v>
      </c>
      <c r="AE13" s="14">
        <v>4.9052186363121301E-2</v>
      </c>
    </row>
    <row r="14" spans="2:31" x14ac:dyDescent="0.5">
      <c r="B14" s="15" t="s">
        <v>69</v>
      </c>
      <c r="C14" s="14">
        <v>3.1436902575045798E-2</v>
      </c>
      <c r="D14" s="14">
        <v>2.3849989841905599E-2</v>
      </c>
      <c r="E14" s="14">
        <v>3.8991659357495302E-2</v>
      </c>
      <c r="F14" s="14"/>
      <c r="G14" s="14">
        <v>4.4500137168860698E-2</v>
      </c>
      <c r="H14" s="14">
        <v>5.0662741176478801E-2</v>
      </c>
      <c r="I14" s="14">
        <v>3.3937855747810802E-2</v>
      </c>
      <c r="J14" s="14">
        <v>3.3945353896494598E-2</v>
      </c>
      <c r="K14" s="14">
        <v>2.82568406352434E-3</v>
      </c>
      <c r="L14" s="14">
        <v>2.2321243417481599E-2</v>
      </c>
      <c r="M14" s="14"/>
      <c r="N14" s="14">
        <v>3.2269554489997403E-2</v>
      </c>
      <c r="O14" s="14">
        <v>3.0370081131264399E-2</v>
      </c>
      <c r="P14" s="14">
        <v>2.1285367997889399E-2</v>
      </c>
      <c r="Q14" s="14">
        <v>4.1238697853031199E-2</v>
      </c>
      <c r="R14" s="14"/>
      <c r="S14" s="14">
        <v>1.23660216080061E-2</v>
      </c>
      <c r="T14" s="14">
        <v>3.4033018475021798E-2</v>
      </c>
      <c r="U14" s="14">
        <v>5.7532158672482903E-2</v>
      </c>
      <c r="V14" s="14"/>
      <c r="W14" s="14">
        <v>1.5385504788983E-2</v>
      </c>
      <c r="X14" s="14">
        <v>2.9640562352379499E-2</v>
      </c>
      <c r="Y14" s="14">
        <v>4.37188085378835E-2</v>
      </c>
      <c r="Z14" s="14">
        <v>0</v>
      </c>
      <c r="AA14" s="14">
        <v>5.31827857208029E-2</v>
      </c>
      <c r="AB14" s="14"/>
      <c r="AC14" s="14">
        <v>1.0233423814333901E-2</v>
      </c>
      <c r="AD14" s="14">
        <v>2.60151805259294E-2</v>
      </c>
      <c r="AE14" s="14">
        <v>4.0146870964019997E-2</v>
      </c>
    </row>
    <row r="15" spans="2:31" x14ac:dyDescent="0.5">
      <c r="B15" s="15" t="s">
        <v>70</v>
      </c>
      <c r="C15" s="18">
        <v>0.58862192816754799</v>
      </c>
      <c r="D15" s="18">
        <v>0.62119303455021901</v>
      </c>
      <c r="E15" s="18">
        <v>0.55869339425374898</v>
      </c>
      <c r="F15" s="18"/>
      <c r="G15" s="18">
        <v>0.29627566894757101</v>
      </c>
      <c r="H15" s="18">
        <v>0.44725795697433102</v>
      </c>
      <c r="I15" s="18">
        <v>0.51204173487188398</v>
      </c>
      <c r="J15" s="18">
        <v>0.69370131945090696</v>
      </c>
      <c r="K15" s="18">
        <v>0.755521061362877</v>
      </c>
      <c r="L15" s="18">
        <v>0.76133203155373197</v>
      </c>
      <c r="M15" s="18"/>
      <c r="N15" s="18">
        <v>0.57840474094174499</v>
      </c>
      <c r="O15" s="18">
        <v>0.58172436555104901</v>
      </c>
      <c r="P15" s="18">
        <v>0.630884966887857</v>
      </c>
      <c r="Q15" s="18">
        <v>0.56873830264329295</v>
      </c>
      <c r="R15" s="18"/>
      <c r="S15" s="18">
        <v>0.73629687613599304</v>
      </c>
      <c r="T15" s="18">
        <v>0.57400471021800303</v>
      </c>
      <c r="U15" s="18">
        <v>0.415779881508341</v>
      </c>
      <c r="V15" s="18"/>
      <c r="W15" s="18">
        <v>0.73528363373814798</v>
      </c>
      <c r="X15" s="18">
        <v>0.50305354251191503</v>
      </c>
      <c r="Y15" s="18">
        <v>0.59964530636161395</v>
      </c>
      <c r="Z15" s="18">
        <v>0.83468948771532903</v>
      </c>
      <c r="AA15" s="18">
        <v>0.48730075687958502</v>
      </c>
      <c r="AB15" s="18"/>
      <c r="AC15" s="18">
        <v>0.69425105246947605</v>
      </c>
      <c r="AD15" s="18">
        <v>0.50238032214593897</v>
      </c>
      <c r="AE15" s="18">
        <v>0.59972417580336901</v>
      </c>
    </row>
    <row r="16" spans="2:31" x14ac:dyDescent="0.5">
      <c r="B16" s="15" t="s">
        <v>71</v>
      </c>
      <c r="C16" s="18">
        <v>0.13718583287362601</v>
      </c>
      <c r="D16" s="18">
        <v>0.120480133592568</v>
      </c>
      <c r="E16" s="18">
        <v>0.152074110331747</v>
      </c>
      <c r="F16" s="18"/>
      <c r="G16" s="18">
        <v>0.29794530688222398</v>
      </c>
      <c r="H16" s="18">
        <v>0.22307592354442199</v>
      </c>
      <c r="I16" s="18">
        <v>0.15497186980563701</v>
      </c>
      <c r="J16" s="18">
        <v>6.1344387127891899E-2</v>
      </c>
      <c r="K16" s="18">
        <v>5.4764450424275697E-2</v>
      </c>
      <c r="L16" s="18">
        <v>6.3722968745366301E-2</v>
      </c>
      <c r="M16" s="18"/>
      <c r="N16" s="18">
        <v>0.13773609533770401</v>
      </c>
      <c r="O16" s="18">
        <v>0.139386638576427</v>
      </c>
      <c r="P16" s="18">
        <v>0.13798673720114399</v>
      </c>
      <c r="Q16" s="18">
        <v>0.13262855153101699</v>
      </c>
      <c r="R16" s="18"/>
      <c r="S16" s="18">
        <v>7.1966609216539107E-2</v>
      </c>
      <c r="T16" s="18">
        <v>0.141300886101587</v>
      </c>
      <c r="U16" s="18">
        <v>0.208041580596799</v>
      </c>
      <c r="V16" s="18"/>
      <c r="W16" s="18">
        <v>8.9065290462326696E-2</v>
      </c>
      <c r="X16" s="18">
        <v>0.16880057270223001</v>
      </c>
      <c r="Y16" s="18">
        <v>0.123627663452532</v>
      </c>
      <c r="Z16" s="18">
        <v>0.133262515196057</v>
      </c>
      <c r="AA16" s="18">
        <v>0.16503630820471801</v>
      </c>
      <c r="AB16" s="18"/>
      <c r="AC16" s="18">
        <v>9.9947244691314399E-2</v>
      </c>
      <c r="AD16" s="18">
        <v>0.19238492366534099</v>
      </c>
      <c r="AE16" s="18">
        <v>0.15547149930360701</v>
      </c>
    </row>
    <row r="17" spans="2:31" x14ac:dyDescent="0.5">
      <c r="B17" s="15" t="s">
        <v>72</v>
      </c>
      <c r="C17" s="19">
        <v>0.45143609529392298</v>
      </c>
      <c r="D17" s="19">
        <v>0.50071290095765097</v>
      </c>
      <c r="E17" s="19">
        <v>0.40661928392200197</v>
      </c>
      <c r="F17" s="19"/>
      <c r="G17" s="19">
        <v>-1.6696379346538E-3</v>
      </c>
      <c r="H17" s="19">
        <v>0.224182033429909</v>
      </c>
      <c r="I17" s="19">
        <v>0.35706986506624699</v>
      </c>
      <c r="J17" s="19">
        <v>0.63235693232301504</v>
      </c>
      <c r="K17" s="19">
        <v>0.70075661093860198</v>
      </c>
      <c r="L17" s="19">
        <v>0.69760906280836599</v>
      </c>
      <c r="M17" s="19"/>
      <c r="N17" s="19">
        <v>0.44066864560404101</v>
      </c>
      <c r="O17" s="19">
        <v>0.44233772697462198</v>
      </c>
      <c r="P17" s="19">
        <v>0.49289822968671299</v>
      </c>
      <c r="Q17" s="19">
        <v>0.43610975111227501</v>
      </c>
      <c r="R17" s="19"/>
      <c r="S17" s="19">
        <v>0.66433026691945396</v>
      </c>
      <c r="T17" s="19">
        <v>0.432703824116417</v>
      </c>
      <c r="U17" s="19">
        <v>0.207738300911541</v>
      </c>
      <c r="V17" s="19"/>
      <c r="W17" s="19">
        <v>0.64621834327582095</v>
      </c>
      <c r="X17" s="19">
        <v>0.334252969809685</v>
      </c>
      <c r="Y17" s="19">
        <v>0.47601764290908199</v>
      </c>
      <c r="Z17" s="19">
        <v>0.701426972519272</v>
      </c>
      <c r="AA17" s="19">
        <v>0.32226444867486598</v>
      </c>
      <c r="AB17" s="19"/>
      <c r="AC17" s="19">
        <v>0.59430380777816105</v>
      </c>
      <c r="AD17" s="19">
        <v>0.30999539848059898</v>
      </c>
      <c r="AE17" s="19">
        <v>0.44425267649976202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0.37439442183247201</v>
      </c>
      <c r="D9" s="14">
        <v>0.34769467582907898</v>
      </c>
      <c r="E9" s="14">
        <v>0.39913745032516101</v>
      </c>
      <c r="F9" s="14"/>
      <c r="G9" s="14">
        <v>0.50487838850820299</v>
      </c>
      <c r="H9" s="14">
        <v>0.41982633705714101</v>
      </c>
      <c r="I9" s="14">
        <v>0.42213700403327198</v>
      </c>
      <c r="J9" s="14">
        <v>0.42671280627070302</v>
      </c>
      <c r="K9" s="14">
        <v>0.34718634626238498</v>
      </c>
      <c r="L9" s="14">
        <v>0.18856224848271699</v>
      </c>
      <c r="M9" s="14"/>
      <c r="N9" s="14">
        <v>0.34012718192235603</v>
      </c>
      <c r="O9" s="14">
        <v>0.33912261662378701</v>
      </c>
      <c r="P9" s="14">
        <v>0.40195397935243099</v>
      </c>
      <c r="Q9" s="14">
        <v>0.421921719934649</v>
      </c>
      <c r="R9" s="14"/>
      <c r="S9" s="14">
        <v>0.32295873592330099</v>
      </c>
      <c r="T9" s="14">
        <v>0.38378273386938999</v>
      </c>
      <c r="U9" s="14">
        <v>0.40086431983770499</v>
      </c>
      <c r="V9" s="14"/>
      <c r="W9" s="14">
        <v>0.24734397241148501</v>
      </c>
      <c r="X9" s="14">
        <v>0.50161453172499404</v>
      </c>
      <c r="Y9" s="14">
        <v>0.24766171431455899</v>
      </c>
      <c r="Z9" s="14">
        <v>0.37707776358943101</v>
      </c>
      <c r="AA9" s="14">
        <v>0.40734792299767503</v>
      </c>
      <c r="AB9" s="14"/>
      <c r="AC9" s="14">
        <v>0.25527906500848002</v>
      </c>
      <c r="AD9" s="14">
        <v>0.47259034811734202</v>
      </c>
      <c r="AE9" s="14">
        <v>0.36250186914583699</v>
      </c>
    </row>
    <row r="10" spans="2:31" x14ac:dyDescent="0.5">
      <c r="B10" s="15" t="s">
        <v>65</v>
      </c>
      <c r="C10" s="14">
        <v>0.39052299968322302</v>
      </c>
      <c r="D10" s="14">
        <v>0.39755806535931498</v>
      </c>
      <c r="E10" s="14">
        <v>0.38454722347958598</v>
      </c>
      <c r="F10" s="14"/>
      <c r="G10" s="14">
        <v>0.27159680420537602</v>
      </c>
      <c r="H10" s="14">
        <v>0.37347057271753797</v>
      </c>
      <c r="I10" s="14">
        <v>0.39752180243613799</v>
      </c>
      <c r="J10" s="14">
        <v>0.36898283301519702</v>
      </c>
      <c r="K10" s="14">
        <v>0.41769611996813</v>
      </c>
      <c r="L10" s="14">
        <v>0.47628862478649098</v>
      </c>
      <c r="M10" s="14"/>
      <c r="N10" s="14">
        <v>0.41176088936461103</v>
      </c>
      <c r="O10" s="14">
        <v>0.42579097421505802</v>
      </c>
      <c r="P10" s="14">
        <v>0.368088095777447</v>
      </c>
      <c r="Q10" s="14">
        <v>0.35151601562173002</v>
      </c>
      <c r="R10" s="14"/>
      <c r="S10" s="14">
        <v>0.423424438150386</v>
      </c>
      <c r="T10" s="14">
        <v>0.40646044195462799</v>
      </c>
      <c r="U10" s="14">
        <v>0.31258631486178301</v>
      </c>
      <c r="V10" s="14"/>
      <c r="W10" s="14">
        <v>0.45654745551735498</v>
      </c>
      <c r="X10" s="14">
        <v>0.34146944859848599</v>
      </c>
      <c r="Y10" s="14">
        <v>0.53391743188692597</v>
      </c>
      <c r="Z10" s="14">
        <v>0.249324676720728</v>
      </c>
      <c r="AA10" s="14">
        <v>0.32738379841286103</v>
      </c>
      <c r="AB10" s="14"/>
      <c r="AC10" s="14">
        <v>0.45655571429890601</v>
      </c>
      <c r="AD10" s="14">
        <v>0.358998157409611</v>
      </c>
      <c r="AE10" s="14">
        <v>0.47472100362398201</v>
      </c>
    </row>
    <row r="11" spans="2:31" x14ac:dyDescent="0.5">
      <c r="B11" s="15" t="s">
        <v>66</v>
      </c>
      <c r="C11" s="14">
        <v>0.16967875473653499</v>
      </c>
      <c r="D11" s="14">
        <v>0.178301806524023</v>
      </c>
      <c r="E11" s="14">
        <v>0.16136682864825</v>
      </c>
      <c r="F11" s="14"/>
      <c r="G11" s="14">
        <v>0.12711963773541601</v>
      </c>
      <c r="H11" s="14">
        <v>0.14476401759692201</v>
      </c>
      <c r="I11" s="14">
        <v>0.12153368001646001</v>
      </c>
      <c r="J11" s="14">
        <v>0.147908326841556</v>
      </c>
      <c r="K11" s="14">
        <v>0.18505963570092501</v>
      </c>
      <c r="L11" s="14">
        <v>0.26441671628547098</v>
      </c>
      <c r="M11" s="14"/>
      <c r="N11" s="14">
        <v>0.179326942258966</v>
      </c>
      <c r="O11" s="14">
        <v>0.16013209987958699</v>
      </c>
      <c r="P11" s="14">
        <v>0.17092466664688999</v>
      </c>
      <c r="Q11" s="14">
        <v>0.169689045850243</v>
      </c>
      <c r="R11" s="14"/>
      <c r="S11" s="14">
        <v>0.18064823583731501</v>
      </c>
      <c r="T11" s="14">
        <v>0.161758060236213</v>
      </c>
      <c r="U11" s="14">
        <v>0.20418196681126199</v>
      </c>
      <c r="V11" s="14"/>
      <c r="W11" s="14">
        <v>0.21779901274197699</v>
      </c>
      <c r="X11" s="14">
        <v>0.119222999601135</v>
      </c>
      <c r="Y11" s="14">
        <v>0.14799493983637499</v>
      </c>
      <c r="Z11" s="14">
        <v>0.18475729707567501</v>
      </c>
      <c r="AA11" s="14">
        <v>0.192689598543206</v>
      </c>
      <c r="AB11" s="14"/>
      <c r="AC11" s="14">
        <v>0.20683180509944901</v>
      </c>
      <c r="AD11" s="14">
        <v>0.119795444025159</v>
      </c>
      <c r="AE11" s="14">
        <v>0.127689546535624</v>
      </c>
    </row>
    <row r="12" spans="2:31" x14ac:dyDescent="0.5">
      <c r="B12" s="15" t="s">
        <v>67</v>
      </c>
      <c r="C12" s="14">
        <v>3.5616370536948598E-2</v>
      </c>
      <c r="D12" s="14">
        <v>4.2836755808276103E-2</v>
      </c>
      <c r="E12" s="14">
        <v>2.8744665827588001E-2</v>
      </c>
      <c r="F12" s="14"/>
      <c r="G12" s="14">
        <v>3.48413205592615E-2</v>
      </c>
      <c r="H12" s="14">
        <v>3.1060274292242101E-2</v>
      </c>
      <c r="I12" s="14">
        <v>3.9080774972086299E-2</v>
      </c>
      <c r="J12" s="14">
        <v>3.2727186230421701E-2</v>
      </c>
      <c r="K12" s="14">
        <v>3.40142849227121E-2</v>
      </c>
      <c r="L12" s="14">
        <v>4.0425849312468599E-2</v>
      </c>
      <c r="M12" s="14"/>
      <c r="N12" s="14">
        <v>4.4383700636818797E-2</v>
      </c>
      <c r="O12" s="14">
        <v>4.3116656879981903E-2</v>
      </c>
      <c r="P12" s="14">
        <v>3.4330359151801701E-2</v>
      </c>
      <c r="Q12" s="14">
        <v>2.0278168482174001E-2</v>
      </c>
      <c r="R12" s="14"/>
      <c r="S12" s="14">
        <v>4.8990276799068103E-2</v>
      </c>
      <c r="T12" s="14">
        <v>2.5612664355706999E-2</v>
      </c>
      <c r="U12" s="14">
        <v>3.1006431942248801E-2</v>
      </c>
      <c r="V12" s="14"/>
      <c r="W12" s="14">
        <v>5.2017028293702902E-2</v>
      </c>
      <c r="X12" s="14">
        <v>2.1623656417001501E-2</v>
      </c>
      <c r="Y12" s="14">
        <v>4.1264526926715603E-2</v>
      </c>
      <c r="Z12" s="14">
        <v>0.12565542624095599</v>
      </c>
      <c r="AA12" s="14">
        <v>3.3692526071319902E-2</v>
      </c>
      <c r="AB12" s="14"/>
      <c r="AC12" s="14">
        <v>6.3447911791722697E-2</v>
      </c>
      <c r="AD12" s="14">
        <v>2.74455963946626E-2</v>
      </c>
      <c r="AE12" s="14">
        <v>2.8361856359098499E-2</v>
      </c>
    </row>
    <row r="13" spans="2:31" x14ac:dyDescent="0.5">
      <c r="B13" s="15" t="s">
        <v>68</v>
      </c>
      <c r="C13" s="14">
        <v>1.6051011319881601E-2</v>
      </c>
      <c r="D13" s="14">
        <v>2.2248207047039299E-2</v>
      </c>
      <c r="E13" s="14">
        <v>1.00826196299622E-2</v>
      </c>
      <c r="F13" s="14"/>
      <c r="G13" s="14">
        <v>3.7699809721349398E-2</v>
      </c>
      <c r="H13" s="14">
        <v>1.72678227296785E-2</v>
      </c>
      <c r="I13" s="14">
        <v>1.0114699064729E-2</v>
      </c>
      <c r="J13" s="14">
        <v>1.34901205109299E-2</v>
      </c>
      <c r="K13" s="14">
        <v>1.3217929082324E-2</v>
      </c>
      <c r="L13" s="14">
        <v>9.5961529319817194E-3</v>
      </c>
      <c r="M13" s="14"/>
      <c r="N13" s="14">
        <v>1.5837083078134299E-2</v>
      </c>
      <c r="O13" s="14">
        <v>1.7831762861562399E-2</v>
      </c>
      <c r="P13" s="14">
        <v>1.09980671426848E-2</v>
      </c>
      <c r="Q13" s="14">
        <v>1.7233436865790399E-2</v>
      </c>
      <c r="R13" s="14"/>
      <c r="S13" s="14">
        <v>1.9175828817460001E-2</v>
      </c>
      <c r="T13" s="14">
        <v>1.0836075824434899E-2</v>
      </c>
      <c r="U13" s="14">
        <v>2.3147313204087899E-2</v>
      </c>
      <c r="V13" s="14"/>
      <c r="W13" s="14">
        <v>1.78026343667924E-2</v>
      </c>
      <c r="X13" s="14">
        <v>7.0904106018809497E-3</v>
      </c>
      <c r="Y13" s="14">
        <v>2.27117151463875E-2</v>
      </c>
      <c r="Z13" s="14">
        <v>3.2047997088614701E-2</v>
      </c>
      <c r="AA13" s="14">
        <v>1.47473655742348E-2</v>
      </c>
      <c r="AB13" s="14"/>
      <c r="AC13" s="14">
        <v>1.35511655628351E-2</v>
      </c>
      <c r="AD13" s="14">
        <v>1.4046081295521699E-2</v>
      </c>
      <c r="AE13" s="14">
        <v>0</v>
      </c>
    </row>
    <row r="14" spans="2:31" x14ac:dyDescent="0.5">
      <c r="B14" s="15" t="s">
        <v>69</v>
      </c>
      <c r="C14" s="14">
        <v>1.37364418909399E-2</v>
      </c>
      <c r="D14" s="14">
        <v>1.1360489432268301E-2</v>
      </c>
      <c r="E14" s="14">
        <v>1.6121212089452299E-2</v>
      </c>
      <c r="F14" s="14"/>
      <c r="G14" s="14">
        <v>2.3864039270393999E-2</v>
      </c>
      <c r="H14" s="14">
        <v>1.3610975606477799E-2</v>
      </c>
      <c r="I14" s="14">
        <v>9.6120394773152908E-3</v>
      </c>
      <c r="J14" s="14">
        <v>1.0178727131192101E-2</v>
      </c>
      <c r="K14" s="14">
        <v>2.82568406352434E-3</v>
      </c>
      <c r="L14" s="14">
        <v>2.07104082008705E-2</v>
      </c>
      <c r="M14" s="14"/>
      <c r="N14" s="14">
        <v>8.56420273911364E-3</v>
      </c>
      <c r="O14" s="14">
        <v>1.40058895400245E-2</v>
      </c>
      <c r="P14" s="14">
        <v>1.37048319287447E-2</v>
      </c>
      <c r="Q14" s="14">
        <v>1.9361613245413498E-2</v>
      </c>
      <c r="R14" s="14"/>
      <c r="S14" s="14">
        <v>4.80248447246926E-3</v>
      </c>
      <c r="T14" s="14">
        <v>1.1550023759626601E-2</v>
      </c>
      <c r="U14" s="14">
        <v>2.8213653342914001E-2</v>
      </c>
      <c r="V14" s="14"/>
      <c r="W14" s="14">
        <v>8.4898966686881294E-3</v>
      </c>
      <c r="X14" s="14">
        <v>8.9789530565025696E-3</v>
      </c>
      <c r="Y14" s="14">
        <v>6.4496718890371301E-3</v>
      </c>
      <c r="Z14" s="14">
        <v>3.1136839284595499E-2</v>
      </c>
      <c r="AA14" s="14">
        <v>2.4138788400702899E-2</v>
      </c>
      <c r="AB14" s="14"/>
      <c r="AC14" s="14">
        <v>4.3343382386077899E-3</v>
      </c>
      <c r="AD14" s="14">
        <v>7.1243727577037898E-3</v>
      </c>
      <c r="AE14" s="14">
        <v>6.7257243354588497E-3</v>
      </c>
    </row>
    <row r="15" spans="2:31" x14ac:dyDescent="0.5">
      <c r="B15" s="15" t="s">
        <v>70</v>
      </c>
      <c r="C15" s="18">
        <v>0.76491742151569497</v>
      </c>
      <c r="D15" s="18">
        <v>0.74525274118839302</v>
      </c>
      <c r="E15" s="18">
        <v>0.78368467380474705</v>
      </c>
      <c r="F15" s="18"/>
      <c r="G15" s="18">
        <v>0.77647519271357901</v>
      </c>
      <c r="H15" s="18">
        <v>0.79329690977468004</v>
      </c>
      <c r="I15" s="18">
        <v>0.81965880646941003</v>
      </c>
      <c r="J15" s="18">
        <v>0.79569563928590104</v>
      </c>
      <c r="K15" s="18">
        <v>0.76488246623051404</v>
      </c>
      <c r="L15" s="18">
        <v>0.664850873269208</v>
      </c>
      <c r="M15" s="18"/>
      <c r="N15" s="18">
        <v>0.751888071286967</v>
      </c>
      <c r="O15" s="18">
        <v>0.76491359083884503</v>
      </c>
      <c r="P15" s="18">
        <v>0.77004207512987799</v>
      </c>
      <c r="Q15" s="18">
        <v>0.77343773555637896</v>
      </c>
      <c r="R15" s="18"/>
      <c r="S15" s="18">
        <v>0.74638317407368704</v>
      </c>
      <c r="T15" s="18">
        <v>0.79024317582401804</v>
      </c>
      <c r="U15" s="18">
        <v>0.713450634699487</v>
      </c>
      <c r="V15" s="18"/>
      <c r="W15" s="18">
        <v>0.70389142792883996</v>
      </c>
      <c r="X15" s="18">
        <v>0.84308398032347998</v>
      </c>
      <c r="Y15" s="18">
        <v>0.78157914620148505</v>
      </c>
      <c r="Z15" s="18">
        <v>0.62640244031015901</v>
      </c>
      <c r="AA15" s="18">
        <v>0.734731721410536</v>
      </c>
      <c r="AB15" s="18"/>
      <c r="AC15" s="18">
        <v>0.71183477930738503</v>
      </c>
      <c r="AD15" s="18">
        <v>0.83158850552695196</v>
      </c>
      <c r="AE15" s="18">
        <v>0.83722287276981899</v>
      </c>
    </row>
    <row r="16" spans="2:31" x14ac:dyDescent="0.5">
      <c r="B16" s="15" t="s">
        <v>71</v>
      </c>
      <c r="C16" s="18">
        <v>5.1667381856830098E-2</v>
      </c>
      <c r="D16" s="18">
        <v>6.5084962855315398E-2</v>
      </c>
      <c r="E16" s="18">
        <v>3.8827285457550202E-2</v>
      </c>
      <c r="F16" s="18"/>
      <c r="G16" s="18">
        <v>7.2541130280611002E-2</v>
      </c>
      <c r="H16" s="18">
        <v>4.8328097021920598E-2</v>
      </c>
      <c r="I16" s="18">
        <v>4.9195474036815297E-2</v>
      </c>
      <c r="J16" s="18">
        <v>4.6217306741351598E-2</v>
      </c>
      <c r="K16" s="18">
        <v>4.7232214005036001E-2</v>
      </c>
      <c r="L16" s="18">
        <v>5.0022002244450303E-2</v>
      </c>
      <c r="M16" s="18"/>
      <c r="N16" s="18">
        <v>6.0220783714953097E-2</v>
      </c>
      <c r="O16" s="18">
        <v>6.0948419741544302E-2</v>
      </c>
      <c r="P16" s="18">
        <v>4.5328426294486503E-2</v>
      </c>
      <c r="Q16" s="18">
        <v>3.7511605347964397E-2</v>
      </c>
      <c r="R16" s="18"/>
      <c r="S16" s="18">
        <v>6.8166105616528097E-2</v>
      </c>
      <c r="T16" s="18">
        <v>3.6448740180141902E-2</v>
      </c>
      <c r="U16" s="18">
        <v>5.4153745146336599E-2</v>
      </c>
      <c r="V16" s="18"/>
      <c r="W16" s="18">
        <v>6.9819662660495302E-2</v>
      </c>
      <c r="X16" s="18">
        <v>2.8714067018882398E-2</v>
      </c>
      <c r="Y16" s="18">
        <v>6.3976242073103207E-2</v>
      </c>
      <c r="Z16" s="18">
        <v>0.15770342332957099</v>
      </c>
      <c r="AA16" s="18">
        <v>4.8439891645554699E-2</v>
      </c>
      <c r="AB16" s="18"/>
      <c r="AC16" s="18">
        <v>7.6999077354557799E-2</v>
      </c>
      <c r="AD16" s="18">
        <v>4.1491677690184303E-2</v>
      </c>
      <c r="AE16" s="18">
        <v>2.8361856359098499E-2</v>
      </c>
    </row>
    <row r="17" spans="2:31" x14ac:dyDescent="0.5">
      <c r="B17" s="15" t="s">
        <v>72</v>
      </c>
      <c r="C17" s="19">
        <v>0.71325003965886502</v>
      </c>
      <c r="D17" s="19">
        <v>0.68016777833307795</v>
      </c>
      <c r="E17" s="19">
        <v>0.74485738834719695</v>
      </c>
      <c r="F17" s="19"/>
      <c r="G17" s="19">
        <v>0.70393406243296797</v>
      </c>
      <c r="H17" s="19">
        <v>0.74496881275275895</v>
      </c>
      <c r="I17" s="19">
        <v>0.77046333243259402</v>
      </c>
      <c r="J17" s="19">
        <v>0.74947833254454899</v>
      </c>
      <c r="K17" s="19">
        <v>0.71765025222547796</v>
      </c>
      <c r="L17" s="19">
        <v>0.61482887102475703</v>
      </c>
      <c r="M17" s="19"/>
      <c r="N17" s="19">
        <v>0.69166728757201401</v>
      </c>
      <c r="O17" s="19">
        <v>0.70396517109730095</v>
      </c>
      <c r="P17" s="19">
        <v>0.72471364883539202</v>
      </c>
      <c r="Q17" s="19">
        <v>0.73592613020841502</v>
      </c>
      <c r="R17" s="19"/>
      <c r="S17" s="19">
        <v>0.67821706845715901</v>
      </c>
      <c r="T17" s="19">
        <v>0.75379443564387605</v>
      </c>
      <c r="U17" s="19">
        <v>0.65929688955315102</v>
      </c>
      <c r="V17" s="19"/>
      <c r="W17" s="19">
        <v>0.63407176526834497</v>
      </c>
      <c r="X17" s="19">
        <v>0.81436991330459796</v>
      </c>
      <c r="Y17" s="19">
        <v>0.71760290412838201</v>
      </c>
      <c r="Z17" s="19">
        <v>0.46869901698058802</v>
      </c>
      <c r="AA17" s="19">
        <v>0.68629182976498104</v>
      </c>
      <c r="AB17" s="19"/>
      <c r="AC17" s="19">
        <v>0.63483570195282801</v>
      </c>
      <c r="AD17" s="19">
        <v>0.79009682783676805</v>
      </c>
      <c r="AE17" s="19">
        <v>0.80886101641071995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0.24752696701370799</v>
      </c>
      <c r="D9" s="14">
        <v>0.27986338703855401</v>
      </c>
      <c r="E9" s="14">
        <v>0.216132060417494</v>
      </c>
      <c r="F9" s="14"/>
      <c r="G9" s="14">
        <v>0.24755111280379999</v>
      </c>
      <c r="H9" s="14">
        <v>0.276307869823194</v>
      </c>
      <c r="I9" s="14">
        <v>0.237077817390456</v>
      </c>
      <c r="J9" s="14">
        <v>0.22886167786596601</v>
      </c>
      <c r="K9" s="14">
        <v>0.22336869207351001</v>
      </c>
      <c r="L9" s="14">
        <v>0.26393874868302702</v>
      </c>
      <c r="M9" s="14"/>
      <c r="N9" s="14">
        <v>0.31198494702959201</v>
      </c>
      <c r="O9" s="14">
        <v>0.23734148229091501</v>
      </c>
      <c r="P9" s="14">
        <v>0.22690803857030301</v>
      </c>
      <c r="Q9" s="14">
        <v>0.20407038813311401</v>
      </c>
      <c r="R9" s="14"/>
      <c r="S9" s="14">
        <v>0.24835647730201901</v>
      </c>
      <c r="T9" s="14">
        <v>0.28804255078265201</v>
      </c>
      <c r="U9" s="14">
        <v>0.147680984877124</v>
      </c>
      <c r="V9" s="14"/>
      <c r="W9" s="14">
        <v>0.26401999408912802</v>
      </c>
      <c r="X9" s="14">
        <v>0.26725694473600797</v>
      </c>
      <c r="Y9" s="14">
        <v>0.31864261668383198</v>
      </c>
      <c r="Z9" s="14">
        <v>0.20524182728080401</v>
      </c>
      <c r="AA9" s="14">
        <v>0.13844840219183399</v>
      </c>
      <c r="AB9" s="14"/>
      <c r="AC9" s="14">
        <v>0.26867811447677997</v>
      </c>
      <c r="AD9" s="14">
        <v>0.26732295260043298</v>
      </c>
      <c r="AE9" s="14">
        <v>0.28301973374039302</v>
      </c>
    </row>
    <row r="10" spans="2:31" x14ac:dyDescent="0.5">
      <c r="B10" s="15" t="s">
        <v>65</v>
      </c>
      <c r="C10" s="14">
        <v>0.47625501697188199</v>
      </c>
      <c r="D10" s="14">
        <v>0.46519308611419302</v>
      </c>
      <c r="E10" s="14">
        <v>0.48722197233287701</v>
      </c>
      <c r="F10" s="14"/>
      <c r="G10" s="14">
        <v>0.42183378385407899</v>
      </c>
      <c r="H10" s="14">
        <v>0.38587067755910098</v>
      </c>
      <c r="I10" s="14">
        <v>0.46849759651780698</v>
      </c>
      <c r="J10" s="14">
        <v>0.45533023205610301</v>
      </c>
      <c r="K10" s="14">
        <v>0.511522516899938</v>
      </c>
      <c r="L10" s="14">
        <v>0.58514501677850195</v>
      </c>
      <c r="M10" s="14"/>
      <c r="N10" s="14">
        <v>0.48141650242967698</v>
      </c>
      <c r="O10" s="14">
        <v>0.49653507014522202</v>
      </c>
      <c r="P10" s="14">
        <v>0.45529344783543102</v>
      </c>
      <c r="Q10" s="14">
        <v>0.468601394275862</v>
      </c>
      <c r="R10" s="14"/>
      <c r="S10" s="14">
        <v>0.49929725296374899</v>
      </c>
      <c r="T10" s="14">
        <v>0.47108494936015199</v>
      </c>
      <c r="U10" s="14">
        <v>0.44585191560639298</v>
      </c>
      <c r="V10" s="14"/>
      <c r="W10" s="14">
        <v>0.51787021997100902</v>
      </c>
      <c r="X10" s="14">
        <v>0.45720276105048002</v>
      </c>
      <c r="Y10" s="14">
        <v>0.48831046618968199</v>
      </c>
      <c r="Z10" s="14">
        <v>0.346934186055601</v>
      </c>
      <c r="AA10" s="14">
        <v>0.44949614092555401</v>
      </c>
      <c r="AB10" s="14"/>
      <c r="AC10" s="14">
        <v>0.52187612478648604</v>
      </c>
      <c r="AD10" s="14">
        <v>0.46994452280452997</v>
      </c>
      <c r="AE10" s="14">
        <v>0.50870626005792097</v>
      </c>
    </row>
    <row r="11" spans="2:31" x14ac:dyDescent="0.5">
      <c r="B11" s="15" t="s">
        <v>66</v>
      </c>
      <c r="C11" s="14">
        <v>0.20653713945145299</v>
      </c>
      <c r="D11" s="14">
        <v>0.191270332328181</v>
      </c>
      <c r="E11" s="14">
        <v>0.22076549029605699</v>
      </c>
      <c r="F11" s="14"/>
      <c r="G11" s="14">
        <v>0.22426233103868901</v>
      </c>
      <c r="H11" s="14">
        <v>0.230550644194983</v>
      </c>
      <c r="I11" s="14">
        <v>0.21223660346718401</v>
      </c>
      <c r="J11" s="14">
        <v>0.24299380502826301</v>
      </c>
      <c r="K11" s="14">
        <v>0.222182129962224</v>
      </c>
      <c r="L11" s="14">
        <v>0.13070394193160301</v>
      </c>
      <c r="M11" s="14"/>
      <c r="N11" s="14">
        <v>0.15264894322181899</v>
      </c>
      <c r="O11" s="14">
        <v>0.19892395052235801</v>
      </c>
      <c r="P11" s="14">
        <v>0.25486496229295103</v>
      </c>
      <c r="Q11" s="14">
        <v>0.23067053145635999</v>
      </c>
      <c r="R11" s="14"/>
      <c r="S11" s="14">
        <v>0.19619745648217399</v>
      </c>
      <c r="T11" s="14">
        <v>0.174280276697205</v>
      </c>
      <c r="U11" s="14">
        <v>0.30583615744970899</v>
      </c>
      <c r="V11" s="14"/>
      <c r="W11" s="14">
        <v>0.17114476471465501</v>
      </c>
      <c r="X11" s="14">
        <v>0.20794703069414999</v>
      </c>
      <c r="Y11" s="14">
        <v>0.13605663166402099</v>
      </c>
      <c r="Z11" s="14">
        <v>0.20899261499789101</v>
      </c>
      <c r="AA11" s="14">
        <v>0.30608387502860501</v>
      </c>
      <c r="AB11" s="14"/>
      <c r="AC11" s="14">
        <v>0.17985214487736401</v>
      </c>
      <c r="AD11" s="14">
        <v>0.190546505893572</v>
      </c>
      <c r="AE11" s="14">
        <v>0.158537803984373</v>
      </c>
    </row>
    <row r="12" spans="2:31" x14ac:dyDescent="0.5">
      <c r="B12" s="15" t="s">
        <v>67</v>
      </c>
      <c r="C12" s="14">
        <v>3.27903453270438E-2</v>
      </c>
      <c r="D12" s="14">
        <v>3.4141452696424102E-2</v>
      </c>
      <c r="E12" s="14">
        <v>3.16312878529664E-2</v>
      </c>
      <c r="F12" s="14"/>
      <c r="G12" s="14">
        <v>5.8258233478660097E-2</v>
      </c>
      <c r="H12" s="14">
        <v>5.4152709769351499E-2</v>
      </c>
      <c r="I12" s="14">
        <v>4.2481885583206903E-2</v>
      </c>
      <c r="J12" s="14">
        <v>2.5809376180499999E-2</v>
      </c>
      <c r="K12" s="14">
        <v>2.4125046899695999E-2</v>
      </c>
      <c r="L12" s="14">
        <v>2.2456726164885301E-3</v>
      </c>
      <c r="M12" s="14"/>
      <c r="N12" s="14">
        <v>2.48059616210041E-2</v>
      </c>
      <c r="O12" s="14">
        <v>4.0762522292465402E-2</v>
      </c>
      <c r="P12" s="14">
        <v>2.81500710545197E-2</v>
      </c>
      <c r="Q12" s="14">
        <v>3.7917040473255899E-2</v>
      </c>
      <c r="R12" s="14"/>
      <c r="S12" s="14">
        <v>2.86138758893126E-2</v>
      </c>
      <c r="T12" s="14">
        <v>3.5699569356549797E-2</v>
      </c>
      <c r="U12" s="14">
        <v>3.9001980385218099E-2</v>
      </c>
      <c r="V12" s="14"/>
      <c r="W12" s="14">
        <v>2.74870730423778E-2</v>
      </c>
      <c r="X12" s="14">
        <v>3.8191503633626098E-2</v>
      </c>
      <c r="Y12" s="14">
        <v>2.1839889915673601E-2</v>
      </c>
      <c r="Z12" s="14">
        <v>0.150525328122566</v>
      </c>
      <c r="AA12" s="14">
        <v>3.10125797202048E-2</v>
      </c>
      <c r="AB12" s="14"/>
      <c r="AC12" s="14">
        <v>2.3361532711089601E-2</v>
      </c>
      <c r="AD12" s="14">
        <v>3.7160097754341002E-2</v>
      </c>
      <c r="AE12" s="14">
        <v>1.40578767219376E-2</v>
      </c>
    </row>
    <row r="13" spans="2:31" x14ac:dyDescent="0.5">
      <c r="B13" s="15" t="s">
        <v>68</v>
      </c>
      <c r="C13" s="14">
        <v>1.2397157926779799E-2</v>
      </c>
      <c r="D13" s="14">
        <v>1.47105385978204E-2</v>
      </c>
      <c r="E13" s="14">
        <v>1.02002778145728E-2</v>
      </c>
      <c r="F13" s="14"/>
      <c r="G13" s="14">
        <v>1.5983918256199901E-2</v>
      </c>
      <c r="H13" s="14">
        <v>1.1394793005700199E-2</v>
      </c>
      <c r="I13" s="14">
        <v>2.1227321315562299E-2</v>
      </c>
      <c r="J13" s="14">
        <v>1.6066453514127998E-2</v>
      </c>
      <c r="K13" s="14">
        <v>3.6023139066830999E-3</v>
      </c>
      <c r="L13" s="14">
        <v>6.5914184944350102E-3</v>
      </c>
      <c r="M13" s="14"/>
      <c r="N13" s="14">
        <v>5.4311596929825104E-3</v>
      </c>
      <c r="O13" s="14">
        <v>9.5226071318811802E-3</v>
      </c>
      <c r="P13" s="14">
        <v>1.9530052271637701E-2</v>
      </c>
      <c r="Q13" s="14">
        <v>1.68998216283947E-2</v>
      </c>
      <c r="R13" s="14"/>
      <c r="S13" s="14">
        <v>1.27977397935256E-2</v>
      </c>
      <c r="T13" s="14">
        <v>1.19008425771509E-2</v>
      </c>
      <c r="U13" s="14">
        <v>1.6355098056708602E-2</v>
      </c>
      <c r="V13" s="14"/>
      <c r="W13" s="14">
        <v>8.9205238185945598E-3</v>
      </c>
      <c r="X13" s="14">
        <v>1.10590028792588E-2</v>
      </c>
      <c r="Y13" s="14">
        <v>5.9641676175644798E-3</v>
      </c>
      <c r="Z13" s="14">
        <v>8.83060435431368E-2</v>
      </c>
      <c r="AA13" s="14">
        <v>2.43494252784997E-2</v>
      </c>
      <c r="AB13" s="14"/>
      <c r="AC13" s="14">
        <v>4.2496874671719004E-3</v>
      </c>
      <c r="AD13" s="14">
        <v>1.5521930058585501E-2</v>
      </c>
      <c r="AE13" s="14">
        <v>5.9020670250931103E-3</v>
      </c>
    </row>
    <row r="14" spans="2:31" x14ac:dyDescent="0.5">
      <c r="B14" s="15" t="s">
        <v>69</v>
      </c>
      <c r="C14" s="14">
        <v>2.44933733091337E-2</v>
      </c>
      <c r="D14" s="14">
        <v>1.4821203224827899E-2</v>
      </c>
      <c r="E14" s="14">
        <v>3.4048911286032803E-2</v>
      </c>
      <c r="F14" s="14"/>
      <c r="G14" s="14">
        <v>3.2110620568572702E-2</v>
      </c>
      <c r="H14" s="14">
        <v>4.1723305647670302E-2</v>
      </c>
      <c r="I14" s="14">
        <v>1.8478775725784199E-2</v>
      </c>
      <c r="J14" s="14">
        <v>3.09384553550393E-2</v>
      </c>
      <c r="K14" s="14">
        <v>1.51993002579485E-2</v>
      </c>
      <c r="L14" s="14">
        <v>1.1375201495944299E-2</v>
      </c>
      <c r="M14" s="14"/>
      <c r="N14" s="14">
        <v>2.37124860049245E-2</v>
      </c>
      <c r="O14" s="14">
        <v>1.69143676171594E-2</v>
      </c>
      <c r="P14" s="14">
        <v>1.52534279751575E-2</v>
      </c>
      <c r="Q14" s="14">
        <v>4.18408240330135E-2</v>
      </c>
      <c r="R14" s="14"/>
      <c r="S14" s="14">
        <v>1.4737197569219899E-2</v>
      </c>
      <c r="T14" s="14">
        <v>1.8991811226290001E-2</v>
      </c>
      <c r="U14" s="14">
        <v>4.5273863624847401E-2</v>
      </c>
      <c r="V14" s="14"/>
      <c r="W14" s="14">
        <v>1.0557424364235801E-2</v>
      </c>
      <c r="X14" s="14">
        <v>1.83427570064774E-2</v>
      </c>
      <c r="Y14" s="14">
        <v>2.9186227929226399E-2</v>
      </c>
      <c r="Z14" s="14">
        <v>0</v>
      </c>
      <c r="AA14" s="14">
        <v>5.0609576855301298E-2</v>
      </c>
      <c r="AB14" s="14"/>
      <c r="AC14" s="14">
        <v>1.9823956811078599E-3</v>
      </c>
      <c r="AD14" s="14">
        <v>1.9503990888538401E-2</v>
      </c>
      <c r="AE14" s="14">
        <v>2.9776258470281501E-2</v>
      </c>
    </row>
    <row r="15" spans="2:31" x14ac:dyDescent="0.5">
      <c r="B15" s="15" t="s">
        <v>70</v>
      </c>
      <c r="C15" s="18">
        <v>0.72378198398559002</v>
      </c>
      <c r="D15" s="18">
        <v>0.74505647315274703</v>
      </c>
      <c r="E15" s="18">
        <v>0.70335403275037101</v>
      </c>
      <c r="F15" s="18"/>
      <c r="G15" s="18">
        <v>0.66938489665787904</v>
      </c>
      <c r="H15" s="18">
        <v>0.66217854738229498</v>
      </c>
      <c r="I15" s="18">
        <v>0.70557541390826295</v>
      </c>
      <c r="J15" s="18">
        <v>0.68419190992206902</v>
      </c>
      <c r="K15" s="18">
        <v>0.73489120897344795</v>
      </c>
      <c r="L15" s="18">
        <v>0.84908376546152897</v>
      </c>
      <c r="M15" s="18"/>
      <c r="N15" s="18">
        <v>0.79340144945926905</v>
      </c>
      <c r="O15" s="18">
        <v>0.73387655243613703</v>
      </c>
      <c r="P15" s="18">
        <v>0.68220148640573397</v>
      </c>
      <c r="Q15" s="18">
        <v>0.67267178240897596</v>
      </c>
      <c r="R15" s="18"/>
      <c r="S15" s="18">
        <v>0.74765373026576798</v>
      </c>
      <c r="T15" s="18">
        <v>0.75912750014280495</v>
      </c>
      <c r="U15" s="18">
        <v>0.59353290048351703</v>
      </c>
      <c r="V15" s="18"/>
      <c r="W15" s="18">
        <v>0.78189021406013703</v>
      </c>
      <c r="X15" s="18">
        <v>0.724459705786488</v>
      </c>
      <c r="Y15" s="18">
        <v>0.80695308287351497</v>
      </c>
      <c r="Z15" s="18">
        <v>0.55217601333640498</v>
      </c>
      <c r="AA15" s="18">
        <v>0.58794454311738897</v>
      </c>
      <c r="AB15" s="18"/>
      <c r="AC15" s="18">
        <v>0.79055423926326596</v>
      </c>
      <c r="AD15" s="18">
        <v>0.73726747540496296</v>
      </c>
      <c r="AE15" s="18">
        <v>0.79172599379831399</v>
      </c>
    </row>
    <row r="16" spans="2:31" x14ac:dyDescent="0.5">
      <c r="B16" s="15" t="s">
        <v>71</v>
      </c>
      <c r="C16" s="18">
        <v>4.5187503253823501E-2</v>
      </c>
      <c r="D16" s="18">
        <v>4.8851991294244598E-2</v>
      </c>
      <c r="E16" s="18">
        <v>4.1831565667539101E-2</v>
      </c>
      <c r="F16" s="18"/>
      <c r="G16" s="18">
        <v>7.4242151734859901E-2</v>
      </c>
      <c r="H16" s="18">
        <v>6.5547502775051697E-2</v>
      </c>
      <c r="I16" s="18">
        <v>6.3709206898769202E-2</v>
      </c>
      <c r="J16" s="18">
        <v>4.1875829694627997E-2</v>
      </c>
      <c r="K16" s="18">
        <v>2.7727360806379098E-2</v>
      </c>
      <c r="L16" s="18">
        <v>8.8370911109235395E-3</v>
      </c>
      <c r="M16" s="18"/>
      <c r="N16" s="18">
        <v>3.0237121313986599E-2</v>
      </c>
      <c r="O16" s="18">
        <v>5.02851294243465E-2</v>
      </c>
      <c r="P16" s="18">
        <v>4.7680123326157398E-2</v>
      </c>
      <c r="Q16" s="18">
        <v>5.4816862101650599E-2</v>
      </c>
      <c r="R16" s="18"/>
      <c r="S16" s="18">
        <v>4.1411615682838097E-2</v>
      </c>
      <c r="T16" s="18">
        <v>4.7600411933700799E-2</v>
      </c>
      <c r="U16" s="18">
        <v>5.5357078441926701E-2</v>
      </c>
      <c r="V16" s="18"/>
      <c r="W16" s="18">
        <v>3.6407596860972398E-2</v>
      </c>
      <c r="X16" s="18">
        <v>4.9250506512884998E-2</v>
      </c>
      <c r="Y16" s="18">
        <v>2.78040575332381E-2</v>
      </c>
      <c r="Z16" s="18">
        <v>0.23883137166570301</v>
      </c>
      <c r="AA16" s="18">
        <v>5.53620049987045E-2</v>
      </c>
      <c r="AB16" s="18"/>
      <c r="AC16" s="18">
        <v>2.7611220178261502E-2</v>
      </c>
      <c r="AD16" s="18">
        <v>5.2682027812926503E-2</v>
      </c>
      <c r="AE16" s="18">
        <v>1.9959943747030699E-2</v>
      </c>
    </row>
    <row r="17" spans="2:31" x14ac:dyDescent="0.5">
      <c r="B17" s="15" t="s">
        <v>72</v>
      </c>
      <c r="C17" s="19">
        <v>0.67859448073176698</v>
      </c>
      <c r="D17" s="19">
        <v>0.69620448185850203</v>
      </c>
      <c r="E17" s="19">
        <v>0.66152246708283202</v>
      </c>
      <c r="F17" s="19"/>
      <c r="G17" s="19">
        <v>0.595142744923019</v>
      </c>
      <c r="H17" s="19">
        <v>0.59663104460724303</v>
      </c>
      <c r="I17" s="19">
        <v>0.64186620700949304</v>
      </c>
      <c r="J17" s="19">
        <v>0.64231608022744102</v>
      </c>
      <c r="K17" s="19">
        <v>0.70716384816706901</v>
      </c>
      <c r="L17" s="19">
        <v>0.84024667435060496</v>
      </c>
      <c r="M17" s="19"/>
      <c r="N17" s="19">
        <v>0.76316432814528301</v>
      </c>
      <c r="O17" s="19">
        <v>0.68359142301178999</v>
      </c>
      <c r="P17" s="19">
        <v>0.63452136307957696</v>
      </c>
      <c r="Q17" s="19">
        <v>0.61785492030732603</v>
      </c>
      <c r="R17" s="19"/>
      <c r="S17" s="19">
        <v>0.70624211458292996</v>
      </c>
      <c r="T17" s="19">
        <v>0.71152708820910404</v>
      </c>
      <c r="U17" s="19">
        <v>0.53817582204158998</v>
      </c>
      <c r="V17" s="19"/>
      <c r="W17" s="19">
        <v>0.74548261719916498</v>
      </c>
      <c r="X17" s="19">
        <v>0.67520919927360301</v>
      </c>
      <c r="Y17" s="19">
        <v>0.77914902534027697</v>
      </c>
      <c r="Z17" s="19">
        <v>0.31334464167070197</v>
      </c>
      <c r="AA17" s="19">
        <v>0.53258253811868395</v>
      </c>
      <c r="AB17" s="19"/>
      <c r="AC17" s="19">
        <v>0.76294301908500495</v>
      </c>
      <c r="AD17" s="19">
        <v>0.68458544759203699</v>
      </c>
      <c r="AE17" s="19">
        <v>0.77176605005128396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0.106806502768617</v>
      </c>
      <c r="D9" s="14">
        <v>0.127123612250578</v>
      </c>
      <c r="E9" s="14">
        <v>8.7502501240681096E-2</v>
      </c>
      <c r="F9" s="14"/>
      <c r="G9" s="14">
        <v>0.122119683540216</v>
      </c>
      <c r="H9" s="14">
        <v>0.13529708936476201</v>
      </c>
      <c r="I9" s="14">
        <v>0.12155035422296701</v>
      </c>
      <c r="J9" s="14">
        <v>9.1251560019068395E-2</v>
      </c>
      <c r="K9" s="14">
        <v>7.7557024598718993E-2</v>
      </c>
      <c r="L9" s="14">
        <v>9.3796244487756794E-2</v>
      </c>
      <c r="M9" s="14"/>
      <c r="N9" s="14">
        <v>0.12768449712435301</v>
      </c>
      <c r="O9" s="14">
        <v>0.102166226677983</v>
      </c>
      <c r="P9" s="14">
        <v>0.10735206702762801</v>
      </c>
      <c r="Q9" s="14">
        <v>8.6964405249986901E-2</v>
      </c>
      <c r="R9" s="14"/>
      <c r="S9" s="14">
        <v>0.13489138611079801</v>
      </c>
      <c r="T9" s="14">
        <v>9.7901680221064394E-2</v>
      </c>
      <c r="U9" s="14">
        <v>8.0507216524189004E-2</v>
      </c>
      <c r="V9" s="14"/>
      <c r="W9" s="14">
        <v>0.15352258534190999</v>
      </c>
      <c r="X9" s="14">
        <v>8.7133405115357304E-2</v>
      </c>
      <c r="Y9" s="14">
        <v>7.9431678619185306E-2</v>
      </c>
      <c r="Z9" s="14">
        <v>0.217604261487822</v>
      </c>
      <c r="AA9" s="14">
        <v>7.7887840405654898E-2</v>
      </c>
      <c r="AB9" s="14"/>
      <c r="AC9" s="14">
        <v>0.15600845392013399</v>
      </c>
      <c r="AD9" s="14">
        <v>8.1978033277844004E-2</v>
      </c>
      <c r="AE9" s="14">
        <v>0.115660553734034</v>
      </c>
    </row>
    <row r="10" spans="2:31" x14ac:dyDescent="0.5">
      <c r="B10" s="15" t="s">
        <v>65</v>
      </c>
      <c r="C10" s="14">
        <v>0.271892202544879</v>
      </c>
      <c r="D10" s="14">
        <v>0.26634194073573197</v>
      </c>
      <c r="E10" s="14">
        <v>0.27768020216794698</v>
      </c>
      <c r="F10" s="14"/>
      <c r="G10" s="14">
        <v>0.256144120484601</v>
      </c>
      <c r="H10" s="14">
        <v>0.26113829747834499</v>
      </c>
      <c r="I10" s="14">
        <v>0.28247266301236301</v>
      </c>
      <c r="J10" s="14">
        <v>0.23623729790537201</v>
      </c>
      <c r="K10" s="14">
        <v>0.28598181450808402</v>
      </c>
      <c r="L10" s="14">
        <v>0.30184972647350899</v>
      </c>
      <c r="M10" s="14"/>
      <c r="N10" s="14">
        <v>0.27503022499274998</v>
      </c>
      <c r="O10" s="14">
        <v>0.25633517021053898</v>
      </c>
      <c r="P10" s="14">
        <v>0.27419618866902501</v>
      </c>
      <c r="Q10" s="14">
        <v>0.28470118391966298</v>
      </c>
      <c r="R10" s="14"/>
      <c r="S10" s="14">
        <v>0.31297736976020601</v>
      </c>
      <c r="T10" s="14">
        <v>0.23741582711775799</v>
      </c>
      <c r="U10" s="14">
        <v>0.28376912531167398</v>
      </c>
      <c r="V10" s="14"/>
      <c r="W10" s="14">
        <v>0.34362891578196397</v>
      </c>
      <c r="X10" s="14">
        <v>0.23392119356816601</v>
      </c>
      <c r="Y10" s="14">
        <v>0.225917848201658</v>
      </c>
      <c r="Z10" s="14">
        <v>0.32868295074005999</v>
      </c>
      <c r="AA10" s="14">
        <v>0.255260254356863</v>
      </c>
      <c r="AB10" s="14"/>
      <c r="AC10" s="14">
        <v>0.37572139723445103</v>
      </c>
      <c r="AD10" s="14">
        <v>0.234176565766124</v>
      </c>
      <c r="AE10" s="14">
        <v>0.25529487460102201</v>
      </c>
    </row>
    <row r="11" spans="2:31" x14ac:dyDescent="0.5">
      <c r="B11" s="15" t="s">
        <v>66</v>
      </c>
      <c r="C11" s="14">
        <v>0.32594661487973398</v>
      </c>
      <c r="D11" s="14">
        <v>0.30644776926329798</v>
      </c>
      <c r="E11" s="14">
        <v>0.34482283993991503</v>
      </c>
      <c r="F11" s="14"/>
      <c r="G11" s="14">
        <v>0.28100906597028602</v>
      </c>
      <c r="H11" s="14">
        <v>0.282984040064923</v>
      </c>
      <c r="I11" s="14">
        <v>0.321228848926227</v>
      </c>
      <c r="J11" s="14">
        <v>0.35165301932825699</v>
      </c>
      <c r="K11" s="14">
        <v>0.37778520253176001</v>
      </c>
      <c r="L11" s="14">
        <v>0.33872083845678003</v>
      </c>
      <c r="M11" s="14"/>
      <c r="N11" s="14">
        <v>0.29344377465268101</v>
      </c>
      <c r="O11" s="14">
        <v>0.32434059838562401</v>
      </c>
      <c r="P11" s="14">
        <v>0.33767374757236501</v>
      </c>
      <c r="Q11" s="14">
        <v>0.351541134526902</v>
      </c>
      <c r="R11" s="14"/>
      <c r="S11" s="14">
        <v>0.30502529917333199</v>
      </c>
      <c r="T11" s="14">
        <v>0.34581144996975499</v>
      </c>
      <c r="U11" s="14">
        <v>0.34923387480543</v>
      </c>
      <c r="V11" s="14"/>
      <c r="W11" s="14">
        <v>0.29867742109541301</v>
      </c>
      <c r="X11" s="14">
        <v>0.28244853391133201</v>
      </c>
      <c r="Y11" s="14">
        <v>0.38690617838087299</v>
      </c>
      <c r="Z11" s="14">
        <v>0.265973544122726</v>
      </c>
      <c r="AA11" s="14">
        <v>0.39096502087059698</v>
      </c>
      <c r="AB11" s="14"/>
      <c r="AC11" s="14">
        <v>0.27823776092761299</v>
      </c>
      <c r="AD11" s="14">
        <v>0.29141210049102401</v>
      </c>
      <c r="AE11" s="14">
        <v>0.37337157047052499</v>
      </c>
    </row>
    <row r="12" spans="2:31" x14ac:dyDescent="0.5">
      <c r="B12" s="15" t="s">
        <v>67</v>
      </c>
      <c r="C12" s="14">
        <v>0.167949680109374</v>
      </c>
      <c r="D12" s="14">
        <v>0.169185845302946</v>
      </c>
      <c r="E12" s="14">
        <v>0.16538179555059701</v>
      </c>
      <c r="F12" s="14"/>
      <c r="G12" s="14">
        <v>0.16522529453718501</v>
      </c>
      <c r="H12" s="14">
        <v>0.170142940782359</v>
      </c>
      <c r="I12" s="14">
        <v>0.160540903211004</v>
      </c>
      <c r="J12" s="14">
        <v>0.17445182982510599</v>
      </c>
      <c r="K12" s="14">
        <v>0.16735155763203499</v>
      </c>
      <c r="L12" s="14">
        <v>0.16911771425508201</v>
      </c>
      <c r="M12" s="14"/>
      <c r="N12" s="14">
        <v>0.19012889091444801</v>
      </c>
      <c r="O12" s="14">
        <v>0.179433101234896</v>
      </c>
      <c r="P12" s="14">
        <v>0.152686856717654</v>
      </c>
      <c r="Q12" s="14">
        <v>0.14513228167931699</v>
      </c>
      <c r="R12" s="14"/>
      <c r="S12" s="14">
        <v>0.13540550752923999</v>
      </c>
      <c r="T12" s="14">
        <v>0.18865469487492401</v>
      </c>
      <c r="U12" s="14">
        <v>0.17333618052265201</v>
      </c>
      <c r="V12" s="14"/>
      <c r="W12" s="14">
        <v>0.124893445112064</v>
      </c>
      <c r="X12" s="14">
        <v>0.22392332650871</v>
      </c>
      <c r="Y12" s="14">
        <v>0.19924459403573799</v>
      </c>
      <c r="Z12" s="14">
        <v>5.5389570952050299E-2</v>
      </c>
      <c r="AA12" s="14">
        <v>0.17081430292618699</v>
      </c>
      <c r="AB12" s="14"/>
      <c r="AC12" s="14">
        <v>0.116564587699443</v>
      </c>
      <c r="AD12" s="14">
        <v>0.23129965067665101</v>
      </c>
      <c r="AE12" s="14">
        <v>0.165998002037892</v>
      </c>
    </row>
    <row r="13" spans="2:31" x14ac:dyDescent="0.5">
      <c r="B13" s="15" t="s">
        <v>68</v>
      </c>
      <c r="C13" s="14">
        <v>9.2896638366388298E-2</v>
      </c>
      <c r="D13" s="14">
        <v>0.106593247616556</v>
      </c>
      <c r="E13" s="14">
        <v>7.9984418016711994E-2</v>
      </c>
      <c r="F13" s="14"/>
      <c r="G13" s="14">
        <v>0.11873172932935599</v>
      </c>
      <c r="H13" s="14">
        <v>0.103864136364533</v>
      </c>
      <c r="I13" s="14">
        <v>8.2912769010571402E-2</v>
      </c>
      <c r="J13" s="14">
        <v>0.10910198588205</v>
      </c>
      <c r="K13" s="14">
        <v>7.6543737934252801E-2</v>
      </c>
      <c r="L13" s="14">
        <v>7.2908755736005595E-2</v>
      </c>
      <c r="M13" s="14"/>
      <c r="N13" s="14">
        <v>8.7418164611390695E-2</v>
      </c>
      <c r="O13" s="14">
        <v>0.11046265988460199</v>
      </c>
      <c r="P13" s="14">
        <v>9.1446834888618003E-2</v>
      </c>
      <c r="Q13" s="14">
        <v>8.1902850318842493E-2</v>
      </c>
      <c r="R13" s="14"/>
      <c r="S13" s="14">
        <v>9.6236819096149506E-2</v>
      </c>
      <c r="T13" s="14">
        <v>8.9711156102722497E-2</v>
      </c>
      <c r="U13" s="14">
        <v>6.42667749502666E-2</v>
      </c>
      <c r="V13" s="14"/>
      <c r="W13" s="14">
        <v>5.8339171242696899E-2</v>
      </c>
      <c r="X13" s="14">
        <v>0.142798473598753</v>
      </c>
      <c r="Y13" s="14">
        <v>7.2802300762224506E-2</v>
      </c>
      <c r="Z13" s="14">
        <v>6.1725573576575501E-2</v>
      </c>
      <c r="AA13" s="14">
        <v>5.8237285754594997E-2</v>
      </c>
      <c r="AB13" s="14"/>
      <c r="AC13" s="14">
        <v>5.9419101537398503E-2</v>
      </c>
      <c r="AD13" s="14">
        <v>0.125438504894715</v>
      </c>
      <c r="AE13" s="14">
        <v>6.83410667153595E-2</v>
      </c>
    </row>
    <row r="14" spans="2:31" x14ac:dyDescent="0.5">
      <c r="B14" s="15" t="s">
        <v>69</v>
      </c>
      <c r="C14" s="14">
        <v>3.4508361331007702E-2</v>
      </c>
      <c r="D14" s="14">
        <v>2.43075848308896E-2</v>
      </c>
      <c r="E14" s="14">
        <v>4.4628243084147798E-2</v>
      </c>
      <c r="F14" s="14"/>
      <c r="G14" s="14">
        <v>5.6770106138355501E-2</v>
      </c>
      <c r="H14" s="14">
        <v>4.6573495945077599E-2</v>
      </c>
      <c r="I14" s="14">
        <v>3.1294461616867497E-2</v>
      </c>
      <c r="J14" s="14">
        <v>3.7304307040146797E-2</v>
      </c>
      <c r="K14" s="14">
        <v>1.47806627951498E-2</v>
      </c>
      <c r="L14" s="14">
        <v>2.3606720590866499E-2</v>
      </c>
      <c r="M14" s="14"/>
      <c r="N14" s="14">
        <v>2.62944477043776E-2</v>
      </c>
      <c r="O14" s="14">
        <v>2.7262243606355901E-2</v>
      </c>
      <c r="P14" s="14">
        <v>3.6644305124709599E-2</v>
      </c>
      <c r="Q14" s="14">
        <v>4.9758144305288701E-2</v>
      </c>
      <c r="R14" s="14"/>
      <c r="S14" s="14">
        <v>1.5463618330274801E-2</v>
      </c>
      <c r="T14" s="14">
        <v>4.0505191713776097E-2</v>
      </c>
      <c r="U14" s="14">
        <v>4.8886827885787999E-2</v>
      </c>
      <c r="V14" s="14"/>
      <c r="W14" s="14">
        <v>2.09384614259523E-2</v>
      </c>
      <c r="X14" s="14">
        <v>2.9775067297681299E-2</v>
      </c>
      <c r="Y14" s="14">
        <v>3.5697400000321199E-2</v>
      </c>
      <c r="Z14" s="14">
        <v>7.0624099120766795E-2</v>
      </c>
      <c r="AA14" s="14">
        <v>4.68352956861025E-2</v>
      </c>
      <c r="AB14" s="14"/>
      <c r="AC14" s="14">
        <v>1.4048698680961201E-2</v>
      </c>
      <c r="AD14" s="14">
        <v>3.5695144893643699E-2</v>
      </c>
      <c r="AE14" s="14">
        <v>2.1333932441167502E-2</v>
      </c>
    </row>
    <row r="15" spans="2:31" x14ac:dyDescent="0.5">
      <c r="B15" s="15" t="s">
        <v>70</v>
      </c>
      <c r="C15" s="18">
        <v>0.37869870531349598</v>
      </c>
      <c r="D15" s="18">
        <v>0.39346555298630997</v>
      </c>
      <c r="E15" s="18">
        <v>0.36518270340862802</v>
      </c>
      <c r="F15" s="18"/>
      <c r="G15" s="18">
        <v>0.37826380402481702</v>
      </c>
      <c r="H15" s="18">
        <v>0.39643538684310597</v>
      </c>
      <c r="I15" s="18">
        <v>0.40402301723533002</v>
      </c>
      <c r="J15" s="18">
        <v>0.32748885792444099</v>
      </c>
      <c r="K15" s="18">
        <v>0.36353883910680301</v>
      </c>
      <c r="L15" s="18">
        <v>0.39564597096126602</v>
      </c>
      <c r="M15" s="18"/>
      <c r="N15" s="18">
        <v>0.40271472211710302</v>
      </c>
      <c r="O15" s="18">
        <v>0.35850139688852201</v>
      </c>
      <c r="P15" s="18">
        <v>0.38154825569665402</v>
      </c>
      <c r="Q15" s="18">
        <v>0.37166558916964998</v>
      </c>
      <c r="R15" s="18"/>
      <c r="S15" s="18">
        <v>0.447868755871004</v>
      </c>
      <c r="T15" s="18">
        <v>0.33531750733882199</v>
      </c>
      <c r="U15" s="18">
        <v>0.36427634183586299</v>
      </c>
      <c r="V15" s="18"/>
      <c r="W15" s="18">
        <v>0.49715150112387402</v>
      </c>
      <c r="X15" s="18">
        <v>0.32105459868352298</v>
      </c>
      <c r="Y15" s="18">
        <v>0.30534952682084399</v>
      </c>
      <c r="Z15" s="18">
        <v>0.54628721222788101</v>
      </c>
      <c r="AA15" s="18">
        <v>0.333148094762518</v>
      </c>
      <c r="AB15" s="18"/>
      <c r="AC15" s="18">
        <v>0.53172985115458504</v>
      </c>
      <c r="AD15" s="18">
        <v>0.31615459904396698</v>
      </c>
      <c r="AE15" s="18">
        <v>0.37095542833505601</v>
      </c>
    </row>
    <row r="16" spans="2:31" x14ac:dyDescent="0.5">
      <c r="B16" s="15" t="s">
        <v>71</v>
      </c>
      <c r="C16" s="18">
        <v>0.26084631847576201</v>
      </c>
      <c r="D16" s="18">
        <v>0.27577909291950198</v>
      </c>
      <c r="E16" s="18">
        <v>0.24536621356730901</v>
      </c>
      <c r="F16" s="18"/>
      <c r="G16" s="18">
        <v>0.28395702386654098</v>
      </c>
      <c r="H16" s="18">
        <v>0.27400707714689299</v>
      </c>
      <c r="I16" s="18">
        <v>0.24345367222157599</v>
      </c>
      <c r="J16" s="18">
        <v>0.28355381570715499</v>
      </c>
      <c r="K16" s="18">
        <v>0.243895295566287</v>
      </c>
      <c r="L16" s="18">
        <v>0.24202646999108701</v>
      </c>
      <c r="M16" s="18"/>
      <c r="N16" s="18">
        <v>0.27754705552583903</v>
      </c>
      <c r="O16" s="18">
        <v>0.289895761119498</v>
      </c>
      <c r="P16" s="18">
        <v>0.24413369160627199</v>
      </c>
      <c r="Q16" s="18">
        <v>0.22703513199816</v>
      </c>
      <c r="R16" s="18"/>
      <c r="S16" s="18">
        <v>0.231642326625389</v>
      </c>
      <c r="T16" s="18">
        <v>0.27836585097764599</v>
      </c>
      <c r="U16" s="18">
        <v>0.23760295547291899</v>
      </c>
      <c r="V16" s="18"/>
      <c r="W16" s="18">
        <v>0.18323261635476101</v>
      </c>
      <c r="X16" s="18">
        <v>0.36672180010746303</v>
      </c>
      <c r="Y16" s="18">
        <v>0.27204689479796201</v>
      </c>
      <c r="Z16" s="18">
        <v>0.11711514452862599</v>
      </c>
      <c r="AA16" s="18">
        <v>0.22905158868078199</v>
      </c>
      <c r="AB16" s="18"/>
      <c r="AC16" s="18">
        <v>0.17598368923684099</v>
      </c>
      <c r="AD16" s="18">
        <v>0.35673815557136501</v>
      </c>
      <c r="AE16" s="18">
        <v>0.234339068753251</v>
      </c>
    </row>
    <row r="17" spans="2:31" x14ac:dyDescent="0.5">
      <c r="B17" s="15" t="s">
        <v>72</v>
      </c>
      <c r="C17" s="19">
        <v>0.117852386837733</v>
      </c>
      <c r="D17" s="19">
        <v>0.117686460066808</v>
      </c>
      <c r="E17" s="19">
        <v>0.119816489841319</v>
      </c>
      <c r="F17" s="19"/>
      <c r="G17" s="19">
        <v>9.4306780158275802E-2</v>
      </c>
      <c r="H17" s="19">
        <v>0.122428309696213</v>
      </c>
      <c r="I17" s="19">
        <v>0.160569345013754</v>
      </c>
      <c r="J17" s="19">
        <v>4.3935042217285399E-2</v>
      </c>
      <c r="K17" s="19">
        <v>0.119643543540515</v>
      </c>
      <c r="L17" s="19">
        <v>0.15361950097017901</v>
      </c>
      <c r="M17" s="19"/>
      <c r="N17" s="19">
        <v>0.12516766659126399</v>
      </c>
      <c r="O17" s="19">
        <v>6.8605635769024106E-2</v>
      </c>
      <c r="P17" s="19">
        <v>0.137414564090382</v>
      </c>
      <c r="Q17" s="19">
        <v>0.14463045717149001</v>
      </c>
      <c r="R17" s="19"/>
      <c r="S17" s="19">
        <v>0.216226429245614</v>
      </c>
      <c r="T17" s="19">
        <v>5.6951656361176002E-2</v>
      </c>
      <c r="U17" s="19">
        <v>0.12667338636294401</v>
      </c>
      <c r="V17" s="19"/>
      <c r="W17" s="19">
        <v>0.313918884769113</v>
      </c>
      <c r="X17" s="19">
        <v>-4.56672014239402E-2</v>
      </c>
      <c r="Y17" s="19">
        <v>3.3302632022881501E-2</v>
      </c>
      <c r="Z17" s="19">
        <v>0.42917206769925598</v>
      </c>
      <c r="AA17" s="19">
        <v>0.104096506081736</v>
      </c>
      <c r="AB17" s="19"/>
      <c r="AC17" s="19">
        <v>0.355746161917744</v>
      </c>
      <c r="AD17" s="19">
        <v>-4.0583556527397799E-2</v>
      </c>
      <c r="AE17" s="19">
        <v>0.13661635958180501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0.335546128102717</v>
      </c>
      <c r="D9" s="14">
        <v>0.35818618914877498</v>
      </c>
      <c r="E9" s="14">
        <v>0.31196219787469398</v>
      </c>
      <c r="F9" s="14"/>
      <c r="G9" s="14">
        <v>0.30989487899003298</v>
      </c>
      <c r="H9" s="14">
        <v>0.34663066985929702</v>
      </c>
      <c r="I9" s="14">
        <v>0.33573599797105302</v>
      </c>
      <c r="J9" s="14">
        <v>0.38267856170763398</v>
      </c>
      <c r="K9" s="14">
        <v>0.35685216952579202</v>
      </c>
      <c r="L9" s="14">
        <v>0.29082909306954602</v>
      </c>
      <c r="M9" s="14"/>
      <c r="N9" s="14">
        <v>0.29912593197510101</v>
      </c>
      <c r="O9" s="14">
        <v>0.33898281823120902</v>
      </c>
      <c r="P9" s="14">
        <v>0.35573902037639998</v>
      </c>
      <c r="Q9" s="14">
        <v>0.349002305286577</v>
      </c>
      <c r="R9" s="14"/>
      <c r="S9" s="14">
        <v>0.30093154234655201</v>
      </c>
      <c r="T9" s="14">
        <v>0.389061725713366</v>
      </c>
      <c r="U9" s="14">
        <v>0.27825945050876</v>
      </c>
      <c r="V9" s="14"/>
      <c r="W9" s="14">
        <v>0.22906832106811201</v>
      </c>
      <c r="X9" s="14">
        <v>0.46175007012326902</v>
      </c>
      <c r="Y9" s="14">
        <v>0.36283640980540499</v>
      </c>
      <c r="Z9" s="14">
        <v>0.28981073741944002</v>
      </c>
      <c r="AA9" s="14">
        <v>0.29317652362192698</v>
      </c>
      <c r="AB9" s="14"/>
      <c r="AC9" s="14">
        <v>0.18588450517108299</v>
      </c>
      <c r="AD9" s="14">
        <v>0.44771588452144201</v>
      </c>
      <c r="AE9" s="14">
        <v>0.309968472668392</v>
      </c>
    </row>
    <row r="10" spans="2:31" x14ac:dyDescent="0.5">
      <c r="B10" s="15" t="s">
        <v>65</v>
      </c>
      <c r="C10" s="14">
        <v>0.32838571857205501</v>
      </c>
      <c r="D10" s="14">
        <v>0.33421463291908299</v>
      </c>
      <c r="E10" s="14">
        <v>0.32328513529369302</v>
      </c>
      <c r="F10" s="14"/>
      <c r="G10" s="14">
        <v>0.294061193203972</v>
      </c>
      <c r="H10" s="14">
        <v>0.303014570429466</v>
      </c>
      <c r="I10" s="14">
        <v>0.31290219643898798</v>
      </c>
      <c r="J10" s="14">
        <v>0.34667111647763399</v>
      </c>
      <c r="K10" s="14">
        <v>0.35081522398507597</v>
      </c>
      <c r="L10" s="14">
        <v>0.35434775384644801</v>
      </c>
      <c r="M10" s="14"/>
      <c r="N10" s="14">
        <v>0.30496164199947001</v>
      </c>
      <c r="O10" s="14">
        <v>0.34251348104840201</v>
      </c>
      <c r="P10" s="14">
        <v>0.32170147694747098</v>
      </c>
      <c r="Q10" s="14">
        <v>0.34594738019119298</v>
      </c>
      <c r="R10" s="14"/>
      <c r="S10" s="14">
        <v>0.34124446461909702</v>
      </c>
      <c r="T10" s="14">
        <v>0.33317150230031001</v>
      </c>
      <c r="U10" s="14">
        <v>0.31465860688028802</v>
      </c>
      <c r="V10" s="14"/>
      <c r="W10" s="14">
        <v>0.34542095243298099</v>
      </c>
      <c r="X10" s="14">
        <v>0.32529582222412701</v>
      </c>
      <c r="Y10" s="14">
        <v>0.28614007337504899</v>
      </c>
      <c r="Z10" s="14">
        <v>0.22778553682466399</v>
      </c>
      <c r="AA10" s="14">
        <v>0.31349184247144701</v>
      </c>
      <c r="AB10" s="14"/>
      <c r="AC10" s="14">
        <v>0.36084059685248798</v>
      </c>
      <c r="AD10" s="14">
        <v>0.33193216335255399</v>
      </c>
      <c r="AE10" s="14">
        <v>0.354131138315677</v>
      </c>
    </row>
    <row r="11" spans="2:31" x14ac:dyDescent="0.5">
      <c r="B11" s="15" t="s">
        <v>66</v>
      </c>
      <c r="C11" s="14">
        <v>0.202746156333283</v>
      </c>
      <c r="D11" s="14">
        <v>0.174825194510277</v>
      </c>
      <c r="E11" s="14">
        <v>0.230248909256763</v>
      </c>
      <c r="F11" s="14"/>
      <c r="G11" s="14">
        <v>0.22775409447529599</v>
      </c>
      <c r="H11" s="14">
        <v>0.17650873211288801</v>
      </c>
      <c r="I11" s="14">
        <v>0.21777966955026001</v>
      </c>
      <c r="J11" s="14">
        <v>0.155804293033807</v>
      </c>
      <c r="K11" s="14">
        <v>0.23658367016976101</v>
      </c>
      <c r="L11" s="14">
        <v>0.21071786060825701</v>
      </c>
      <c r="M11" s="14"/>
      <c r="N11" s="14">
        <v>0.21571029528047</v>
      </c>
      <c r="O11" s="14">
        <v>0.19063939594076301</v>
      </c>
      <c r="P11" s="14">
        <v>0.222838227361976</v>
      </c>
      <c r="Q11" s="14">
        <v>0.18425124206877699</v>
      </c>
      <c r="R11" s="14"/>
      <c r="S11" s="14">
        <v>0.21844634518316899</v>
      </c>
      <c r="T11" s="14">
        <v>0.15628961082963699</v>
      </c>
      <c r="U11" s="14">
        <v>0.27087741256027997</v>
      </c>
      <c r="V11" s="14"/>
      <c r="W11" s="14">
        <v>0.23423714853509101</v>
      </c>
      <c r="X11" s="14">
        <v>0.12405337495352101</v>
      </c>
      <c r="Y11" s="14">
        <v>0.236982583452573</v>
      </c>
      <c r="Z11" s="14">
        <v>0.239418541485378</v>
      </c>
      <c r="AA11" s="14">
        <v>0.27846646699954303</v>
      </c>
      <c r="AB11" s="14"/>
      <c r="AC11" s="14">
        <v>0.243425768279358</v>
      </c>
      <c r="AD11" s="14">
        <v>0.12404841709672999</v>
      </c>
      <c r="AE11" s="14">
        <v>0.26239751941952699</v>
      </c>
    </row>
    <row r="12" spans="2:31" x14ac:dyDescent="0.5">
      <c r="B12" s="15" t="s">
        <v>67</v>
      </c>
      <c r="C12" s="14">
        <v>8.3080536058460094E-2</v>
      </c>
      <c r="D12" s="14">
        <v>9.1251728058269199E-2</v>
      </c>
      <c r="E12" s="14">
        <v>7.5511548146199106E-2</v>
      </c>
      <c r="F12" s="14"/>
      <c r="G12" s="14">
        <v>0.102097418095859</v>
      </c>
      <c r="H12" s="14">
        <v>0.116584946552053</v>
      </c>
      <c r="I12" s="14">
        <v>7.6320022130408796E-2</v>
      </c>
      <c r="J12" s="14">
        <v>6.6600014287061096E-2</v>
      </c>
      <c r="K12" s="14">
        <v>4.3380248485178199E-2</v>
      </c>
      <c r="L12" s="14">
        <v>8.8787712234458499E-2</v>
      </c>
      <c r="M12" s="14"/>
      <c r="N12" s="14">
        <v>0.110784848401164</v>
      </c>
      <c r="O12" s="14">
        <v>8.4401525257038604E-2</v>
      </c>
      <c r="P12" s="14">
        <v>6.7745405735692002E-2</v>
      </c>
      <c r="Q12" s="14">
        <v>6.7086893438666306E-2</v>
      </c>
      <c r="R12" s="14"/>
      <c r="S12" s="14">
        <v>8.7982759941373598E-2</v>
      </c>
      <c r="T12" s="14">
        <v>8.1992392304480799E-2</v>
      </c>
      <c r="U12" s="14">
        <v>6.4684658039571102E-2</v>
      </c>
      <c r="V12" s="14"/>
      <c r="W12" s="14">
        <v>0.12460736831528001</v>
      </c>
      <c r="X12" s="14">
        <v>5.50168841189509E-2</v>
      </c>
      <c r="Y12" s="14">
        <v>6.5768005117208095E-2</v>
      </c>
      <c r="Z12" s="14">
        <v>0.17902231161497301</v>
      </c>
      <c r="AA12" s="14">
        <v>5.1346860655866002E-2</v>
      </c>
      <c r="AB12" s="14"/>
      <c r="AC12" s="14">
        <v>0.144147439983635</v>
      </c>
      <c r="AD12" s="14">
        <v>6.36504737224418E-2</v>
      </c>
      <c r="AE12" s="14">
        <v>2.6467737949347699E-2</v>
      </c>
    </row>
    <row r="13" spans="2:31" x14ac:dyDescent="0.5">
      <c r="B13" s="15" t="s">
        <v>68</v>
      </c>
      <c r="C13" s="14">
        <v>3.0973693282585101E-2</v>
      </c>
      <c r="D13" s="14">
        <v>2.9307678608054302E-2</v>
      </c>
      <c r="E13" s="14">
        <v>3.27494749906172E-2</v>
      </c>
      <c r="F13" s="14"/>
      <c r="G13" s="14">
        <v>3.8481463107640598E-2</v>
      </c>
      <c r="H13" s="14">
        <v>2.96819690872775E-2</v>
      </c>
      <c r="I13" s="14">
        <v>3.4727063553688098E-2</v>
      </c>
      <c r="J13" s="14">
        <v>3.06710533520024E-2</v>
      </c>
      <c r="K13" s="14">
        <v>1.23686878341931E-2</v>
      </c>
      <c r="L13" s="14">
        <v>3.6736732000596801E-2</v>
      </c>
      <c r="M13" s="14"/>
      <c r="N13" s="14">
        <v>4.52661845840635E-2</v>
      </c>
      <c r="O13" s="14">
        <v>3.44655552964711E-2</v>
      </c>
      <c r="P13" s="14">
        <v>2.0189145562163401E-2</v>
      </c>
      <c r="Q13" s="14">
        <v>2.2072359414255099E-2</v>
      </c>
      <c r="R13" s="14"/>
      <c r="S13" s="14">
        <v>4.1655183966442702E-2</v>
      </c>
      <c r="T13" s="14">
        <v>2.3920908060192099E-2</v>
      </c>
      <c r="U13" s="14">
        <v>1.7952219904528902E-2</v>
      </c>
      <c r="V13" s="14"/>
      <c r="W13" s="14">
        <v>4.8640679048158497E-2</v>
      </c>
      <c r="X13" s="14">
        <v>1.98601151351392E-2</v>
      </c>
      <c r="Y13" s="14">
        <v>3.5288913865096597E-2</v>
      </c>
      <c r="Z13" s="14">
        <v>6.3962872655545094E-2</v>
      </c>
      <c r="AA13" s="14">
        <v>2.1537552702697599E-2</v>
      </c>
      <c r="AB13" s="14"/>
      <c r="AC13" s="14">
        <v>5.3890613256114599E-2</v>
      </c>
      <c r="AD13" s="14">
        <v>1.58373642437609E-2</v>
      </c>
      <c r="AE13" s="14">
        <v>3.3843102229803503E-2</v>
      </c>
    </row>
    <row r="14" spans="2:31" x14ac:dyDescent="0.5">
      <c r="B14" s="15" t="s">
        <v>69</v>
      </c>
      <c r="C14" s="14">
        <v>1.9267767650899801E-2</v>
      </c>
      <c r="D14" s="14">
        <v>1.2214576755541801E-2</v>
      </c>
      <c r="E14" s="14">
        <v>2.6242734438034501E-2</v>
      </c>
      <c r="F14" s="14"/>
      <c r="G14" s="14">
        <v>2.77109521272004E-2</v>
      </c>
      <c r="H14" s="14">
        <v>2.7579111959017601E-2</v>
      </c>
      <c r="I14" s="14">
        <v>2.25350503556026E-2</v>
      </c>
      <c r="J14" s="14">
        <v>1.7574961141861099E-2</v>
      </c>
      <c r="K14" s="14">
        <v>0</v>
      </c>
      <c r="L14" s="14">
        <v>1.85808482406929E-2</v>
      </c>
      <c r="M14" s="14"/>
      <c r="N14" s="14">
        <v>2.4151097759731101E-2</v>
      </c>
      <c r="O14" s="14">
        <v>8.9972242261168907E-3</v>
      </c>
      <c r="P14" s="14">
        <v>1.17867240162981E-2</v>
      </c>
      <c r="Q14" s="14">
        <v>3.1639819600531999E-2</v>
      </c>
      <c r="R14" s="14"/>
      <c r="S14" s="14">
        <v>9.7397039433654506E-3</v>
      </c>
      <c r="T14" s="14">
        <v>1.55638607920148E-2</v>
      </c>
      <c r="U14" s="14">
        <v>5.3567652106571897E-2</v>
      </c>
      <c r="V14" s="14"/>
      <c r="W14" s="14">
        <v>1.80255306003771E-2</v>
      </c>
      <c r="X14" s="14">
        <v>1.40237334449928E-2</v>
      </c>
      <c r="Y14" s="14">
        <v>1.29840143846681E-2</v>
      </c>
      <c r="Z14" s="14">
        <v>0</v>
      </c>
      <c r="AA14" s="14">
        <v>4.1980753548519698E-2</v>
      </c>
      <c r="AB14" s="14"/>
      <c r="AC14" s="14">
        <v>1.1811076457320701E-2</v>
      </c>
      <c r="AD14" s="14">
        <v>1.6815697063072E-2</v>
      </c>
      <c r="AE14" s="14">
        <v>1.3192029417252799E-2</v>
      </c>
    </row>
    <row r="15" spans="2:31" x14ac:dyDescent="0.5">
      <c r="B15" s="15" t="s">
        <v>70</v>
      </c>
      <c r="C15" s="18">
        <v>0.66393184667477201</v>
      </c>
      <c r="D15" s="18">
        <v>0.69240082206785802</v>
      </c>
      <c r="E15" s="18">
        <v>0.635247333168387</v>
      </c>
      <c r="F15" s="18"/>
      <c r="G15" s="18">
        <v>0.60395607219400405</v>
      </c>
      <c r="H15" s="18">
        <v>0.64964524028876303</v>
      </c>
      <c r="I15" s="18">
        <v>0.648638194410041</v>
      </c>
      <c r="J15" s="18">
        <v>0.72934967818526897</v>
      </c>
      <c r="K15" s="18">
        <v>0.70766739351086805</v>
      </c>
      <c r="L15" s="18">
        <v>0.64517684691599397</v>
      </c>
      <c r="M15" s="18"/>
      <c r="N15" s="18">
        <v>0.60408757397457102</v>
      </c>
      <c r="O15" s="18">
        <v>0.68149629927961097</v>
      </c>
      <c r="P15" s="18">
        <v>0.67744049732387002</v>
      </c>
      <c r="Q15" s="18">
        <v>0.69494968547777003</v>
      </c>
      <c r="R15" s="18"/>
      <c r="S15" s="18">
        <v>0.64217600696564903</v>
      </c>
      <c r="T15" s="18">
        <v>0.72223322801367495</v>
      </c>
      <c r="U15" s="18">
        <v>0.59291805738904801</v>
      </c>
      <c r="V15" s="18"/>
      <c r="W15" s="18">
        <v>0.57448927350109302</v>
      </c>
      <c r="X15" s="18">
        <v>0.78704589234739597</v>
      </c>
      <c r="Y15" s="18">
        <v>0.64897648318045398</v>
      </c>
      <c r="Z15" s="18">
        <v>0.51759627424410304</v>
      </c>
      <c r="AA15" s="18">
        <v>0.60666836609337405</v>
      </c>
      <c r="AB15" s="18"/>
      <c r="AC15" s="18">
        <v>0.54672510202357105</v>
      </c>
      <c r="AD15" s="18">
        <v>0.779648047873996</v>
      </c>
      <c r="AE15" s="18">
        <v>0.664099610984069</v>
      </c>
    </row>
    <row r="16" spans="2:31" x14ac:dyDescent="0.5">
      <c r="B16" s="15" t="s">
        <v>71</v>
      </c>
      <c r="C16" s="18">
        <v>0.114054229341045</v>
      </c>
      <c r="D16" s="18">
        <v>0.120559406666324</v>
      </c>
      <c r="E16" s="18">
        <v>0.108261023136816</v>
      </c>
      <c r="F16" s="18"/>
      <c r="G16" s="18">
        <v>0.14057888120349901</v>
      </c>
      <c r="H16" s="18">
        <v>0.146266915639331</v>
      </c>
      <c r="I16" s="18">
        <v>0.111047085684097</v>
      </c>
      <c r="J16" s="18">
        <v>9.7271067639063402E-2</v>
      </c>
      <c r="K16" s="18">
        <v>5.5748936319371202E-2</v>
      </c>
      <c r="L16" s="18">
        <v>0.12552444423505499</v>
      </c>
      <c r="M16" s="18"/>
      <c r="N16" s="18">
        <v>0.15605103298522799</v>
      </c>
      <c r="O16" s="18">
        <v>0.11886708055351</v>
      </c>
      <c r="P16" s="18">
        <v>8.7934551297855407E-2</v>
      </c>
      <c r="Q16" s="18">
        <v>8.9159252852921506E-2</v>
      </c>
      <c r="R16" s="18"/>
      <c r="S16" s="18">
        <v>0.12963794390781599</v>
      </c>
      <c r="T16" s="18">
        <v>0.105913300364673</v>
      </c>
      <c r="U16" s="18">
        <v>8.2636877944100004E-2</v>
      </c>
      <c r="V16" s="18"/>
      <c r="W16" s="18">
        <v>0.17324804736343899</v>
      </c>
      <c r="X16" s="18">
        <v>7.4876999254089999E-2</v>
      </c>
      <c r="Y16" s="18">
        <v>0.101056918982305</v>
      </c>
      <c r="Z16" s="18">
        <v>0.24298518427051799</v>
      </c>
      <c r="AA16" s="18">
        <v>7.2884413358563604E-2</v>
      </c>
      <c r="AB16" s="18"/>
      <c r="AC16" s="18">
        <v>0.19803805323974999</v>
      </c>
      <c r="AD16" s="18">
        <v>7.9487837966202707E-2</v>
      </c>
      <c r="AE16" s="18">
        <v>6.0310840179151198E-2</v>
      </c>
    </row>
    <row r="17" spans="2:31" x14ac:dyDescent="0.5">
      <c r="B17" s="15" t="s">
        <v>72</v>
      </c>
      <c r="C17" s="19">
        <v>0.54987761733372698</v>
      </c>
      <c r="D17" s="19">
        <v>0.57184141540153499</v>
      </c>
      <c r="E17" s="19">
        <v>0.52698631003157004</v>
      </c>
      <c r="F17" s="19"/>
      <c r="G17" s="19">
        <v>0.46337719099050501</v>
      </c>
      <c r="H17" s="19">
        <v>0.503378324649433</v>
      </c>
      <c r="I17" s="19">
        <v>0.53759110872594396</v>
      </c>
      <c r="J17" s="19">
        <v>0.63207861054620496</v>
      </c>
      <c r="K17" s="19">
        <v>0.65191845719149699</v>
      </c>
      <c r="L17" s="19">
        <v>0.51965240268093904</v>
      </c>
      <c r="M17" s="19"/>
      <c r="N17" s="19">
        <v>0.44803654098934298</v>
      </c>
      <c r="O17" s="19">
        <v>0.56262921872610105</v>
      </c>
      <c r="P17" s="19">
        <v>0.58950594602601503</v>
      </c>
      <c r="Q17" s="19">
        <v>0.605790432624848</v>
      </c>
      <c r="R17" s="19"/>
      <c r="S17" s="19">
        <v>0.512538063057833</v>
      </c>
      <c r="T17" s="19">
        <v>0.61631992764900201</v>
      </c>
      <c r="U17" s="19">
        <v>0.510281179444948</v>
      </c>
      <c r="V17" s="19"/>
      <c r="W17" s="19">
        <v>0.40124122613765401</v>
      </c>
      <c r="X17" s="19">
        <v>0.712168893093306</v>
      </c>
      <c r="Y17" s="19">
        <v>0.54791956419815002</v>
      </c>
      <c r="Z17" s="19">
        <v>0.27461108997358502</v>
      </c>
      <c r="AA17" s="19">
        <v>0.53378395273481005</v>
      </c>
      <c r="AB17" s="19"/>
      <c r="AC17" s="19">
        <v>0.34868704878382101</v>
      </c>
      <c r="AD17" s="19">
        <v>0.70016020990779304</v>
      </c>
      <c r="AE17" s="19">
        <v>0.603788770804917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84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0.35337904829144301</v>
      </c>
      <c r="D9" s="14">
        <v>0.33924139320852498</v>
      </c>
      <c r="E9" s="14">
        <v>0.368887616377993</v>
      </c>
      <c r="F9" s="14"/>
      <c r="G9" s="14">
        <v>0.25361333314729601</v>
      </c>
      <c r="H9" s="14">
        <v>0.28513610477234602</v>
      </c>
      <c r="I9" s="14">
        <v>0.33281451428476599</v>
      </c>
      <c r="J9" s="14">
        <v>0.37138333194822698</v>
      </c>
      <c r="K9" s="14">
        <v>0.40560424783171301</v>
      </c>
      <c r="L9" s="14">
        <v>0.44167108721405302</v>
      </c>
      <c r="M9" s="14"/>
      <c r="N9" s="14">
        <v>0.34232819739522102</v>
      </c>
      <c r="O9" s="14">
        <v>0.32033573900798001</v>
      </c>
      <c r="P9" s="14">
        <v>0.37487984959848403</v>
      </c>
      <c r="Q9" s="14">
        <v>0.37862330572504499</v>
      </c>
      <c r="R9" s="14"/>
      <c r="S9" s="14">
        <v>0.42943399682453198</v>
      </c>
      <c r="T9" s="14">
        <v>0.32217977253390501</v>
      </c>
      <c r="U9" s="14">
        <v>0.31211940113869402</v>
      </c>
      <c r="V9" s="14"/>
      <c r="W9" s="14">
        <v>0.38703466602016101</v>
      </c>
      <c r="X9" s="14">
        <v>0.34577960910423</v>
      </c>
      <c r="Y9" s="14">
        <v>0.272151864843447</v>
      </c>
      <c r="Z9" s="14">
        <v>0.47263612580016701</v>
      </c>
      <c r="AA9" s="14">
        <v>0.31929131340500899</v>
      </c>
      <c r="AB9" s="14"/>
      <c r="AC9" s="14">
        <v>0.365740402595013</v>
      </c>
      <c r="AD9" s="14">
        <v>0.33514825514573399</v>
      </c>
      <c r="AE9" s="14">
        <v>0.30857421988622602</v>
      </c>
    </row>
    <row r="10" spans="2:31" x14ac:dyDescent="0.5">
      <c r="B10" s="15" t="s">
        <v>65</v>
      </c>
      <c r="C10" s="14">
        <v>0.39678534347988298</v>
      </c>
      <c r="D10" s="14">
        <v>0.38897291704097298</v>
      </c>
      <c r="E10" s="14">
        <v>0.40314894542895902</v>
      </c>
      <c r="F10" s="14"/>
      <c r="G10" s="14">
        <v>0.41060169456678902</v>
      </c>
      <c r="H10" s="14">
        <v>0.38848687204150301</v>
      </c>
      <c r="I10" s="14">
        <v>0.38474963181478</v>
      </c>
      <c r="J10" s="14">
        <v>0.40177245538881901</v>
      </c>
      <c r="K10" s="14">
        <v>0.38546160457458101</v>
      </c>
      <c r="L10" s="14">
        <v>0.40775002670129301</v>
      </c>
      <c r="M10" s="14"/>
      <c r="N10" s="14">
        <v>0.36816664850768899</v>
      </c>
      <c r="O10" s="14">
        <v>0.42941308730762201</v>
      </c>
      <c r="P10" s="14">
        <v>0.41324277148805699</v>
      </c>
      <c r="Q10" s="14">
        <v>0.37804001868821802</v>
      </c>
      <c r="R10" s="14"/>
      <c r="S10" s="14">
        <v>0.38926944067387398</v>
      </c>
      <c r="T10" s="14">
        <v>0.39990037160241099</v>
      </c>
      <c r="U10" s="14">
        <v>0.39733739824221498</v>
      </c>
      <c r="V10" s="14"/>
      <c r="W10" s="14">
        <v>0.40662492917800902</v>
      </c>
      <c r="X10" s="14">
        <v>0.38771355799659402</v>
      </c>
      <c r="Y10" s="14">
        <v>0.45101241731632102</v>
      </c>
      <c r="Z10" s="14">
        <v>0.27390733544476498</v>
      </c>
      <c r="AA10" s="14">
        <v>0.39329513540715599</v>
      </c>
      <c r="AB10" s="14"/>
      <c r="AC10" s="14">
        <v>0.42104970245557799</v>
      </c>
      <c r="AD10" s="14">
        <v>0.40760071231423001</v>
      </c>
      <c r="AE10" s="14">
        <v>0.46327766324181002</v>
      </c>
    </row>
    <row r="11" spans="2:31" x14ac:dyDescent="0.5">
      <c r="B11" s="15" t="s">
        <v>66</v>
      </c>
      <c r="C11" s="14">
        <v>0.181802424688771</v>
      </c>
      <c r="D11" s="14">
        <v>0.19739756190045399</v>
      </c>
      <c r="E11" s="14">
        <v>0.16674702370831901</v>
      </c>
      <c r="F11" s="14"/>
      <c r="G11" s="14">
        <v>0.22359195941585999</v>
      </c>
      <c r="H11" s="14">
        <v>0.21351380990021099</v>
      </c>
      <c r="I11" s="14">
        <v>0.21182364832477901</v>
      </c>
      <c r="J11" s="14">
        <v>0.157970715503788</v>
      </c>
      <c r="K11" s="14">
        <v>0.179481868510006</v>
      </c>
      <c r="L11" s="14">
        <v>0.124976938659867</v>
      </c>
      <c r="M11" s="14"/>
      <c r="N11" s="14">
        <v>0.21226863985899699</v>
      </c>
      <c r="O11" s="14">
        <v>0.19160270791258199</v>
      </c>
      <c r="P11" s="14">
        <v>0.15740711289669199</v>
      </c>
      <c r="Q11" s="14">
        <v>0.16211501315819199</v>
      </c>
      <c r="R11" s="14"/>
      <c r="S11" s="14">
        <v>0.143514765594765</v>
      </c>
      <c r="T11" s="14">
        <v>0.19957602713011999</v>
      </c>
      <c r="U11" s="14">
        <v>0.19732691978355099</v>
      </c>
      <c r="V11" s="14"/>
      <c r="W11" s="14">
        <v>0.15524607127722501</v>
      </c>
      <c r="X11" s="14">
        <v>0.196277747526442</v>
      </c>
      <c r="Y11" s="14">
        <v>0.167140136089164</v>
      </c>
      <c r="Z11" s="14">
        <v>0.213969278918897</v>
      </c>
      <c r="AA11" s="14">
        <v>0.207063207142266</v>
      </c>
      <c r="AB11" s="14"/>
      <c r="AC11" s="14">
        <v>0.157322464737052</v>
      </c>
      <c r="AD11" s="14">
        <v>0.18436316430668701</v>
      </c>
      <c r="AE11" s="14">
        <v>0.12928989299778201</v>
      </c>
    </row>
    <row r="12" spans="2:31" x14ac:dyDescent="0.5">
      <c r="B12" s="15" t="s">
        <v>67</v>
      </c>
      <c r="C12" s="14">
        <v>3.5735671714874698E-2</v>
      </c>
      <c r="D12" s="14">
        <v>3.9540977205333998E-2</v>
      </c>
      <c r="E12" s="14">
        <v>3.2196470163748499E-2</v>
      </c>
      <c r="F12" s="14"/>
      <c r="G12" s="14">
        <v>7.1046201348365104E-2</v>
      </c>
      <c r="H12" s="14">
        <v>6.6200859104570201E-2</v>
      </c>
      <c r="I12" s="14">
        <v>2.8220677923893201E-2</v>
      </c>
      <c r="J12" s="14">
        <v>3.3246126510797801E-2</v>
      </c>
      <c r="K12" s="14">
        <v>1.47879162514254E-2</v>
      </c>
      <c r="L12" s="14">
        <v>9.8881355829989696E-3</v>
      </c>
      <c r="M12" s="14"/>
      <c r="N12" s="14">
        <v>4.4263422007960997E-2</v>
      </c>
      <c r="O12" s="14">
        <v>3.5239943668813098E-2</v>
      </c>
      <c r="P12" s="14">
        <v>2.7951214866377399E-2</v>
      </c>
      <c r="Q12" s="14">
        <v>3.4658903334867999E-2</v>
      </c>
      <c r="R12" s="14"/>
      <c r="S12" s="14">
        <v>2.0821100581271901E-2</v>
      </c>
      <c r="T12" s="14">
        <v>4.2310508786111999E-2</v>
      </c>
      <c r="U12" s="14">
        <v>3.8460795286390598E-2</v>
      </c>
      <c r="V12" s="14"/>
      <c r="W12" s="14">
        <v>3.3356665934180699E-2</v>
      </c>
      <c r="X12" s="14">
        <v>3.5666937293200203E-2</v>
      </c>
      <c r="Y12" s="14">
        <v>6.1156278246962799E-2</v>
      </c>
      <c r="Z12" s="14">
        <v>3.9487259836171303E-2</v>
      </c>
      <c r="AA12" s="14">
        <v>3.9186748320770903E-2</v>
      </c>
      <c r="AB12" s="14"/>
      <c r="AC12" s="14">
        <v>3.3451627137101397E-2</v>
      </c>
      <c r="AD12" s="14">
        <v>3.8315257274286599E-2</v>
      </c>
      <c r="AE12" s="14">
        <v>8.1328962444667002E-2</v>
      </c>
    </row>
    <row r="13" spans="2:31" x14ac:dyDescent="0.5">
      <c r="B13" s="15" t="s">
        <v>68</v>
      </c>
      <c r="C13" s="14">
        <v>1.6540907996731601E-2</v>
      </c>
      <c r="D13" s="14">
        <v>2.2816054476420902E-2</v>
      </c>
      <c r="E13" s="14">
        <v>9.5520711105172695E-3</v>
      </c>
      <c r="F13" s="14"/>
      <c r="G13" s="14">
        <v>2.0637986783423101E-2</v>
      </c>
      <c r="H13" s="14">
        <v>2.9654419062440599E-2</v>
      </c>
      <c r="I13" s="14">
        <v>2.4332269722775E-2</v>
      </c>
      <c r="J13" s="14">
        <v>1.5925558833237499E-2</v>
      </c>
      <c r="K13" s="14">
        <v>6.1220787434141102E-3</v>
      </c>
      <c r="L13" s="14">
        <v>4.3386103458436199E-3</v>
      </c>
      <c r="M13" s="14"/>
      <c r="N13" s="14">
        <v>2.0731689027343701E-2</v>
      </c>
      <c r="O13" s="14">
        <v>1.7059912929022501E-2</v>
      </c>
      <c r="P13" s="14">
        <v>1.2139877654776299E-2</v>
      </c>
      <c r="Q13" s="14">
        <v>1.5703793658903599E-2</v>
      </c>
      <c r="R13" s="14"/>
      <c r="S13" s="14">
        <v>1.22927355048554E-2</v>
      </c>
      <c r="T13" s="14">
        <v>1.9771006866640701E-2</v>
      </c>
      <c r="U13" s="14">
        <v>1.8613042354036699E-2</v>
      </c>
      <c r="V13" s="14"/>
      <c r="W13" s="14">
        <v>1.0930673221250299E-2</v>
      </c>
      <c r="X13" s="14">
        <v>2.2132127887481201E-2</v>
      </c>
      <c r="Y13" s="14">
        <v>3.5285167095802997E-2</v>
      </c>
      <c r="Z13" s="14">
        <v>0</v>
      </c>
      <c r="AA13" s="14">
        <v>1.93873910712179E-2</v>
      </c>
      <c r="AB13" s="14"/>
      <c r="AC13" s="14">
        <v>1.5956162901907E-2</v>
      </c>
      <c r="AD13" s="14">
        <v>2.4930302380957701E-2</v>
      </c>
      <c r="AE13" s="14">
        <v>1.08035370940564E-2</v>
      </c>
    </row>
    <row r="14" spans="2:31" x14ac:dyDescent="0.5">
      <c r="B14" s="15" t="s">
        <v>69</v>
      </c>
      <c r="C14" s="14">
        <v>1.5756603828295999E-2</v>
      </c>
      <c r="D14" s="14">
        <v>1.20310961682937E-2</v>
      </c>
      <c r="E14" s="14">
        <v>1.9467873210464299E-2</v>
      </c>
      <c r="F14" s="14"/>
      <c r="G14" s="14">
        <v>2.0508824738266401E-2</v>
      </c>
      <c r="H14" s="14">
        <v>1.7007935118930201E-2</v>
      </c>
      <c r="I14" s="14">
        <v>1.8059257929007401E-2</v>
      </c>
      <c r="J14" s="14">
        <v>1.9701811815130602E-2</v>
      </c>
      <c r="K14" s="14">
        <v>8.5422840888599704E-3</v>
      </c>
      <c r="L14" s="14">
        <v>1.1375201495944299E-2</v>
      </c>
      <c r="M14" s="14"/>
      <c r="N14" s="14">
        <v>1.2241403202788499E-2</v>
      </c>
      <c r="O14" s="14">
        <v>6.3486091739799501E-3</v>
      </c>
      <c r="P14" s="14">
        <v>1.4379173495613301E-2</v>
      </c>
      <c r="Q14" s="14">
        <v>3.0858965434773299E-2</v>
      </c>
      <c r="R14" s="14"/>
      <c r="S14" s="14">
        <v>4.6679608207022098E-3</v>
      </c>
      <c r="T14" s="14">
        <v>1.6262313080811702E-2</v>
      </c>
      <c r="U14" s="14">
        <v>3.6142443195112797E-2</v>
      </c>
      <c r="V14" s="14"/>
      <c r="W14" s="14">
        <v>6.8069943691743302E-3</v>
      </c>
      <c r="X14" s="14">
        <v>1.2430020192053101E-2</v>
      </c>
      <c r="Y14" s="14">
        <v>1.3254136408302201E-2</v>
      </c>
      <c r="Z14" s="14">
        <v>0</v>
      </c>
      <c r="AA14" s="14">
        <v>2.17762046535801E-2</v>
      </c>
      <c r="AB14" s="14"/>
      <c r="AC14" s="14">
        <v>6.4796401733478396E-3</v>
      </c>
      <c r="AD14" s="14">
        <v>9.6423085781050105E-3</v>
      </c>
      <c r="AE14" s="14">
        <v>6.7257243354588497E-3</v>
      </c>
    </row>
    <row r="15" spans="2:31" x14ac:dyDescent="0.5">
      <c r="B15" s="15" t="s">
        <v>70</v>
      </c>
      <c r="C15" s="18">
        <v>0.75016439177132599</v>
      </c>
      <c r="D15" s="18">
        <v>0.72821431024949801</v>
      </c>
      <c r="E15" s="18">
        <v>0.77203656180695102</v>
      </c>
      <c r="F15" s="18"/>
      <c r="G15" s="18">
        <v>0.66421502771408503</v>
      </c>
      <c r="H15" s="18">
        <v>0.67362297681384797</v>
      </c>
      <c r="I15" s="18">
        <v>0.717564146099546</v>
      </c>
      <c r="J15" s="18">
        <v>0.77315578733704604</v>
      </c>
      <c r="K15" s="18">
        <v>0.79106585240629401</v>
      </c>
      <c r="L15" s="18">
        <v>0.84942111391534603</v>
      </c>
      <c r="M15" s="18"/>
      <c r="N15" s="18">
        <v>0.71049484590291001</v>
      </c>
      <c r="O15" s="18">
        <v>0.74974882631560202</v>
      </c>
      <c r="P15" s="18">
        <v>0.78812262108654096</v>
      </c>
      <c r="Q15" s="18">
        <v>0.75666332441326301</v>
      </c>
      <c r="R15" s="18"/>
      <c r="S15" s="18">
        <v>0.81870343749840602</v>
      </c>
      <c r="T15" s="18">
        <v>0.72208014413631605</v>
      </c>
      <c r="U15" s="18">
        <v>0.709456799380909</v>
      </c>
      <c r="V15" s="18"/>
      <c r="W15" s="18">
        <v>0.79365959519816998</v>
      </c>
      <c r="X15" s="18">
        <v>0.73349316710082302</v>
      </c>
      <c r="Y15" s="18">
        <v>0.72316428215976802</v>
      </c>
      <c r="Z15" s="18">
        <v>0.74654346124493198</v>
      </c>
      <c r="AA15" s="18">
        <v>0.71258644881216504</v>
      </c>
      <c r="AB15" s="18"/>
      <c r="AC15" s="18">
        <v>0.78679010505059099</v>
      </c>
      <c r="AD15" s="18">
        <v>0.74274896745996399</v>
      </c>
      <c r="AE15" s="18">
        <v>0.77185188312803599</v>
      </c>
    </row>
    <row r="16" spans="2:31" x14ac:dyDescent="0.5">
      <c r="B16" s="15" t="s">
        <v>71</v>
      </c>
      <c r="C16" s="18">
        <v>5.2276579711606298E-2</v>
      </c>
      <c r="D16" s="18">
        <v>6.2357031681754799E-2</v>
      </c>
      <c r="E16" s="18">
        <v>4.1748541274265798E-2</v>
      </c>
      <c r="F16" s="18"/>
      <c r="G16" s="18">
        <v>9.1684188131788302E-2</v>
      </c>
      <c r="H16" s="18">
        <v>9.5855278167010796E-2</v>
      </c>
      <c r="I16" s="18">
        <v>5.2552947646668201E-2</v>
      </c>
      <c r="J16" s="18">
        <v>4.9171685344035397E-2</v>
      </c>
      <c r="K16" s="18">
        <v>2.09099949948395E-2</v>
      </c>
      <c r="L16" s="18">
        <v>1.4226745928842601E-2</v>
      </c>
      <c r="M16" s="18"/>
      <c r="N16" s="18">
        <v>6.4995111035304698E-2</v>
      </c>
      <c r="O16" s="18">
        <v>5.2299856597835599E-2</v>
      </c>
      <c r="P16" s="18">
        <v>4.0091092521153698E-2</v>
      </c>
      <c r="Q16" s="18">
        <v>5.0362696993771598E-2</v>
      </c>
      <c r="R16" s="18"/>
      <c r="S16" s="18">
        <v>3.31138360861273E-2</v>
      </c>
      <c r="T16" s="18">
        <v>6.20815156527528E-2</v>
      </c>
      <c r="U16" s="18">
        <v>5.7073837640427297E-2</v>
      </c>
      <c r="V16" s="18"/>
      <c r="W16" s="18">
        <v>4.4287339155431003E-2</v>
      </c>
      <c r="X16" s="18">
        <v>5.7799065180681397E-2</v>
      </c>
      <c r="Y16" s="18">
        <v>9.6441445342765802E-2</v>
      </c>
      <c r="Z16" s="18">
        <v>3.9487259836171303E-2</v>
      </c>
      <c r="AA16" s="18">
        <v>5.8574139391988703E-2</v>
      </c>
      <c r="AB16" s="18"/>
      <c r="AC16" s="18">
        <v>4.9407790039008401E-2</v>
      </c>
      <c r="AD16" s="18">
        <v>6.3245559655244296E-2</v>
      </c>
      <c r="AE16" s="18">
        <v>9.2132499538723406E-2</v>
      </c>
    </row>
    <row r="17" spans="2:31" x14ac:dyDescent="0.5">
      <c r="B17" s="15" t="s">
        <v>72</v>
      </c>
      <c r="C17" s="19">
        <v>0.69788781205971995</v>
      </c>
      <c r="D17" s="19">
        <v>0.66585727856774302</v>
      </c>
      <c r="E17" s="19">
        <v>0.73028802053268504</v>
      </c>
      <c r="F17" s="19"/>
      <c r="G17" s="19">
        <v>0.572530839582297</v>
      </c>
      <c r="H17" s="19">
        <v>0.57776769864683797</v>
      </c>
      <c r="I17" s="19">
        <v>0.66501119845287804</v>
      </c>
      <c r="J17" s="19">
        <v>0.72398410199301</v>
      </c>
      <c r="K17" s="19">
        <v>0.77015585741145498</v>
      </c>
      <c r="L17" s="19">
        <v>0.83519436798650304</v>
      </c>
      <c r="M17" s="19"/>
      <c r="N17" s="19">
        <v>0.64549973486760504</v>
      </c>
      <c r="O17" s="19">
        <v>0.69744896971776704</v>
      </c>
      <c r="P17" s="19">
        <v>0.74803152856538702</v>
      </c>
      <c r="Q17" s="19">
        <v>0.70630062741949096</v>
      </c>
      <c r="R17" s="19"/>
      <c r="S17" s="19">
        <v>0.78558960141227896</v>
      </c>
      <c r="T17" s="19">
        <v>0.65999862848356305</v>
      </c>
      <c r="U17" s="19">
        <v>0.65238296174048205</v>
      </c>
      <c r="V17" s="19"/>
      <c r="W17" s="19">
        <v>0.74937225604273905</v>
      </c>
      <c r="X17" s="19">
        <v>0.67569410192014201</v>
      </c>
      <c r="Y17" s="19">
        <v>0.62672283681700203</v>
      </c>
      <c r="Z17" s="19">
        <v>0.70705620140876002</v>
      </c>
      <c r="AA17" s="19">
        <v>0.65401230942017596</v>
      </c>
      <c r="AB17" s="19"/>
      <c r="AC17" s="19">
        <v>0.73738231501158302</v>
      </c>
      <c r="AD17" s="19">
        <v>0.67950340780471896</v>
      </c>
      <c r="AE17" s="19">
        <v>0.67971938358931205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0.208337174557402</v>
      </c>
      <c r="D9" s="14">
        <v>0.205455524419112</v>
      </c>
      <c r="E9" s="14">
        <v>0.21215984194948101</v>
      </c>
      <c r="F9" s="14"/>
      <c r="G9" s="14">
        <v>0.14044870031397999</v>
      </c>
      <c r="H9" s="14">
        <v>0.15640141766349899</v>
      </c>
      <c r="I9" s="14">
        <v>0.176578985616234</v>
      </c>
      <c r="J9" s="14">
        <v>0.20240409737308299</v>
      </c>
      <c r="K9" s="14">
        <v>0.25407813688840603</v>
      </c>
      <c r="L9" s="14">
        <v>0.295217544313498</v>
      </c>
      <c r="M9" s="14"/>
      <c r="N9" s="14">
        <v>0.226213381706761</v>
      </c>
      <c r="O9" s="14">
        <v>0.22089682742939001</v>
      </c>
      <c r="P9" s="14">
        <v>0.23262236903196401</v>
      </c>
      <c r="Q9" s="14">
        <v>0.149481625899166</v>
      </c>
      <c r="R9" s="14"/>
      <c r="S9" s="14">
        <v>0.29060672824876899</v>
      </c>
      <c r="T9" s="14">
        <v>0.17238160577734499</v>
      </c>
      <c r="U9" s="14">
        <v>0.16396724395449599</v>
      </c>
      <c r="V9" s="14"/>
      <c r="W9" s="14">
        <v>0.30957576887778299</v>
      </c>
      <c r="X9" s="14">
        <v>0.113238990719552</v>
      </c>
      <c r="Y9" s="14">
        <v>0.18989050891361201</v>
      </c>
      <c r="Z9" s="14">
        <v>0.30165675285662702</v>
      </c>
      <c r="AA9" s="14">
        <v>0.179157039815904</v>
      </c>
      <c r="AB9" s="14"/>
      <c r="AC9" s="14">
        <v>0.30088451739551803</v>
      </c>
      <c r="AD9" s="14">
        <v>0.15269324762764799</v>
      </c>
      <c r="AE9" s="14">
        <v>0.16562642265045999</v>
      </c>
    </row>
    <row r="10" spans="2:31" x14ac:dyDescent="0.5">
      <c r="B10" s="15" t="s">
        <v>65</v>
      </c>
      <c r="C10" s="14">
        <v>0.31751917707968702</v>
      </c>
      <c r="D10" s="14">
        <v>0.32123839586243402</v>
      </c>
      <c r="E10" s="14">
        <v>0.31442417743918899</v>
      </c>
      <c r="F10" s="14"/>
      <c r="G10" s="14">
        <v>0.29057031307080999</v>
      </c>
      <c r="H10" s="14">
        <v>0.30931128846763001</v>
      </c>
      <c r="I10" s="14">
        <v>0.321037659702189</v>
      </c>
      <c r="J10" s="14">
        <v>0.28578055385439399</v>
      </c>
      <c r="K10" s="14">
        <v>0.35081225502264901</v>
      </c>
      <c r="L10" s="14">
        <v>0.34248862058040802</v>
      </c>
      <c r="M10" s="14"/>
      <c r="N10" s="14">
        <v>0.318971511133671</v>
      </c>
      <c r="O10" s="14">
        <v>0.32535496040275003</v>
      </c>
      <c r="P10" s="14">
        <v>0.334040489205362</v>
      </c>
      <c r="Q10" s="14">
        <v>0.29824016690586203</v>
      </c>
      <c r="R10" s="14"/>
      <c r="S10" s="14">
        <v>0.34517398466486998</v>
      </c>
      <c r="T10" s="14">
        <v>0.30382815488757497</v>
      </c>
      <c r="U10" s="14">
        <v>0.340895619686095</v>
      </c>
      <c r="V10" s="14"/>
      <c r="W10" s="14">
        <v>0.38660268411807902</v>
      </c>
      <c r="X10" s="14">
        <v>0.282100489273998</v>
      </c>
      <c r="Y10" s="14">
        <v>0.281689234937477</v>
      </c>
      <c r="Z10" s="14">
        <v>0.35619721042202401</v>
      </c>
      <c r="AA10" s="14">
        <v>0.29196412819315198</v>
      </c>
      <c r="AB10" s="14"/>
      <c r="AC10" s="14">
        <v>0.39506004519216198</v>
      </c>
      <c r="AD10" s="14">
        <v>0.28956798179812698</v>
      </c>
      <c r="AE10" s="14">
        <v>0.35206181668184799</v>
      </c>
    </row>
    <row r="11" spans="2:31" x14ac:dyDescent="0.5">
      <c r="B11" s="15" t="s">
        <v>66</v>
      </c>
      <c r="C11" s="14">
        <v>0.23804021935567099</v>
      </c>
      <c r="D11" s="14">
        <v>0.241137021519233</v>
      </c>
      <c r="E11" s="14">
        <v>0.235451780011291</v>
      </c>
      <c r="F11" s="14"/>
      <c r="G11" s="14">
        <v>0.29993760436024902</v>
      </c>
      <c r="H11" s="14">
        <v>0.24934494878850699</v>
      </c>
      <c r="I11" s="14">
        <v>0.26338076877982702</v>
      </c>
      <c r="J11" s="14">
        <v>0.257281034991237</v>
      </c>
      <c r="K11" s="14">
        <v>0.21727416300513699</v>
      </c>
      <c r="L11" s="14">
        <v>0.16580534136025099</v>
      </c>
      <c r="M11" s="14"/>
      <c r="N11" s="14">
        <v>0.22270143036824999</v>
      </c>
      <c r="O11" s="14">
        <v>0.24909265381434301</v>
      </c>
      <c r="P11" s="14">
        <v>0.22961401109186899</v>
      </c>
      <c r="Q11" s="14">
        <v>0.24966483411955101</v>
      </c>
      <c r="R11" s="14"/>
      <c r="S11" s="14">
        <v>0.206124126086455</v>
      </c>
      <c r="T11" s="14">
        <v>0.23357637021018299</v>
      </c>
      <c r="U11" s="14">
        <v>0.28013023212209898</v>
      </c>
      <c r="V11" s="14"/>
      <c r="W11" s="14">
        <v>0.185933317344252</v>
      </c>
      <c r="X11" s="14">
        <v>0.26207595593312</v>
      </c>
      <c r="Y11" s="14">
        <v>0.253089080194005</v>
      </c>
      <c r="Z11" s="14">
        <v>0.105180189266911</v>
      </c>
      <c r="AA11" s="14">
        <v>0.27374360453744201</v>
      </c>
      <c r="AB11" s="14"/>
      <c r="AC11" s="14">
        <v>0.19035664742338099</v>
      </c>
      <c r="AD11" s="14">
        <v>0.26525130320012102</v>
      </c>
      <c r="AE11" s="14">
        <v>0.22967451529011601</v>
      </c>
    </row>
    <row r="12" spans="2:31" x14ac:dyDescent="0.5">
      <c r="B12" s="15" t="s">
        <v>67</v>
      </c>
      <c r="C12" s="14">
        <v>0.10322181052094</v>
      </c>
      <c r="D12" s="14">
        <v>0.10453363759031301</v>
      </c>
      <c r="E12" s="14">
        <v>0.10244292265404099</v>
      </c>
      <c r="F12" s="14"/>
      <c r="G12" s="14">
        <v>0.12535224419489099</v>
      </c>
      <c r="H12" s="14">
        <v>0.13919758247869901</v>
      </c>
      <c r="I12" s="14">
        <v>7.8313526885016402E-2</v>
      </c>
      <c r="J12" s="14">
        <v>8.5383636834170801E-2</v>
      </c>
      <c r="K12" s="14">
        <v>8.6613456917701198E-2</v>
      </c>
      <c r="L12" s="14">
        <v>0.105247089905595</v>
      </c>
      <c r="M12" s="14"/>
      <c r="N12" s="14">
        <v>0.109794694399657</v>
      </c>
      <c r="O12" s="14">
        <v>9.6641853927050894E-2</v>
      </c>
      <c r="P12" s="14">
        <v>8.0250184717411605E-2</v>
      </c>
      <c r="Q12" s="14">
        <v>0.121401673796957</v>
      </c>
      <c r="R12" s="14"/>
      <c r="S12" s="14">
        <v>6.7275908560286604E-2</v>
      </c>
      <c r="T12" s="14">
        <v>0.144435077111364</v>
      </c>
      <c r="U12" s="14">
        <v>4.78317858758689E-2</v>
      </c>
      <c r="V12" s="14"/>
      <c r="W12" s="14">
        <v>6.4513785331079002E-2</v>
      </c>
      <c r="X12" s="14">
        <v>0.15861404755526201</v>
      </c>
      <c r="Y12" s="14">
        <v>0.14358571352209501</v>
      </c>
      <c r="Z12" s="14">
        <v>5.3104697167969298E-2</v>
      </c>
      <c r="AA12" s="14">
        <v>7.6004301672525698E-2</v>
      </c>
      <c r="AB12" s="14"/>
      <c r="AC12" s="14">
        <v>6.6243986808207297E-2</v>
      </c>
      <c r="AD12" s="14">
        <v>0.13880440578506301</v>
      </c>
      <c r="AE12" s="14">
        <v>0.124987089951394</v>
      </c>
    </row>
    <row r="13" spans="2:31" x14ac:dyDescent="0.5">
      <c r="B13" s="15" t="s">
        <v>68</v>
      </c>
      <c r="C13" s="14">
        <v>8.4148619764563504E-2</v>
      </c>
      <c r="D13" s="14">
        <v>9.0890819328062394E-2</v>
      </c>
      <c r="E13" s="14">
        <v>7.4855263678772793E-2</v>
      </c>
      <c r="F13" s="14"/>
      <c r="G13" s="14">
        <v>7.1516305490511495E-2</v>
      </c>
      <c r="H13" s="14">
        <v>9.0090664744444604E-2</v>
      </c>
      <c r="I13" s="14">
        <v>0.112387575060187</v>
      </c>
      <c r="J13" s="14">
        <v>0.10531680349557999</v>
      </c>
      <c r="K13" s="14">
        <v>6.6395586013100902E-2</v>
      </c>
      <c r="L13" s="14">
        <v>5.9440533693150097E-2</v>
      </c>
      <c r="M13" s="14"/>
      <c r="N13" s="14">
        <v>7.4515327803009193E-2</v>
      </c>
      <c r="O13" s="14">
        <v>7.8620750568674805E-2</v>
      </c>
      <c r="P13" s="14">
        <v>7.1713980241610603E-2</v>
      </c>
      <c r="Q13" s="14">
        <v>0.113014200681517</v>
      </c>
      <c r="R13" s="14"/>
      <c r="S13" s="14">
        <v>7.0800933403566996E-2</v>
      </c>
      <c r="T13" s="14">
        <v>9.9398296068363798E-2</v>
      </c>
      <c r="U13" s="14">
        <v>6.5201547487551595E-2</v>
      </c>
      <c r="V13" s="14"/>
      <c r="W13" s="14">
        <v>2.6195797328637901E-2</v>
      </c>
      <c r="X13" s="14">
        <v>0.138731625664854</v>
      </c>
      <c r="Y13" s="14">
        <v>7.2022271253501705E-2</v>
      </c>
      <c r="Z13" s="14">
        <v>0.13098857164148001</v>
      </c>
      <c r="AA13" s="14">
        <v>8.5689816201440894E-2</v>
      </c>
      <c r="AB13" s="14"/>
      <c r="AC13" s="14">
        <v>2.01645115384455E-2</v>
      </c>
      <c r="AD13" s="14">
        <v>0.113718983315666</v>
      </c>
      <c r="AE13" s="14">
        <v>6.9668428483736694E-2</v>
      </c>
    </row>
    <row r="14" spans="2:31" x14ac:dyDescent="0.5">
      <c r="B14" s="15" t="s">
        <v>69</v>
      </c>
      <c r="C14" s="14">
        <v>4.87329987217359E-2</v>
      </c>
      <c r="D14" s="14">
        <v>3.67446012808458E-2</v>
      </c>
      <c r="E14" s="14">
        <v>6.0666014267225801E-2</v>
      </c>
      <c r="F14" s="14"/>
      <c r="G14" s="14">
        <v>7.21748325695582E-2</v>
      </c>
      <c r="H14" s="14">
        <v>5.5654097857220697E-2</v>
      </c>
      <c r="I14" s="14">
        <v>4.8301483956546799E-2</v>
      </c>
      <c r="J14" s="14">
        <v>6.3833873451535406E-2</v>
      </c>
      <c r="K14" s="14">
        <v>2.4826402153005502E-2</v>
      </c>
      <c r="L14" s="14">
        <v>3.1800870147098002E-2</v>
      </c>
      <c r="M14" s="14"/>
      <c r="N14" s="14">
        <v>4.7803654588651601E-2</v>
      </c>
      <c r="O14" s="14">
        <v>2.9392953857792E-2</v>
      </c>
      <c r="P14" s="14">
        <v>5.1758965711782103E-2</v>
      </c>
      <c r="Q14" s="14">
        <v>6.8197498596946599E-2</v>
      </c>
      <c r="R14" s="14"/>
      <c r="S14" s="14">
        <v>2.00183190360523E-2</v>
      </c>
      <c r="T14" s="14">
        <v>4.6380495945169402E-2</v>
      </c>
      <c r="U14" s="14">
        <v>0.101973570873889</v>
      </c>
      <c r="V14" s="14"/>
      <c r="W14" s="14">
        <v>2.71786470001689E-2</v>
      </c>
      <c r="X14" s="14">
        <v>4.5238890853214399E-2</v>
      </c>
      <c r="Y14" s="14">
        <v>5.9723191179309902E-2</v>
      </c>
      <c r="Z14" s="14">
        <v>5.2872578644989197E-2</v>
      </c>
      <c r="AA14" s="14">
        <v>9.3441109579534998E-2</v>
      </c>
      <c r="AB14" s="14"/>
      <c r="AC14" s="14">
        <v>2.7290291642285601E-2</v>
      </c>
      <c r="AD14" s="14">
        <v>3.9964078273374198E-2</v>
      </c>
      <c r="AE14" s="14">
        <v>5.7981726942446001E-2</v>
      </c>
    </row>
    <row r="15" spans="2:31" x14ac:dyDescent="0.5">
      <c r="B15" s="15" t="s">
        <v>70</v>
      </c>
      <c r="C15" s="18">
        <v>0.52585635163708899</v>
      </c>
      <c r="D15" s="18">
        <v>0.52669392028154605</v>
      </c>
      <c r="E15" s="18">
        <v>0.52658401938867005</v>
      </c>
      <c r="F15" s="18"/>
      <c r="G15" s="18">
        <v>0.43101901338478998</v>
      </c>
      <c r="H15" s="18">
        <v>0.46571270613112897</v>
      </c>
      <c r="I15" s="18">
        <v>0.49761664531842298</v>
      </c>
      <c r="J15" s="18">
        <v>0.48818465122747701</v>
      </c>
      <c r="K15" s="18">
        <v>0.60489039191105498</v>
      </c>
      <c r="L15" s="18">
        <v>0.63770616489390597</v>
      </c>
      <c r="M15" s="18"/>
      <c r="N15" s="18">
        <v>0.54518489284043203</v>
      </c>
      <c r="O15" s="18">
        <v>0.54625178783213901</v>
      </c>
      <c r="P15" s="18">
        <v>0.56666285823732698</v>
      </c>
      <c r="Q15" s="18">
        <v>0.447721792805028</v>
      </c>
      <c r="R15" s="18"/>
      <c r="S15" s="18">
        <v>0.63578071291363902</v>
      </c>
      <c r="T15" s="18">
        <v>0.47620976066491999</v>
      </c>
      <c r="U15" s="18">
        <v>0.50486286364059196</v>
      </c>
      <c r="V15" s="18"/>
      <c r="W15" s="18">
        <v>0.69617845299586201</v>
      </c>
      <c r="X15" s="18">
        <v>0.39533947999355001</v>
      </c>
      <c r="Y15" s="18">
        <v>0.47157974385108897</v>
      </c>
      <c r="Z15" s="18">
        <v>0.65785396327865098</v>
      </c>
      <c r="AA15" s="18">
        <v>0.47112116800905601</v>
      </c>
      <c r="AB15" s="18"/>
      <c r="AC15" s="18">
        <v>0.69594456258768</v>
      </c>
      <c r="AD15" s="18">
        <v>0.442261229425775</v>
      </c>
      <c r="AE15" s="18">
        <v>0.51768823933230701</v>
      </c>
    </row>
    <row r="16" spans="2:31" x14ac:dyDescent="0.5">
      <c r="B16" s="15" t="s">
        <v>71</v>
      </c>
      <c r="C16" s="18">
        <v>0.18737043028550401</v>
      </c>
      <c r="D16" s="18">
        <v>0.19542445691837501</v>
      </c>
      <c r="E16" s="18">
        <v>0.177298186332813</v>
      </c>
      <c r="F16" s="18"/>
      <c r="G16" s="18">
        <v>0.19686854968540199</v>
      </c>
      <c r="H16" s="18">
        <v>0.229288247223144</v>
      </c>
      <c r="I16" s="18">
        <v>0.19070110194520301</v>
      </c>
      <c r="J16" s="18">
        <v>0.190700440329751</v>
      </c>
      <c r="K16" s="18">
        <v>0.153009042930802</v>
      </c>
      <c r="L16" s="18">
        <v>0.164687623598745</v>
      </c>
      <c r="M16" s="18"/>
      <c r="N16" s="18">
        <v>0.18431002220266701</v>
      </c>
      <c r="O16" s="18">
        <v>0.175262604495726</v>
      </c>
      <c r="P16" s="18">
        <v>0.15196416495902201</v>
      </c>
      <c r="Q16" s="18">
        <v>0.23441587447847401</v>
      </c>
      <c r="R16" s="18"/>
      <c r="S16" s="18">
        <v>0.138076841963854</v>
      </c>
      <c r="T16" s="18">
        <v>0.243833373179728</v>
      </c>
      <c r="U16" s="18">
        <v>0.11303333336342</v>
      </c>
      <c r="V16" s="18"/>
      <c r="W16" s="18">
        <v>9.0709582659716903E-2</v>
      </c>
      <c r="X16" s="18">
        <v>0.29734567322011601</v>
      </c>
      <c r="Y16" s="18">
        <v>0.21560798477559601</v>
      </c>
      <c r="Z16" s="18">
        <v>0.18409326880944901</v>
      </c>
      <c r="AA16" s="18">
        <v>0.16169411787396701</v>
      </c>
      <c r="AB16" s="18"/>
      <c r="AC16" s="18">
        <v>8.6408498346652804E-2</v>
      </c>
      <c r="AD16" s="18">
        <v>0.25252338910073002</v>
      </c>
      <c r="AE16" s="18">
        <v>0.19465551843512999</v>
      </c>
    </row>
    <row r="17" spans="2:31" x14ac:dyDescent="0.5">
      <c r="B17" s="15" t="s">
        <v>72</v>
      </c>
      <c r="C17" s="19">
        <v>0.33848592135158501</v>
      </c>
      <c r="D17" s="19">
        <v>0.33126946336317098</v>
      </c>
      <c r="E17" s="19">
        <v>0.34928583305585698</v>
      </c>
      <c r="F17" s="19"/>
      <c r="G17" s="19">
        <v>0.234150463699388</v>
      </c>
      <c r="H17" s="19">
        <v>0.236424458907985</v>
      </c>
      <c r="I17" s="19">
        <v>0.30691554337322002</v>
      </c>
      <c r="J17" s="19">
        <v>0.29748421089772598</v>
      </c>
      <c r="K17" s="19">
        <v>0.45188134898025301</v>
      </c>
      <c r="L17" s="19">
        <v>0.47301854129516102</v>
      </c>
      <c r="M17" s="19"/>
      <c r="N17" s="19">
        <v>0.36087487063776502</v>
      </c>
      <c r="O17" s="19">
        <v>0.37098918333641301</v>
      </c>
      <c r="P17" s="19">
        <v>0.414698693278304</v>
      </c>
      <c r="Q17" s="19">
        <v>0.21330591832655499</v>
      </c>
      <c r="R17" s="19"/>
      <c r="S17" s="19">
        <v>0.49770387094978602</v>
      </c>
      <c r="T17" s="19">
        <v>0.23237638748519199</v>
      </c>
      <c r="U17" s="19">
        <v>0.39182953027717099</v>
      </c>
      <c r="V17" s="19"/>
      <c r="W17" s="19">
        <v>0.60546887033614505</v>
      </c>
      <c r="X17" s="19">
        <v>9.7993806773434194E-2</v>
      </c>
      <c r="Y17" s="19">
        <v>0.25597175907549202</v>
      </c>
      <c r="Z17" s="19">
        <v>0.47376069446920199</v>
      </c>
      <c r="AA17" s="19">
        <v>0.30942705013508998</v>
      </c>
      <c r="AB17" s="19"/>
      <c r="AC17" s="19">
        <v>0.60953606424102802</v>
      </c>
      <c r="AD17" s="19">
        <v>0.18973784032504501</v>
      </c>
      <c r="AE17" s="19">
        <v>0.32303272089717699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86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0.37832323234592202</v>
      </c>
      <c r="D9" s="14">
        <v>0.390476010386548</v>
      </c>
      <c r="E9" s="14">
        <v>0.36612561746504302</v>
      </c>
      <c r="F9" s="14"/>
      <c r="G9" s="14">
        <v>0.38090579512346201</v>
      </c>
      <c r="H9" s="14">
        <v>0.37118154027000999</v>
      </c>
      <c r="I9" s="14">
        <v>0.35741700159159001</v>
      </c>
      <c r="J9" s="14">
        <v>0.36413159310903298</v>
      </c>
      <c r="K9" s="14">
        <v>0.403593298413577</v>
      </c>
      <c r="L9" s="14">
        <v>0.39397876636189599</v>
      </c>
      <c r="M9" s="14"/>
      <c r="N9" s="14">
        <v>0.43047798007167598</v>
      </c>
      <c r="O9" s="14">
        <v>0.38216624464656301</v>
      </c>
      <c r="P9" s="14">
        <v>0.35341094447939803</v>
      </c>
      <c r="Q9" s="14">
        <v>0.33829837180912098</v>
      </c>
      <c r="R9" s="14"/>
      <c r="S9" s="14">
        <v>0.35246724581302602</v>
      </c>
      <c r="T9" s="14">
        <v>0.42904851643207198</v>
      </c>
      <c r="U9" s="14">
        <v>0.29360510218756902</v>
      </c>
      <c r="V9" s="14"/>
      <c r="W9" s="14">
        <v>0.34995617704210502</v>
      </c>
      <c r="X9" s="14">
        <v>0.439104419700454</v>
      </c>
      <c r="Y9" s="14">
        <v>0.46938018934464099</v>
      </c>
      <c r="Z9" s="14">
        <v>0.175088519134246</v>
      </c>
      <c r="AA9" s="14">
        <v>0.29135194538581599</v>
      </c>
      <c r="AB9" s="14"/>
      <c r="AC9" s="14">
        <v>0.34501487602453201</v>
      </c>
      <c r="AD9" s="14">
        <v>0.43292165045352199</v>
      </c>
      <c r="AE9" s="14">
        <v>0.44659489252846002</v>
      </c>
    </row>
    <row r="10" spans="2:31" x14ac:dyDescent="0.5">
      <c r="B10" s="15" t="s">
        <v>65</v>
      </c>
      <c r="C10" s="14">
        <v>0.38791757526162701</v>
      </c>
      <c r="D10" s="14">
        <v>0.38765090445471501</v>
      </c>
      <c r="E10" s="14">
        <v>0.38905309585660203</v>
      </c>
      <c r="F10" s="14"/>
      <c r="G10" s="14">
        <v>0.34376744058675801</v>
      </c>
      <c r="H10" s="14">
        <v>0.374673285295828</v>
      </c>
      <c r="I10" s="14">
        <v>0.40346404225780702</v>
      </c>
      <c r="J10" s="14">
        <v>0.38441330094175102</v>
      </c>
      <c r="K10" s="14">
        <v>0.378921762938012</v>
      </c>
      <c r="L10" s="14">
        <v>0.423995831126117</v>
      </c>
      <c r="M10" s="14"/>
      <c r="N10" s="14">
        <v>0.36884739634045599</v>
      </c>
      <c r="O10" s="14">
        <v>0.41061705385942199</v>
      </c>
      <c r="P10" s="14">
        <v>0.38128399776468902</v>
      </c>
      <c r="Q10" s="14">
        <v>0.38928827357087298</v>
      </c>
      <c r="R10" s="14"/>
      <c r="S10" s="14">
        <v>0.37263772813512103</v>
      </c>
      <c r="T10" s="14">
        <v>0.41129515389583798</v>
      </c>
      <c r="U10" s="14">
        <v>0.40603297460369397</v>
      </c>
      <c r="V10" s="14"/>
      <c r="W10" s="14">
        <v>0.42480850062485898</v>
      </c>
      <c r="X10" s="14">
        <v>0.36321067516254402</v>
      </c>
      <c r="Y10" s="14">
        <v>0.39444710844240599</v>
      </c>
      <c r="Z10" s="14">
        <v>0.25311409465780299</v>
      </c>
      <c r="AA10" s="14">
        <v>0.364523960400924</v>
      </c>
      <c r="AB10" s="14"/>
      <c r="AC10" s="14">
        <v>0.44666543523499402</v>
      </c>
      <c r="AD10" s="14">
        <v>0.37676275851809099</v>
      </c>
      <c r="AE10" s="14">
        <v>0.430591589856407</v>
      </c>
    </row>
    <row r="11" spans="2:31" x14ac:dyDescent="0.5">
      <c r="B11" s="15" t="s">
        <v>66</v>
      </c>
      <c r="C11" s="14">
        <v>0.15077183300128799</v>
      </c>
      <c r="D11" s="14">
        <v>0.134529742976505</v>
      </c>
      <c r="E11" s="14">
        <v>0.16568105686687501</v>
      </c>
      <c r="F11" s="14"/>
      <c r="G11" s="14">
        <v>0.16574312074192801</v>
      </c>
      <c r="H11" s="14">
        <v>0.168113089697109</v>
      </c>
      <c r="I11" s="14">
        <v>0.16279688951230101</v>
      </c>
      <c r="J11" s="14">
        <v>0.16115452761139901</v>
      </c>
      <c r="K11" s="14">
        <v>0.15845259390548799</v>
      </c>
      <c r="L11" s="14">
        <v>0.10349215183044901</v>
      </c>
      <c r="M11" s="14"/>
      <c r="N11" s="14">
        <v>0.128092498026359</v>
      </c>
      <c r="O11" s="14">
        <v>0.130528037540524</v>
      </c>
      <c r="P11" s="14">
        <v>0.184525680630758</v>
      </c>
      <c r="Q11" s="14">
        <v>0.16793170058662901</v>
      </c>
      <c r="R11" s="14"/>
      <c r="S11" s="14">
        <v>0.16799958131255799</v>
      </c>
      <c r="T11" s="14">
        <v>0.113090199943437</v>
      </c>
      <c r="U11" s="14">
        <v>0.21098600364930301</v>
      </c>
      <c r="V11" s="14"/>
      <c r="W11" s="14">
        <v>0.13463651270104501</v>
      </c>
      <c r="X11" s="14">
        <v>0.13821940360732701</v>
      </c>
      <c r="Y11" s="14">
        <v>0.12972303032391599</v>
      </c>
      <c r="Z11" s="14">
        <v>0.21190870452123101</v>
      </c>
      <c r="AA11" s="14">
        <v>0.204003108230144</v>
      </c>
      <c r="AB11" s="14"/>
      <c r="AC11" s="14">
        <v>0.14044817459134801</v>
      </c>
      <c r="AD11" s="14">
        <v>0.13342552714810299</v>
      </c>
      <c r="AE11" s="14">
        <v>9.0950300671533493E-2</v>
      </c>
    </row>
    <row r="12" spans="2:31" x14ac:dyDescent="0.5">
      <c r="B12" s="15" t="s">
        <v>67</v>
      </c>
      <c r="C12" s="14">
        <v>4.0144213451576601E-2</v>
      </c>
      <c r="D12" s="14">
        <v>4.7587658529571003E-2</v>
      </c>
      <c r="E12" s="14">
        <v>3.3076856654878299E-2</v>
      </c>
      <c r="F12" s="14"/>
      <c r="G12" s="14">
        <v>5.9898891186801403E-2</v>
      </c>
      <c r="H12" s="14">
        <v>3.2222307230229202E-2</v>
      </c>
      <c r="I12" s="14">
        <v>4.0680344682167698E-2</v>
      </c>
      <c r="J12" s="14">
        <v>3.4394023427952003E-2</v>
      </c>
      <c r="K12" s="14">
        <v>3.2115682317073298E-2</v>
      </c>
      <c r="L12" s="14">
        <v>4.3164040679705903E-2</v>
      </c>
      <c r="M12" s="14"/>
      <c r="N12" s="14">
        <v>3.5263362517157303E-2</v>
      </c>
      <c r="O12" s="14">
        <v>4.7808752220468098E-2</v>
      </c>
      <c r="P12" s="14">
        <v>2.8478616557113999E-2</v>
      </c>
      <c r="Q12" s="14">
        <v>4.85692861755012E-2</v>
      </c>
      <c r="R12" s="14"/>
      <c r="S12" s="14">
        <v>5.9796960308890798E-2</v>
      </c>
      <c r="T12" s="14">
        <v>2.3451245188013801E-2</v>
      </c>
      <c r="U12" s="14">
        <v>2.3767186106316701E-2</v>
      </c>
      <c r="V12" s="14"/>
      <c r="W12" s="14">
        <v>5.0742900099928399E-2</v>
      </c>
      <c r="X12" s="14">
        <v>3.1726881731611603E-2</v>
      </c>
      <c r="Y12" s="14">
        <v>0</v>
      </c>
      <c r="Z12" s="14">
        <v>0.15010440290348101</v>
      </c>
      <c r="AA12" s="14">
        <v>5.6115090547183902E-2</v>
      </c>
      <c r="AB12" s="14"/>
      <c r="AC12" s="14">
        <v>4.57970681342258E-2</v>
      </c>
      <c r="AD12" s="14">
        <v>2.81907043119883E-2</v>
      </c>
      <c r="AE12" s="14">
        <v>1.9002343628497401E-2</v>
      </c>
    </row>
    <row r="13" spans="2:31" x14ac:dyDescent="0.5">
      <c r="B13" s="15" t="s">
        <v>68</v>
      </c>
      <c r="C13" s="14">
        <v>2.0613321173178299E-2</v>
      </c>
      <c r="D13" s="14">
        <v>2.8039751989877001E-2</v>
      </c>
      <c r="E13" s="14">
        <v>1.3467769318797999E-2</v>
      </c>
      <c r="F13" s="14"/>
      <c r="G13" s="14">
        <v>1.5627454447729901E-2</v>
      </c>
      <c r="H13" s="14">
        <v>1.5921458440305999E-2</v>
      </c>
      <c r="I13" s="14">
        <v>1.9968163377327E-2</v>
      </c>
      <c r="J13" s="14">
        <v>3.6107093999051397E-2</v>
      </c>
      <c r="K13" s="14">
        <v>1.0958581974815799E-2</v>
      </c>
      <c r="L13" s="14">
        <v>2.2149514350303001E-2</v>
      </c>
      <c r="M13" s="14"/>
      <c r="N13" s="14">
        <v>1.6475411261075001E-2</v>
      </c>
      <c r="O13" s="14">
        <v>1.84656972454601E-2</v>
      </c>
      <c r="P13" s="14">
        <v>2.8739679959039002E-2</v>
      </c>
      <c r="Q13" s="14">
        <v>2.06167915593027E-2</v>
      </c>
      <c r="R13" s="14"/>
      <c r="S13" s="14">
        <v>3.7062673475653403E-2</v>
      </c>
      <c r="T13" s="14">
        <v>8.0637903243418203E-3</v>
      </c>
      <c r="U13" s="14">
        <v>1.4161424064321099E-2</v>
      </c>
      <c r="V13" s="14"/>
      <c r="W13" s="14">
        <v>3.0470118018423701E-2</v>
      </c>
      <c r="X13" s="14">
        <v>1.0421545468148699E-2</v>
      </c>
      <c r="Y13" s="14">
        <v>0</v>
      </c>
      <c r="Z13" s="14">
        <v>0.20978427878323899</v>
      </c>
      <c r="AA13" s="14">
        <v>1.4990262915791299E-2</v>
      </c>
      <c r="AB13" s="14"/>
      <c r="AC13" s="14">
        <v>1.5575368389207299E-2</v>
      </c>
      <c r="AD13" s="14">
        <v>9.5119099488028998E-3</v>
      </c>
      <c r="AE13" s="14">
        <v>6.1351489796428798E-3</v>
      </c>
    </row>
    <row r="14" spans="2:31" x14ac:dyDescent="0.5">
      <c r="B14" s="15" t="s">
        <v>69</v>
      </c>
      <c r="C14" s="14">
        <v>2.22298247664072E-2</v>
      </c>
      <c r="D14" s="14">
        <v>1.17159316627842E-2</v>
      </c>
      <c r="E14" s="14">
        <v>3.2595603837804098E-2</v>
      </c>
      <c r="F14" s="14"/>
      <c r="G14" s="14">
        <v>3.4057297913320503E-2</v>
      </c>
      <c r="H14" s="14">
        <v>3.7888319066517302E-2</v>
      </c>
      <c r="I14" s="14">
        <v>1.56735585788066E-2</v>
      </c>
      <c r="J14" s="14">
        <v>1.97994609108131E-2</v>
      </c>
      <c r="K14" s="14">
        <v>1.5958080451033502E-2</v>
      </c>
      <c r="L14" s="14">
        <v>1.3219695651528701E-2</v>
      </c>
      <c r="M14" s="14"/>
      <c r="N14" s="14">
        <v>2.0843351783276402E-2</v>
      </c>
      <c r="O14" s="14">
        <v>1.0414214487563399E-2</v>
      </c>
      <c r="P14" s="14">
        <v>2.3561080609001001E-2</v>
      </c>
      <c r="Q14" s="14">
        <v>3.5295576298572703E-2</v>
      </c>
      <c r="R14" s="14"/>
      <c r="S14" s="14">
        <v>1.00358109547517E-2</v>
      </c>
      <c r="T14" s="14">
        <v>1.50510942162972E-2</v>
      </c>
      <c r="U14" s="14">
        <v>5.14473093887962E-2</v>
      </c>
      <c r="V14" s="14"/>
      <c r="W14" s="14">
        <v>9.3857915136381607E-3</v>
      </c>
      <c r="X14" s="14">
        <v>1.73170743299145E-2</v>
      </c>
      <c r="Y14" s="14">
        <v>6.4496718890371301E-3</v>
      </c>
      <c r="Z14" s="14">
        <v>0</v>
      </c>
      <c r="AA14" s="14">
        <v>6.9015632520140299E-2</v>
      </c>
      <c r="AB14" s="14"/>
      <c r="AC14" s="14">
        <v>6.4990776256935003E-3</v>
      </c>
      <c r="AD14" s="14">
        <v>1.9187449619491901E-2</v>
      </c>
      <c r="AE14" s="14">
        <v>6.7257243354588497E-3</v>
      </c>
    </row>
    <row r="15" spans="2:31" x14ac:dyDescent="0.5">
      <c r="B15" s="15" t="s">
        <v>70</v>
      </c>
      <c r="C15" s="18">
        <v>0.76624080760754898</v>
      </c>
      <c r="D15" s="18">
        <v>0.77812691484126295</v>
      </c>
      <c r="E15" s="18">
        <v>0.75517871332164499</v>
      </c>
      <c r="F15" s="18"/>
      <c r="G15" s="18">
        <v>0.72467323571022002</v>
      </c>
      <c r="H15" s="18">
        <v>0.74585482556583804</v>
      </c>
      <c r="I15" s="18">
        <v>0.76088104384939703</v>
      </c>
      <c r="J15" s="18">
        <v>0.74854489405078395</v>
      </c>
      <c r="K15" s="18">
        <v>0.78251506135158899</v>
      </c>
      <c r="L15" s="18">
        <v>0.81797459748801304</v>
      </c>
      <c r="M15" s="18"/>
      <c r="N15" s="18">
        <v>0.79932537641213197</v>
      </c>
      <c r="O15" s="18">
        <v>0.79278329850598395</v>
      </c>
      <c r="P15" s="18">
        <v>0.73469494224408805</v>
      </c>
      <c r="Q15" s="18">
        <v>0.72758664537999396</v>
      </c>
      <c r="R15" s="18"/>
      <c r="S15" s="18">
        <v>0.72510497394814699</v>
      </c>
      <c r="T15" s="18">
        <v>0.84034367032791002</v>
      </c>
      <c r="U15" s="18">
        <v>0.699638076791263</v>
      </c>
      <c r="V15" s="18"/>
      <c r="W15" s="18">
        <v>0.774764677666965</v>
      </c>
      <c r="X15" s="18">
        <v>0.80231509486299801</v>
      </c>
      <c r="Y15" s="18">
        <v>0.86382729778704703</v>
      </c>
      <c r="Z15" s="18">
        <v>0.42820261379204899</v>
      </c>
      <c r="AA15" s="18">
        <v>0.65587590578674004</v>
      </c>
      <c r="AB15" s="18"/>
      <c r="AC15" s="18">
        <v>0.79168031125952598</v>
      </c>
      <c r="AD15" s="18">
        <v>0.80968440897161398</v>
      </c>
      <c r="AE15" s="18">
        <v>0.87718648238486696</v>
      </c>
    </row>
    <row r="16" spans="2:31" x14ac:dyDescent="0.5">
      <c r="B16" s="15" t="s">
        <v>71</v>
      </c>
      <c r="C16" s="18">
        <v>6.0757534624754903E-2</v>
      </c>
      <c r="D16" s="18">
        <v>7.5627410519448005E-2</v>
      </c>
      <c r="E16" s="18">
        <v>4.6544625973676299E-2</v>
      </c>
      <c r="F16" s="18"/>
      <c r="G16" s="18">
        <v>7.5526345634531297E-2</v>
      </c>
      <c r="H16" s="18">
        <v>4.8143765670535202E-2</v>
      </c>
      <c r="I16" s="18">
        <v>6.0648508059494698E-2</v>
      </c>
      <c r="J16" s="18">
        <v>7.0501117427003407E-2</v>
      </c>
      <c r="K16" s="18">
        <v>4.3074264291889097E-2</v>
      </c>
      <c r="L16" s="18">
        <v>6.5313555030008796E-2</v>
      </c>
      <c r="M16" s="18"/>
      <c r="N16" s="18">
        <v>5.17387737782323E-2</v>
      </c>
      <c r="O16" s="18">
        <v>6.6274449465928101E-2</v>
      </c>
      <c r="P16" s="18">
        <v>5.7218296516152997E-2</v>
      </c>
      <c r="Q16" s="18">
        <v>6.9186077734803897E-2</v>
      </c>
      <c r="R16" s="18"/>
      <c r="S16" s="18">
        <v>9.6859633784544097E-2</v>
      </c>
      <c r="T16" s="18">
        <v>3.1515035512355599E-2</v>
      </c>
      <c r="U16" s="18">
        <v>3.7928610170637797E-2</v>
      </c>
      <c r="V16" s="18"/>
      <c r="W16" s="18">
        <v>8.1213018118352104E-2</v>
      </c>
      <c r="X16" s="18">
        <v>4.2148427199760398E-2</v>
      </c>
      <c r="Y16" s="18">
        <v>0</v>
      </c>
      <c r="Z16" s="18">
        <v>0.35988868168672</v>
      </c>
      <c r="AA16" s="18">
        <v>7.1105353462975196E-2</v>
      </c>
      <c r="AB16" s="18"/>
      <c r="AC16" s="18">
        <v>6.1372436523433001E-2</v>
      </c>
      <c r="AD16" s="18">
        <v>3.7702614260791197E-2</v>
      </c>
      <c r="AE16" s="18">
        <v>2.5137492608140299E-2</v>
      </c>
    </row>
    <row r="17" spans="2:31" x14ac:dyDescent="0.5">
      <c r="B17" s="15" t="s">
        <v>72</v>
      </c>
      <c r="C17" s="19">
        <v>0.70548327298279401</v>
      </c>
      <c r="D17" s="19">
        <v>0.70249950432181496</v>
      </c>
      <c r="E17" s="19">
        <v>0.70863408734796896</v>
      </c>
      <c r="F17" s="19"/>
      <c r="G17" s="19">
        <v>0.64914689007568904</v>
      </c>
      <c r="H17" s="19">
        <v>0.69771105989530302</v>
      </c>
      <c r="I17" s="19">
        <v>0.70023253578990297</v>
      </c>
      <c r="J17" s="19">
        <v>0.67804377662378101</v>
      </c>
      <c r="K17" s="19">
        <v>0.73944079705970001</v>
      </c>
      <c r="L17" s="19">
        <v>0.75266104245800403</v>
      </c>
      <c r="M17" s="19"/>
      <c r="N17" s="19">
        <v>0.74758660263389898</v>
      </c>
      <c r="O17" s="19">
        <v>0.72650884904005597</v>
      </c>
      <c r="P17" s="19">
        <v>0.67747664572793498</v>
      </c>
      <c r="Q17" s="19">
        <v>0.65840056764518995</v>
      </c>
      <c r="R17" s="19"/>
      <c r="S17" s="19">
        <v>0.62824534016360201</v>
      </c>
      <c r="T17" s="19">
        <v>0.808828634815555</v>
      </c>
      <c r="U17" s="19">
        <v>0.66170946662062502</v>
      </c>
      <c r="V17" s="19"/>
      <c r="W17" s="19">
        <v>0.69355165954861298</v>
      </c>
      <c r="X17" s="19">
        <v>0.76016666766323704</v>
      </c>
      <c r="Y17" s="19">
        <v>0.86382729778704703</v>
      </c>
      <c r="Z17" s="19">
        <v>6.8313932105329794E-2</v>
      </c>
      <c r="AA17" s="19">
        <v>0.58477055232376496</v>
      </c>
      <c r="AB17" s="19"/>
      <c r="AC17" s="19">
        <v>0.73030787473609304</v>
      </c>
      <c r="AD17" s="19">
        <v>0.77198179471082295</v>
      </c>
      <c r="AE17" s="19">
        <v>0.85204898977672705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87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0.17763031040931501</v>
      </c>
      <c r="D9" s="14">
        <v>0.239828252023497</v>
      </c>
      <c r="E9" s="14">
        <v>0.117809006278246</v>
      </c>
      <c r="F9" s="14"/>
      <c r="G9" s="14">
        <v>0.14945033523764001</v>
      </c>
      <c r="H9" s="14">
        <v>0.150240037381282</v>
      </c>
      <c r="I9" s="14">
        <v>0.14868207108986001</v>
      </c>
      <c r="J9" s="14">
        <v>0.17603496961633699</v>
      </c>
      <c r="K9" s="14">
        <v>0.18789880035867801</v>
      </c>
      <c r="L9" s="14">
        <v>0.236382307668839</v>
      </c>
      <c r="M9" s="14"/>
      <c r="N9" s="14">
        <v>0.20314648490683901</v>
      </c>
      <c r="O9" s="14">
        <v>0.18874682279631</v>
      </c>
      <c r="P9" s="14">
        <v>0.181276243910138</v>
      </c>
      <c r="Q9" s="14">
        <v>0.13715640055456901</v>
      </c>
      <c r="R9" s="14"/>
      <c r="S9" s="14">
        <v>0.22171924076768601</v>
      </c>
      <c r="T9" s="14">
        <v>0.17517195291204801</v>
      </c>
      <c r="U9" s="14">
        <v>9.8627062480555194E-2</v>
      </c>
      <c r="V9" s="14"/>
      <c r="W9" s="14">
        <v>0.26025192844911399</v>
      </c>
      <c r="X9" s="14">
        <v>0.13433670963555999</v>
      </c>
      <c r="Y9" s="14">
        <v>0.16467264342735399</v>
      </c>
      <c r="Z9" s="14">
        <v>0.34696856493226103</v>
      </c>
      <c r="AA9" s="14">
        <v>0.10550469148698299</v>
      </c>
      <c r="AB9" s="14"/>
      <c r="AC9" s="14">
        <v>0.24456162215480901</v>
      </c>
      <c r="AD9" s="14">
        <v>0.14098397153268399</v>
      </c>
      <c r="AE9" s="14">
        <v>0.17016996403175</v>
      </c>
    </row>
    <row r="10" spans="2:31" x14ac:dyDescent="0.5">
      <c r="B10" s="15" t="s">
        <v>65</v>
      </c>
      <c r="C10" s="14">
        <v>0.32622011141997598</v>
      </c>
      <c r="D10" s="14">
        <v>0.36425403173847098</v>
      </c>
      <c r="E10" s="14">
        <v>0.28974886985167497</v>
      </c>
      <c r="F10" s="14"/>
      <c r="G10" s="14">
        <v>0.27530380554134698</v>
      </c>
      <c r="H10" s="14">
        <v>0.28134739515539797</v>
      </c>
      <c r="I10" s="14">
        <v>0.35554956845536301</v>
      </c>
      <c r="J10" s="14">
        <v>0.31516825215989003</v>
      </c>
      <c r="K10" s="14">
        <v>0.29328577136823603</v>
      </c>
      <c r="L10" s="14">
        <v>0.40339621511398899</v>
      </c>
      <c r="M10" s="14"/>
      <c r="N10" s="14">
        <v>0.38636280121058197</v>
      </c>
      <c r="O10" s="14">
        <v>0.30510774090124199</v>
      </c>
      <c r="P10" s="14">
        <v>0.31560163084132897</v>
      </c>
      <c r="Q10" s="14">
        <v>0.28990153829423998</v>
      </c>
      <c r="R10" s="14"/>
      <c r="S10" s="14">
        <v>0.34769412167695901</v>
      </c>
      <c r="T10" s="14">
        <v>0.334618370976484</v>
      </c>
      <c r="U10" s="14">
        <v>0.26355369557126501</v>
      </c>
      <c r="V10" s="14"/>
      <c r="W10" s="14">
        <v>0.36739322879588299</v>
      </c>
      <c r="X10" s="14">
        <v>0.34146562095695698</v>
      </c>
      <c r="Y10" s="14">
        <v>0.35570371492170999</v>
      </c>
      <c r="Z10" s="14">
        <v>0.196665152057695</v>
      </c>
      <c r="AA10" s="14">
        <v>0.25088178112660398</v>
      </c>
      <c r="AB10" s="14"/>
      <c r="AC10" s="14">
        <v>0.37209399561852702</v>
      </c>
      <c r="AD10" s="14">
        <v>0.339395178341444</v>
      </c>
      <c r="AE10" s="14">
        <v>0.356841172413986</v>
      </c>
    </row>
    <row r="11" spans="2:31" x14ac:dyDescent="0.5">
      <c r="B11" s="15" t="s">
        <v>66</v>
      </c>
      <c r="C11" s="14">
        <v>0.28920750546274798</v>
      </c>
      <c r="D11" s="14">
        <v>0.23278803406343601</v>
      </c>
      <c r="E11" s="14">
        <v>0.34380477069327398</v>
      </c>
      <c r="F11" s="14"/>
      <c r="G11" s="14">
        <v>0.31248385526183198</v>
      </c>
      <c r="H11" s="14">
        <v>0.319517791672638</v>
      </c>
      <c r="I11" s="14">
        <v>0.29062985516356199</v>
      </c>
      <c r="J11" s="14">
        <v>0.30785157546177599</v>
      </c>
      <c r="K11" s="14">
        <v>0.31909785405264202</v>
      </c>
      <c r="L11" s="14">
        <v>0.212965502140264</v>
      </c>
      <c r="M11" s="14"/>
      <c r="N11" s="14">
        <v>0.23873009067859</v>
      </c>
      <c r="O11" s="14">
        <v>0.33057858203146101</v>
      </c>
      <c r="P11" s="14">
        <v>0.27615593079672701</v>
      </c>
      <c r="Q11" s="14">
        <v>0.31453162434014698</v>
      </c>
      <c r="R11" s="14"/>
      <c r="S11" s="14">
        <v>0.25008673320724201</v>
      </c>
      <c r="T11" s="14">
        <v>0.277734654630999</v>
      </c>
      <c r="U11" s="14">
        <v>0.38087274822158701</v>
      </c>
      <c r="V11" s="14"/>
      <c r="W11" s="14">
        <v>0.236143400370632</v>
      </c>
      <c r="X11" s="14">
        <v>0.28345462253089398</v>
      </c>
      <c r="Y11" s="14">
        <v>0.30838068143986302</v>
      </c>
      <c r="Z11" s="14">
        <v>0.25478054002728201</v>
      </c>
      <c r="AA11" s="14">
        <v>0.36796167054064099</v>
      </c>
      <c r="AB11" s="14"/>
      <c r="AC11" s="14">
        <v>0.26137992479413402</v>
      </c>
      <c r="AD11" s="14">
        <v>0.28287874768381499</v>
      </c>
      <c r="AE11" s="14">
        <v>0.326497555788549</v>
      </c>
    </row>
    <row r="12" spans="2:31" x14ac:dyDescent="0.5">
      <c r="B12" s="15" t="s">
        <v>67</v>
      </c>
      <c r="C12" s="14">
        <v>0.100654784856132</v>
      </c>
      <c r="D12" s="14">
        <v>9.1191285827655594E-2</v>
      </c>
      <c r="E12" s="14">
        <v>0.109368937957009</v>
      </c>
      <c r="F12" s="14"/>
      <c r="G12" s="14">
        <v>0.115720174677238</v>
      </c>
      <c r="H12" s="14">
        <v>0.119575404501526</v>
      </c>
      <c r="I12" s="14">
        <v>0.105700663904021</v>
      </c>
      <c r="J12" s="14">
        <v>8.7155136007880801E-2</v>
      </c>
      <c r="K12" s="14">
        <v>0.105249471292323</v>
      </c>
      <c r="L12" s="14">
        <v>7.9119651345079894E-2</v>
      </c>
      <c r="M12" s="14"/>
      <c r="N12" s="14">
        <v>9.0377811255653903E-2</v>
      </c>
      <c r="O12" s="14">
        <v>9.4390596272883501E-2</v>
      </c>
      <c r="P12" s="14">
        <v>0.106159903428851</v>
      </c>
      <c r="Q12" s="14">
        <v>0.115585746797901</v>
      </c>
      <c r="R12" s="14"/>
      <c r="S12" s="14">
        <v>8.3412510196356093E-2</v>
      </c>
      <c r="T12" s="14">
        <v>0.121010084696049</v>
      </c>
      <c r="U12" s="14">
        <v>9.0135196722672797E-2</v>
      </c>
      <c r="V12" s="14"/>
      <c r="W12" s="14">
        <v>6.9000834500672598E-2</v>
      </c>
      <c r="X12" s="14">
        <v>0.124833997437605</v>
      </c>
      <c r="Y12" s="14">
        <v>9.7689268715888802E-2</v>
      </c>
      <c r="Z12" s="14">
        <v>6.0530412760920901E-2</v>
      </c>
      <c r="AA12" s="14">
        <v>0.106644396941683</v>
      </c>
      <c r="AB12" s="14"/>
      <c r="AC12" s="14">
        <v>6.5815014153795204E-2</v>
      </c>
      <c r="AD12" s="14">
        <v>0.126996012638841</v>
      </c>
      <c r="AE12" s="14">
        <v>8.7459908012913395E-2</v>
      </c>
    </row>
    <row r="13" spans="2:31" x14ac:dyDescent="0.5">
      <c r="B13" s="15" t="s">
        <v>68</v>
      </c>
      <c r="C13" s="14">
        <v>6.9366363862878505E-2</v>
      </c>
      <c r="D13" s="14">
        <v>5.6610383558319002E-2</v>
      </c>
      <c r="E13" s="14">
        <v>8.11011585513466E-2</v>
      </c>
      <c r="F13" s="14"/>
      <c r="G13" s="14">
        <v>0.11276244549981999</v>
      </c>
      <c r="H13" s="14">
        <v>8.2603334892170699E-2</v>
      </c>
      <c r="I13" s="14">
        <v>5.1012149169293503E-2</v>
      </c>
      <c r="J13" s="14">
        <v>5.8868755640246503E-2</v>
      </c>
      <c r="K13" s="14">
        <v>8.0802415622799204E-2</v>
      </c>
      <c r="L13" s="14">
        <v>4.5781949267056699E-2</v>
      </c>
      <c r="M13" s="14"/>
      <c r="N13" s="14">
        <v>5.1718500799416603E-2</v>
      </c>
      <c r="O13" s="14">
        <v>5.8350299464004697E-2</v>
      </c>
      <c r="P13" s="14">
        <v>8.4701176378704598E-2</v>
      </c>
      <c r="Q13" s="14">
        <v>8.1937916097697794E-2</v>
      </c>
      <c r="R13" s="14"/>
      <c r="S13" s="14">
        <v>7.0373228436001994E-2</v>
      </c>
      <c r="T13" s="14">
        <v>5.8022868619798398E-2</v>
      </c>
      <c r="U13" s="14">
        <v>0.100685197286436</v>
      </c>
      <c r="V13" s="14"/>
      <c r="W13" s="14">
        <v>4.7053529011458303E-2</v>
      </c>
      <c r="X13" s="14">
        <v>8.5129488938115699E-2</v>
      </c>
      <c r="Y13" s="14">
        <v>5.0801862583720797E-2</v>
      </c>
      <c r="Z13" s="14">
        <v>5.0968148807813203E-2</v>
      </c>
      <c r="AA13" s="14">
        <v>9.2613219359700197E-2</v>
      </c>
      <c r="AB13" s="14"/>
      <c r="AC13" s="14">
        <v>4.1931543368770197E-2</v>
      </c>
      <c r="AD13" s="14">
        <v>7.8397518625288307E-2</v>
      </c>
      <c r="AE13" s="14">
        <v>4.49858119242115E-2</v>
      </c>
    </row>
    <row r="14" spans="2:31" x14ac:dyDescent="0.5">
      <c r="B14" s="15" t="s">
        <v>69</v>
      </c>
      <c r="C14" s="14">
        <v>3.69209239889507E-2</v>
      </c>
      <c r="D14" s="14">
        <v>1.53280127886215E-2</v>
      </c>
      <c r="E14" s="14">
        <v>5.81672566684487E-2</v>
      </c>
      <c r="F14" s="14"/>
      <c r="G14" s="14">
        <v>3.4279383782123397E-2</v>
      </c>
      <c r="H14" s="14">
        <v>4.6716036396985502E-2</v>
      </c>
      <c r="I14" s="14">
        <v>4.8425692217901099E-2</v>
      </c>
      <c r="J14" s="14">
        <v>5.4921311113870198E-2</v>
      </c>
      <c r="K14" s="14">
        <v>1.36656873053218E-2</v>
      </c>
      <c r="L14" s="14">
        <v>2.2354374464771901E-2</v>
      </c>
      <c r="M14" s="14"/>
      <c r="N14" s="14">
        <v>2.96643111489183E-2</v>
      </c>
      <c r="O14" s="14">
        <v>2.2825958534098901E-2</v>
      </c>
      <c r="P14" s="14">
        <v>3.6105114644250001E-2</v>
      </c>
      <c r="Q14" s="14">
        <v>6.0886773915446099E-2</v>
      </c>
      <c r="R14" s="14"/>
      <c r="S14" s="14">
        <v>2.6714165715754998E-2</v>
      </c>
      <c r="T14" s="14">
        <v>3.3442068164621398E-2</v>
      </c>
      <c r="U14" s="14">
        <v>6.6126099717484399E-2</v>
      </c>
      <c r="V14" s="14"/>
      <c r="W14" s="14">
        <v>2.0157078872241E-2</v>
      </c>
      <c r="X14" s="14">
        <v>3.0779560500868199E-2</v>
      </c>
      <c r="Y14" s="14">
        <v>2.27518289114634E-2</v>
      </c>
      <c r="Z14" s="14">
        <v>9.00871814140283E-2</v>
      </c>
      <c r="AA14" s="14">
        <v>7.6394240544389397E-2</v>
      </c>
      <c r="AB14" s="14"/>
      <c r="AC14" s="14">
        <v>1.42178999099644E-2</v>
      </c>
      <c r="AD14" s="14">
        <v>3.1348571177928601E-2</v>
      </c>
      <c r="AE14" s="14">
        <v>1.4045587828590099E-2</v>
      </c>
    </row>
    <row r="15" spans="2:31" x14ac:dyDescent="0.5">
      <c r="B15" s="15" t="s">
        <v>70</v>
      </c>
      <c r="C15" s="18">
        <v>0.50385042182929096</v>
      </c>
      <c r="D15" s="18">
        <v>0.60408228376196804</v>
      </c>
      <c r="E15" s="18">
        <v>0.407557876129922</v>
      </c>
      <c r="F15" s="18"/>
      <c r="G15" s="18">
        <v>0.42475414077898599</v>
      </c>
      <c r="H15" s="18">
        <v>0.43158743253668003</v>
      </c>
      <c r="I15" s="18">
        <v>0.50423163954522299</v>
      </c>
      <c r="J15" s="18">
        <v>0.49120322177622699</v>
      </c>
      <c r="K15" s="18">
        <v>0.48118457172691398</v>
      </c>
      <c r="L15" s="18">
        <v>0.63977852278282699</v>
      </c>
      <c r="M15" s="18"/>
      <c r="N15" s="18">
        <v>0.58950928611742104</v>
      </c>
      <c r="O15" s="18">
        <v>0.49385456369755198</v>
      </c>
      <c r="P15" s="18">
        <v>0.496877874751467</v>
      </c>
      <c r="Q15" s="18">
        <v>0.42705793884880799</v>
      </c>
      <c r="R15" s="18"/>
      <c r="S15" s="18">
        <v>0.56941336244464502</v>
      </c>
      <c r="T15" s="18">
        <v>0.50979032388853196</v>
      </c>
      <c r="U15" s="18">
        <v>0.36218075805181998</v>
      </c>
      <c r="V15" s="18"/>
      <c r="W15" s="18">
        <v>0.62764515724499703</v>
      </c>
      <c r="X15" s="18">
        <v>0.47580233059251797</v>
      </c>
      <c r="Y15" s="18">
        <v>0.52037635834906404</v>
      </c>
      <c r="Z15" s="18">
        <v>0.543633716989956</v>
      </c>
      <c r="AA15" s="18">
        <v>0.35638647261358603</v>
      </c>
      <c r="AB15" s="18"/>
      <c r="AC15" s="18">
        <v>0.616655617773336</v>
      </c>
      <c r="AD15" s="18">
        <v>0.480379149874127</v>
      </c>
      <c r="AE15" s="18">
        <v>0.52701113644573605</v>
      </c>
    </row>
    <row r="16" spans="2:31" x14ac:dyDescent="0.5">
      <c r="B16" s="15" t="s">
        <v>71</v>
      </c>
      <c r="C16" s="18">
        <v>0.17002114871901</v>
      </c>
      <c r="D16" s="18">
        <v>0.147801669385975</v>
      </c>
      <c r="E16" s="18">
        <v>0.190470096508356</v>
      </c>
      <c r="F16" s="18"/>
      <c r="G16" s="18">
        <v>0.228482620177058</v>
      </c>
      <c r="H16" s="18">
        <v>0.20217873939369699</v>
      </c>
      <c r="I16" s="18">
        <v>0.156712813073314</v>
      </c>
      <c r="J16" s="18">
        <v>0.14602389164812701</v>
      </c>
      <c r="K16" s="18">
        <v>0.18605188691512201</v>
      </c>
      <c r="L16" s="18">
        <v>0.124901600612137</v>
      </c>
      <c r="M16" s="18"/>
      <c r="N16" s="18">
        <v>0.14209631205507001</v>
      </c>
      <c r="O16" s="18">
        <v>0.15274089573688801</v>
      </c>
      <c r="P16" s="18">
        <v>0.19086107980755501</v>
      </c>
      <c r="Q16" s="18">
        <v>0.197523662895598</v>
      </c>
      <c r="R16" s="18"/>
      <c r="S16" s="18">
        <v>0.153785738632358</v>
      </c>
      <c r="T16" s="18">
        <v>0.17903295331584701</v>
      </c>
      <c r="U16" s="18">
        <v>0.190820394009109</v>
      </c>
      <c r="V16" s="18"/>
      <c r="W16" s="18">
        <v>0.116054363512131</v>
      </c>
      <c r="X16" s="18">
        <v>0.20996348637571999</v>
      </c>
      <c r="Y16" s="18">
        <v>0.14849113129961</v>
      </c>
      <c r="Z16" s="18">
        <v>0.111498561568734</v>
      </c>
      <c r="AA16" s="18">
        <v>0.199257616301383</v>
      </c>
      <c r="AB16" s="18"/>
      <c r="AC16" s="18">
        <v>0.107746557522565</v>
      </c>
      <c r="AD16" s="18">
        <v>0.20539353126412899</v>
      </c>
      <c r="AE16" s="18">
        <v>0.13244571993712501</v>
      </c>
    </row>
    <row r="17" spans="2:31" x14ac:dyDescent="0.5">
      <c r="B17" s="15" t="s">
        <v>72</v>
      </c>
      <c r="C17" s="19">
        <v>0.33382927311028099</v>
      </c>
      <c r="D17" s="19">
        <v>0.45628061437599299</v>
      </c>
      <c r="E17" s="19">
        <v>0.217087779621566</v>
      </c>
      <c r="F17" s="19"/>
      <c r="G17" s="19">
        <v>0.19627152060192801</v>
      </c>
      <c r="H17" s="19">
        <v>0.22940869314298401</v>
      </c>
      <c r="I17" s="19">
        <v>0.34751882647190901</v>
      </c>
      <c r="J17" s="19">
        <v>0.34517933012809898</v>
      </c>
      <c r="K17" s="19">
        <v>0.295132684811791</v>
      </c>
      <c r="L17" s="19">
        <v>0.51487692217069103</v>
      </c>
      <c r="M17" s="19"/>
      <c r="N17" s="19">
        <v>0.44741297406235098</v>
      </c>
      <c r="O17" s="19">
        <v>0.341113667960663</v>
      </c>
      <c r="P17" s="19">
        <v>0.30601679494391198</v>
      </c>
      <c r="Q17" s="19">
        <v>0.22953427595320999</v>
      </c>
      <c r="R17" s="19"/>
      <c r="S17" s="19">
        <v>0.41562762381228702</v>
      </c>
      <c r="T17" s="19">
        <v>0.33075737057268501</v>
      </c>
      <c r="U17" s="19">
        <v>0.17136036404270999</v>
      </c>
      <c r="V17" s="19"/>
      <c r="W17" s="19">
        <v>0.51159079373286598</v>
      </c>
      <c r="X17" s="19">
        <v>0.26583884421679699</v>
      </c>
      <c r="Y17" s="19">
        <v>0.37188522704945398</v>
      </c>
      <c r="Z17" s="19">
        <v>0.43213515542122199</v>
      </c>
      <c r="AA17" s="19">
        <v>0.157128856312203</v>
      </c>
      <c r="AB17" s="19"/>
      <c r="AC17" s="19">
        <v>0.50890906025076998</v>
      </c>
      <c r="AD17" s="19">
        <v>0.27498561860999798</v>
      </c>
      <c r="AE17" s="19">
        <v>0.39456541650861099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88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0.17224769996346301</v>
      </c>
      <c r="D9" s="14">
        <v>0.220327041252254</v>
      </c>
      <c r="E9" s="14">
        <v>0.126175089559347</v>
      </c>
      <c r="F9" s="14"/>
      <c r="G9" s="14">
        <v>0.104616759589611</v>
      </c>
      <c r="H9" s="14">
        <v>0.10984848881576401</v>
      </c>
      <c r="I9" s="14">
        <v>0.15934673169462801</v>
      </c>
      <c r="J9" s="14">
        <v>0.18331285474735601</v>
      </c>
      <c r="K9" s="14">
        <v>0.19613310407822801</v>
      </c>
      <c r="L9" s="14">
        <v>0.25300263753146002</v>
      </c>
      <c r="M9" s="14"/>
      <c r="N9" s="14">
        <v>0.182548513040098</v>
      </c>
      <c r="O9" s="14">
        <v>0.16019580685818499</v>
      </c>
      <c r="P9" s="14">
        <v>0.190119552855053</v>
      </c>
      <c r="Q9" s="14">
        <v>0.15385132292689499</v>
      </c>
      <c r="R9" s="14"/>
      <c r="S9" s="14">
        <v>0.26987459485788901</v>
      </c>
      <c r="T9" s="14">
        <v>0.12999435741344401</v>
      </c>
      <c r="U9" s="14">
        <v>0.10411283949446699</v>
      </c>
      <c r="V9" s="14"/>
      <c r="W9" s="14">
        <v>0.27266916919122902</v>
      </c>
      <c r="X9" s="14">
        <v>0.12677234652639099</v>
      </c>
      <c r="Y9" s="14">
        <v>0.111298709492175</v>
      </c>
      <c r="Z9" s="14">
        <v>0.271005488338946</v>
      </c>
      <c r="AA9" s="14">
        <v>0.107315936525677</v>
      </c>
      <c r="AB9" s="14"/>
      <c r="AC9" s="14">
        <v>0.27106717781762701</v>
      </c>
      <c r="AD9" s="14">
        <v>0.117065373723013</v>
      </c>
      <c r="AE9" s="14">
        <v>0.13403276727027999</v>
      </c>
    </row>
    <row r="10" spans="2:31" x14ac:dyDescent="0.5">
      <c r="B10" s="15" t="s">
        <v>65</v>
      </c>
      <c r="C10" s="14">
        <v>0.28626260888690702</v>
      </c>
      <c r="D10" s="14">
        <v>0.28554001998033002</v>
      </c>
      <c r="E10" s="14">
        <v>0.28835700567214401</v>
      </c>
      <c r="F10" s="14"/>
      <c r="G10" s="14">
        <v>0.18036797866909701</v>
      </c>
      <c r="H10" s="14">
        <v>0.23770640117584299</v>
      </c>
      <c r="I10" s="14">
        <v>0.27498830979330302</v>
      </c>
      <c r="J10" s="14">
        <v>0.29495931477048998</v>
      </c>
      <c r="K10" s="14">
        <v>0.33065650835027499</v>
      </c>
      <c r="L10" s="14">
        <v>0.36784226039952</v>
      </c>
      <c r="M10" s="14"/>
      <c r="N10" s="14">
        <v>0.27777865704975202</v>
      </c>
      <c r="O10" s="14">
        <v>0.30533336454439203</v>
      </c>
      <c r="P10" s="14">
        <v>0.27982277081437701</v>
      </c>
      <c r="Q10" s="14">
        <v>0.285529080969739</v>
      </c>
      <c r="R10" s="14"/>
      <c r="S10" s="14">
        <v>0.33615943126576397</v>
      </c>
      <c r="T10" s="14">
        <v>0.28415809409958098</v>
      </c>
      <c r="U10" s="14">
        <v>0.242408938415484</v>
      </c>
      <c r="V10" s="14"/>
      <c r="W10" s="14">
        <v>0.37054870243868099</v>
      </c>
      <c r="X10" s="14">
        <v>0.23582965864828501</v>
      </c>
      <c r="Y10" s="14">
        <v>0.29039228772674203</v>
      </c>
      <c r="Z10" s="14">
        <v>0.33658479907829603</v>
      </c>
      <c r="AA10" s="14">
        <v>0.230670700156238</v>
      </c>
      <c r="AB10" s="14"/>
      <c r="AC10" s="14">
        <v>0.372313466325425</v>
      </c>
      <c r="AD10" s="14">
        <v>0.25629067768509101</v>
      </c>
      <c r="AE10" s="14">
        <v>0.29984735065485901</v>
      </c>
    </row>
    <row r="11" spans="2:31" x14ac:dyDescent="0.5">
      <c r="B11" s="15" t="s">
        <v>66</v>
      </c>
      <c r="C11" s="14">
        <v>0.24560195477125399</v>
      </c>
      <c r="D11" s="14">
        <v>0.216574582404789</v>
      </c>
      <c r="E11" s="14">
        <v>0.27243796056381397</v>
      </c>
      <c r="F11" s="14"/>
      <c r="G11" s="14">
        <v>0.230214226040413</v>
      </c>
      <c r="H11" s="14">
        <v>0.31431609168316699</v>
      </c>
      <c r="I11" s="14">
        <v>0.28829310625945798</v>
      </c>
      <c r="J11" s="14">
        <v>0.233605358668667</v>
      </c>
      <c r="K11" s="14">
        <v>0.24147710911617501</v>
      </c>
      <c r="L11" s="14">
        <v>0.17772203246491999</v>
      </c>
      <c r="M11" s="14"/>
      <c r="N11" s="14">
        <v>0.22911277814331199</v>
      </c>
      <c r="O11" s="14">
        <v>0.21590098871077801</v>
      </c>
      <c r="P11" s="14">
        <v>0.28457129926698099</v>
      </c>
      <c r="Q11" s="14">
        <v>0.265306229896003</v>
      </c>
      <c r="R11" s="14"/>
      <c r="S11" s="14">
        <v>0.21036243116174799</v>
      </c>
      <c r="T11" s="14">
        <v>0.24785398129999101</v>
      </c>
      <c r="U11" s="14">
        <v>0.32544871893728899</v>
      </c>
      <c r="V11" s="14"/>
      <c r="W11" s="14">
        <v>0.204547259125682</v>
      </c>
      <c r="X11" s="14">
        <v>0.25447599852846697</v>
      </c>
      <c r="Y11" s="14">
        <v>0.21154177336507601</v>
      </c>
      <c r="Z11" s="14">
        <v>0.150837650074027</v>
      </c>
      <c r="AA11" s="14">
        <v>0.35535378500363302</v>
      </c>
      <c r="AB11" s="14"/>
      <c r="AC11" s="14">
        <v>0.21213569545090799</v>
      </c>
      <c r="AD11" s="14">
        <v>0.26363170745959602</v>
      </c>
      <c r="AE11" s="14">
        <v>0.161593676446497</v>
      </c>
    </row>
    <row r="12" spans="2:31" x14ac:dyDescent="0.5">
      <c r="B12" s="15" t="s">
        <v>67</v>
      </c>
      <c r="C12" s="14">
        <v>0.120220618719585</v>
      </c>
      <c r="D12" s="14">
        <v>0.12330970294683501</v>
      </c>
      <c r="E12" s="14">
        <v>0.11779025443034299</v>
      </c>
      <c r="F12" s="14"/>
      <c r="G12" s="14">
        <v>0.17961365352998501</v>
      </c>
      <c r="H12" s="14">
        <v>0.17076214935321901</v>
      </c>
      <c r="I12" s="14">
        <v>0.110272781266362</v>
      </c>
      <c r="J12" s="14">
        <v>9.2621145858073003E-2</v>
      </c>
      <c r="K12" s="14">
        <v>9.5520591813048603E-2</v>
      </c>
      <c r="L12" s="14">
        <v>8.7035516303681698E-2</v>
      </c>
      <c r="M12" s="14"/>
      <c r="N12" s="14">
        <v>0.14489134432415299</v>
      </c>
      <c r="O12" s="14">
        <v>0.13159462205057501</v>
      </c>
      <c r="P12" s="14">
        <v>9.5725608696129394E-2</v>
      </c>
      <c r="Q12" s="14">
        <v>0.10196987287804</v>
      </c>
      <c r="R12" s="14"/>
      <c r="S12" s="14">
        <v>7.9671050042714894E-2</v>
      </c>
      <c r="T12" s="14">
        <v>0.14479554542543199</v>
      </c>
      <c r="U12" s="14">
        <v>0.13119223402338701</v>
      </c>
      <c r="V12" s="14"/>
      <c r="W12" s="14">
        <v>7.0411189810392405E-2</v>
      </c>
      <c r="X12" s="14">
        <v>0.15262662161103299</v>
      </c>
      <c r="Y12" s="14">
        <v>0.19495962420039101</v>
      </c>
      <c r="Z12" s="14">
        <v>6.2146866018097303E-2</v>
      </c>
      <c r="AA12" s="14">
        <v>0.13677256620758599</v>
      </c>
      <c r="AB12" s="14"/>
      <c r="AC12" s="14">
        <v>6.9263638824032497E-2</v>
      </c>
      <c r="AD12" s="14">
        <v>0.15749070356098199</v>
      </c>
      <c r="AE12" s="14">
        <v>0.19155804191835901</v>
      </c>
    </row>
    <row r="13" spans="2:31" x14ac:dyDescent="0.5">
      <c r="B13" s="15" t="s">
        <v>68</v>
      </c>
      <c r="C13" s="14">
        <v>0.131671446606692</v>
      </c>
      <c r="D13" s="14">
        <v>0.126828985373862</v>
      </c>
      <c r="E13" s="14">
        <v>0.13485809681415101</v>
      </c>
      <c r="F13" s="14"/>
      <c r="G13" s="14">
        <v>0.25655075241817299</v>
      </c>
      <c r="H13" s="14">
        <v>0.12282395986314799</v>
      </c>
      <c r="I13" s="14">
        <v>0.11681097045062901</v>
      </c>
      <c r="J13" s="14">
        <v>0.132553582137384</v>
      </c>
      <c r="K13" s="14">
        <v>0.101000886225509</v>
      </c>
      <c r="L13" s="14">
        <v>8.8487501598898302E-2</v>
      </c>
      <c r="M13" s="14"/>
      <c r="N13" s="14">
        <v>0.13807652274781601</v>
      </c>
      <c r="O13" s="14">
        <v>0.14826423952380999</v>
      </c>
      <c r="P13" s="14">
        <v>0.11071691041465399</v>
      </c>
      <c r="Q13" s="14">
        <v>0.12286411487349699</v>
      </c>
      <c r="R13" s="14"/>
      <c r="S13" s="14">
        <v>7.7411027667218898E-2</v>
      </c>
      <c r="T13" s="14">
        <v>0.15624081409085799</v>
      </c>
      <c r="U13" s="14">
        <v>0.106514689032062</v>
      </c>
      <c r="V13" s="14"/>
      <c r="W13" s="14">
        <v>5.45998612676898E-2</v>
      </c>
      <c r="X13" s="14">
        <v>0.19072203434320001</v>
      </c>
      <c r="Y13" s="14">
        <v>0.164797602169997</v>
      </c>
      <c r="Z13" s="14">
        <v>0.100694999212241</v>
      </c>
      <c r="AA13" s="14">
        <v>9.4366526755308294E-2</v>
      </c>
      <c r="AB13" s="14"/>
      <c r="AC13" s="14">
        <v>5.0259650057066098E-2</v>
      </c>
      <c r="AD13" s="14">
        <v>0.16771493526586101</v>
      </c>
      <c r="AE13" s="14">
        <v>0.17689741899860001</v>
      </c>
    </row>
    <row r="14" spans="2:31" x14ac:dyDescent="0.5">
      <c r="B14" s="15" t="s">
        <v>69</v>
      </c>
      <c r="C14" s="14">
        <v>4.3995671052099103E-2</v>
      </c>
      <c r="D14" s="14">
        <v>2.74196680419302E-2</v>
      </c>
      <c r="E14" s="14">
        <v>6.0381592960199897E-2</v>
      </c>
      <c r="F14" s="14"/>
      <c r="G14" s="14">
        <v>4.8636629752721199E-2</v>
      </c>
      <c r="H14" s="14">
        <v>4.4542909108858803E-2</v>
      </c>
      <c r="I14" s="14">
        <v>5.0288100535618899E-2</v>
      </c>
      <c r="J14" s="14">
        <v>6.2947743818029395E-2</v>
      </c>
      <c r="K14" s="14">
        <v>3.5211800416763701E-2</v>
      </c>
      <c r="L14" s="14">
        <v>2.5910051701520199E-2</v>
      </c>
      <c r="M14" s="14"/>
      <c r="N14" s="14">
        <v>2.75921846948688E-2</v>
      </c>
      <c r="O14" s="14">
        <v>3.87109783122613E-2</v>
      </c>
      <c r="P14" s="14">
        <v>3.9043857952805801E-2</v>
      </c>
      <c r="Q14" s="14">
        <v>7.0479378455825498E-2</v>
      </c>
      <c r="R14" s="14"/>
      <c r="S14" s="14">
        <v>2.6521465004664999E-2</v>
      </c>
      <c r="T14" s="14">
        <v>3.6957207670693999E-2</v>
      </c>
      <c r="U14" s="14">
        <v>9.0322580097310007E-2</v>
      </c>
      <c r="V14" s="14"/>
      <c r="W14" s="14">
        <v>2.7223818166325301E-2</v>
      </c>
      <c r="X14" s="14">
        <v>3.9573340342623498E-2</v>
      </c>
      <c r="Y14" s="14">
        <v>2.7010003045618201E-2</v>
      </c>
      <c r="Z14" s="14">
        <v>7.87301972783927E-2</v>
      </c>
      <c r="AA14" s="14">
        <v>7.5520485351557101E-2</v>
      </c>
      <c r="AB14" s="14"/>
      <c r="AC14" s="14">
        <v>2.4960371524942002E-2</v>
      </c>
      <c r="AD14" s="14">
        <v>3.7806602305456703E-2</v>
      </c>
      <c r="AE14" s="14">
        <v>3.60707447114057E-2</v>
      </c>
    </row>
    <row r="15" spans="2:31" x14ac:dyDescent="0.5">
      <c r="B15" s="15" t="s">
        <v>70</v>
      </c>
      <c r="C15" s="18">
        <v>0.45851030885036997</v>
      </c>
      <c r="D15" s="18">
        <v>0.50586706123258296</v>
      </c>
      <c r="E15" s="18">
        <v>0.41453209523149098</v>
      </c>
      <c r="F15" s="18"/>
      <c r="G15" s="18">
        <v>0.28498473825870801</v>
      </c>
      <c r="H15" s="18">
        <v>0.347554889991607</v>
      </c>
      <c r="I15" s="18">
        <v>0.43433504148793101</v>
      </c>
      <c r="J15" s="18">
        <v>0.47827216951784701</v>
      </c>
      <c r="K15" s="18">
        <v>0.52678961242850297</v>
      </c>
      <c r="L15" s="18">
        <v>0.62084489793097997</v>
      </c>
      <c r="M15" s="18"/>
      <c r="N15" s="18">
        <v>0.46032717008985102</v>
      </c>
      <c r="O15" s="18">
        <v>0.46552917140257699</v>
      </c>
      <c r="P15" s="18">
        <v>0.46994232366943001</v>
      </c>
      <c r="Q15" s="18">
        <v>0.43938040389663402</v>
      </c>
      <c r="R15" s="18"/>
      <c r="S15" s="18">
        <v>0.60603402612365398</v>
      </c>
      <c r="T15" s="18">
        <v>0.41415245151302499</v>
      </c>
      <c r="U15" s="18">
        <v>0.34652177790995098</v>
      </c>
      <c r="V15" s="18"/>
      <c r="W15" s="18">
        <v>0.64321787162990995</v>
      </c>
      <c r="X15" s="18">
        <v>0.362602005174677</v>
      </c>
      <c r="Y15" s="18">
        <v>0.40169099721891799</v>
      </c>
      <c r="Z15" s="18">
        <v>0.60759028741724297</v>
      </c>
      <c r="AA15" s="18">
        <v>0.33798663668191498</v>
      </c>
      <c r="AB15" s="18"/>
      <c r="AC15" s="18">
        <v>0.64338064414305196</v>
      </c>
      <c r="AD15" s="18">
        <v>0.37335605140810402</v>
      </c>
      <c r="AE15" s="18">
        <v>0.43388011792513898</v>
      </c>
    </row>
    <row r="16" spans="2:31" x14ac:dyDescent="0.5">
      <c r="B16" s="15" t="s">
        <v>71</v>
      </c>
      <c r="C16" s="18">
        <v>0.251892065326277</v>
      </c>
      <c r="D16" s="18">
        <v>0.25013868832069702</v>
      </c>
      <c r="E16" s="18">
        <v>0.25264835124449497</v>
      </c>
      <c r="F16" s="18"/>
      <c r="G16" s="18">
        <v>0.43616440594815797</v>
      </c>
      <c r="H16" s="18">
        <v>0.29358610921636702</v>
      </c>
      <c r="I16" s="18">
        <v>0.22708375171699099</v>
      </c>
      <c r="J16" s="18">
        <v>0.22517472799545701</v>
      </c>
      <c r="K16" s="18">
        <v>0.19652147803855799</v>
      </c>
      <c r="L16" s="18">
        <v>0.17552301790257999</v>
      </c>
      <c r="M16" s="18"/>
      <c r="N16" s="18">
        <v>0.28296786707196903</v>
      </c>
      <c r="O16" s="18">
        <v>0.279858861574384</v>
      </c>
      <c r="P16" s="18">
        <v>0.20644251911078301</v>
      </c>
      <c r="Q16" s="18">
        <v>0.22483398775153701</v>
      </c>
      <c r="R16" s="18"/>
      <c r="S16" s="18">
        <v>0.15708207770993399</v>
      </c>
      <c r="T16" s="18">
        <v>0.30103635951628999</v>
      </c>
      <c r="U16" s="18">
        <v>0.23770692305544899</v>
      </c>
      <c r="V16" s="18"/>
      <c r="W16" s="18">
        <v>0.125011051078082</v>
      </c>
      <c r="X16" s="18">
        <v>0.34334865595423297</v>
      </c>
      <c r="Y16" s="18">
        <v>0.35975722637038798</v>
      </c>
      <c r="Z16" s="18">
        <v>0.162841865230338</v>
      </c>
      <c r="AA16" s="18">
        <v>0.231139092962895</v>
      </c>
      <c r="AB16" s="18"/>
      <c r="AC16" s="18">
        <v>0.119523288881099</v>
      </c>
      <c r="AD16" s="18">
        <v>0.325205638826843</v>
      </c>
      <c r="AE16" s="18">
        <v>0.36845546091695902</v>
      </c>
    </row>
    <row r="17" spans="2:31" x14ac:dyDescent="0.5">
      <c r="B17" s="15" t="s">
        <v>72</v>
      </c>
      <c r="C17" s="19">
        <v>0.206618243524093</v>
      </c>
      <c r="D17" s="19">
        <v>0.25572837291188599</v>
      </c>
      <c r="E17" s="19">
        <v>0.16188374398699601</v>
      </c>
      <c r="F17" s="19"/>
      <c r="G17" s="19">
        <v>-0.15117966768944999</v>
      </c>
      <c r="H17" s="19">
        <v>5.39687807752397E-2</v>
      </c>
      <c r="I17" s="19">
        <v>0.20725128977094001</v>
      </c>
      <c r="J17" s="19">
        <v>0.25309744152239</v>
      </c>
      <c r="K17" s="19">
        <v>0.33026813438994501</v>
      </c>
      <c r="L17" s="19">
        <v>0.44532188002840001</v>
      </c>
      <c r="M17" s="19"/>
      <c r="N17" s="19">
        <v>0.177359303017882</v>
      </c>
      <c r="O17" s="19">
        <v>0.18567030982819199</v>
      </c>
      <c r="P17" s="19">
        <v>0.26349980455864702</v>
      </c>
      <c r="Q17" s="19">
        <v>0.21454641614509601</v>
      </c>
      <c r="R17" s="19"/>
      <c r="S17" s="19">
        <v>0.44895194841371999</v>
      </c>
      <c r="T17" s="19">
        <v>0.113116091996735</v>
      </c>
      <c r="U17" s="19">
        <v>0.108814854854502</v>
      </c>
      <c r="V17" s="19"/>
      <c r="W17" s="19">
        <v>0.51820682055182798</v>
      </c>
      <c r="X17" s="19">
        <v>1.9253349220443999E-2</v>
      </c>
      <c r="Y17" s="19">
        <v>4.1933770848530103E-2</v>
      </c>
      <c r="Z17" s="19">
        <v>0.44474842218690402</v>
      </c>
      <c r="AA17" s="19">
        <v>0.10684754371902</v>
      </c>
      <c r="AB17" s="19"/>
      <c r="AC17" s="19">
        <v>0.52385735526195298</v>
      </c>
      <c r="AD17" s="19">
        <v>4.8150412581260203E-2</v>
      </c>
      <c r="AE17" s="19">
        <v>6.5424657008179704E-2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89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0.13161798077676301</v>
      </c>
      <c r="D9" s="14">
        <v>0.131913648632766</v>
      </c>
      <c r="E9" s="14">
        <v>0.130921073187242</v>
      </c>
      <c r="F9" s="14"/>
      <c r="G9" s="14">
        <v>0.22883567692357201</v>
      </c>
      <c r="H9" s="14">
        <v>0.16410099029054001</v>
      </c>
      <c r="I9" s="14">
        <v>0.12599025763037899</v>
      </c>
      <c r="J9" s="14">
        <v>0.131003916616796</v>
      </c>
      <c r="K9" s="14">
        <v>7.4945211989203203E-2</v>
      </c>
      <c r="L9" s="14">
        <v>8.4225034713564795E-2</v>
      </c>
      <c r="M9" s="14"/>
      <c r="N9" s="14">
        <v>0.180612731552317</v>
      </c>
      <c r="O9" s="14">
        <v>0.13822394880147601</v>
      </c>
      <c r="P9" s="14">
        <v>9.7515144061356598E-2</v>
      </c>
      <c r="Q9" s="14">
        <v>0.10075503406750699</v>
      </c>
      <c r="R9" s="14"/>
      <c r="S9" s="14">
        <v>7.5678833756644498E-2</v>
      </c>
      <c r="T9" s="14">
        <v>0.182354812417729</v>
      </c>
      <c r="U9" s="14">
        <v>7.2843072472452003E-2</v>
      </c>
      <c r="V9" s="14"/>
      <c r="W9" s="14">
        <v>7.0115622684200907E-2</v>
      </c>
      <c r="X9" s="14">
        <v>0.20675132438091401</v>
      </c>
      <c r="Y9" s="14">
        <v>0.13509345613659099</v>
      </c>
      <c r="Z9" s="14">
        <v>7.8829128826722994E-2</v>
      </c>
      <c r="AA9" s="14">
        <v>6.1649452229511903E-2</v>
      </c>
      <c r="AB9" s="14"/>
      <c r="AC9" s="14">
        <v>8.8210080670830499E-2</v>
      </c>
      <c r="AD9" s="14">
        <v>0.180473309886959</v>
      </c>
      <c r="AE9" s="14">
        <v>0.18419871158830001</v>
      </c>
    </row>
    <row r="10" spans="2:31" x14ac:dyDescent="0.5">
      <c r="B10" s="15" t="s">
        <v>65</v>
      </c>
      <c r="C10" s="14">
        <v>0.318598038138033</v>
      </c>
      <c r="D10" s="14">
        <v>0.32487538999285798</v>
      </c>
      <c r="E10" s="14">
        <v>0.311943392718456</v>
      </c>
      <c r="F10" s="14"/>
      <c r="G10" s="14">
        <v>0.38535943602661299</v>
      </c>
      <c r="H10" s="14">
        <v>0.37815869591109202</v>
      </c>
      <c r="I10" s="14">
        <v>0.33956222668424901</v>
      </c>
      <c r="J10" s="14">
        <v>0.24215353279547799</v>
      </c>
      <c r="K10" s="14">
        <v>0.237269914798239</v>
      </c>
      <c r="L10" s="14">
        <v>0.325626714194373</v>
      </c>
      <c r="M10" s="14"/>
      <c r="N10" s="14">
        <v>0.392764768703325</v>
      </c>
      <c r="O10" s="14">
        <v>0.36954212161264899</v>
      </c>
      <c r="P10" s="14">
        <v>0.239213004944134</v>
      </c>
      <c r="Q10" s="14">
        <v>0.25246200420648102</v>
      </c>
      <c r="R10" s="14"/>
      <c r="S10" s="14">
        <v>0.232719299117503</v>
      </c>
      <c r="T10" s="14">
        <v>0.39120820155679398</v>
      </c>
      <c r="U10" s="14">
        <v>0.32118379454150497</v>
      </c>
      <c r="V10" s="14"/>
      <c r="W10" s="14">
        <v>0.28219067952157301</v>
      </c>
      <c r="X10" s="14">
        <v>0.35997516847526101</v>
      </c>
      <c r="Y10" s="14">
        <v>0.46779284466163401</v>
      </c>
      <c r="Z10" s="14">
        <v>0.11324894219366299</v>
      </c>
      <c r="AA10" s="14">
        <v>0.21713596363940799</v>
      </c>
      <c r="AB10" s="14"/>
      <c r="AC10" s="14">
        <v>0.314434752401615</v>
      </c>
      <c r="AD10" s="14">
        <v>0.37863210560078198</v>
      </c>
      <c r="AE10" s="14">
        <v>0.38999766943047998</v>
      </c>
    </row>
    <row r="11" spans="2:31" x14ac:dyDescent="0.5">
      <c r="B11" s="15" t="s">
        <v>66</v>
      </c>
      <c r="C11" s="14">
        <v>0.27491045545251103</v>
      </c>
      <c r="D11" s="14">
        <v>0.25048679752993602</v>
      </c>
      <c r="E11" s="14">
        <v>0.29834386702881499</v>
      </c>
      <c r="F11" s="14"/>
      <c r="G11" s="14">
        <v>0.19568539917095901</v>
      </c>
      <c r="H11" s="14">
        <v>0.245765818820982</v>
      </c>
      <c r="I11" s="14">
        <v>0.26976732216845001</v>
      </c>
      <c r="J11" s="14">
        <v>0.28801388329377903</v>
      </c>
      <c r="K11" s="14">
        <v>0.33346209503179303</v>
      </c>
      <c r="L11" s="14">
        <v>0.30511303290280001</v>
      </c>
      <c r="M11" s="14"/>
      <c r="N11" s="14">
        <v>0.24111997088726</v>
      </c>
      <c r="O11" s="14">
        <v>0.24610562926666199</v>
      </c>
      <c r="P11" s="14">
        <v>0.302743278544854</v>
      </c>
      <c r="Q11" s="14">
        <v>0.318980740898542</v>
      </c>
      <c r="R11" s="14"/>
      <c r="S11" s="14">
        <v>0.29540693777236099</v>
      </c>
      <c r="T11" s="14">
        <v>0.24748776627067101</v>
      </c>
      <c r="U11" s="14">
        <v>0.31866584829183903</v>
      </c>
      <c r="V11" s="14"/>
      <c r="W11" s="14">
        <v>0.28568809792199201</v>
      </c>
      <c r="X11" s="14">
        <v>0.25610560909730101</v>
      </c>
      <c r="Y11" s="14">
        <v>0.25045632067164703</v>
      </c>
      <c r="Z11" s="14">
        <v>0.130615958485785</v>
      </c>
      <c r="AA11" s="14">
        <v>0.35181863872329</v>
      </c>
      <c r="AB11" s="14"/>
      <c r="AC11" s="14">
        <v>0.273221179515511</v>
      </c>
      <c r="AD11" s="14">
        <v>0.25117069780795898</v>
      </c>
      <c r="AE11" s="14">
        <v>0.226805591196519</v>
      </c>
    </row>
    <row r="12" spans="2:31" x14ac:dyDescent="0.5">
      <c r="B12" s="15" t="s">
        <v>67</v>
      </c>
      <c r="C12" s="14">
        <v>0.10852249243774301</v>
      </c>
      <c r="D12" s="14">
        <v>0.117923097157399</v>
      </c>
      <c r="E12" s="14">
        <v>9.9877512391332496E-2</v>
      </c>
      <c r="F12" s="14"/>
      <c r="G12" s="14">
        <v>0.101248405863705</v>
      </c>
      <c r="H12" s="14">
        <v>8.9417307657061101E-2</v>
      </c>
      <c r="I12" s="14">
        <v>8.2895482362155701E-2</v>
      </c>
      <c r="J12" s="14">
        <v>0.13537869175334799</v>
      </c>
      <c r="K12" s="14">
        <v>0.13674691805359801</v>
      </c>
      <c r="L12" s="14">
        <v>0.108989335517332</v>
      </c>
      <c r="M12" s="14"/>
      <c r="N12" s="14">
        <v>9.1489281341021605E-2</v>
      </c>
      <c r="O12" s="14">
        <v>0.10259009276284201</v>
      </c>
      <c r="P12" s="14">
        <v>0.14117604147554499</v>
      </c>
      <c r="Q12" s="14">
        <v>0.106732805145678</v>
      </c>
      <c r="R12" s="14"/>
      <c r="S12" s="14">
        <v>0.15346687654017799</v>
      </c>
      <c r="T12" s="14">
        <v>8.7157008193180299E-2</v>
      </c>
      <c r="U12" s="14">
        <v>6.3221572747337501E-2</v>
      </c>
      <c r="V12" s="14"/>
      <c r="W12" s="14">
        <v>0.14912374552963201</v>
      </c>
      <c r="X12" s="14">
        <v>8.5706333907749094E-2</v>
      </c>
      <c r="Y12" s="14">
        <v>7.7244930474260606E-2</v>
      </c>
      <c r="Z12" s="14">
        <v>0.204979951862575</v>
      </c>
      <c r="AA12" s="14">
        <v>0.113082651736989</v>
      </c>
      <c r="AB12" s="14"/>
      <c r="AC12" s="14">
        <v>0.13320382688851801</v>
      </c>
      <c r="AD12" s="14">
        <v>9.9121955354875196E-2</v>
      </c>
      <c r="AE12" s="14">
        <v>8.3412730572998903E-2</v>
      </c>
    </row>
    <row r="13" spans="2:31" x14ac:dyDescent="0.5">
      <c r="B13" s="15" t="s">
        <v>68</v>
      </c>
      <c r="C13" s="14">
        <v>0.13425868734694199</v>
      </c>
      <c r="D13" s="14">
        <v>0.14970004043327301</v>
      </c>
      <c r="E13" s="14">
        <v>0.11984496150078799</v>
      </c>
      <c r="F13" s="14"/>
      <c r="G13" s="14">
        <v>7.2056237996728306E-2</v>
      </c>
      <c r="H13" s="14">
        <v>8.0502318656619706E-2</v>
      </c>
      <c r="I13" s="14">
        <v>0.14782590559047001</v>
      </c>
      <c r="J13" s="14">
        <v>0.16996935348919401</v>
      </c>
      <c r="K13" s="14">
        <v>0.19526058318928399</v>
      </c>
      <c r="L13" s="14">
        <v>0.13806883523636601</v>
      </c>
      <c r="M13" s="14"/>
      <c r="N13" s="14">
        <v>6.4330606168608195E-2</v>
      </c>
      <c r="O13" s="14">
        <v>0.121495063344562</v>
      </c>
      <c r="P13" s="14">
        <v>0.18817150735156901</v>
      </c>
      <c r="Q13" s="14">
        <v>0.17445755635846599</v>
      </c>
      <c r="R13" s="14"/>
      <c r="S13" s="14">
        <v>0.22421799495942901</v>
      </c>
      <c r="T13" s="14">
        <v>5.4739737317106997E-2</v>
      </c>
      <c r="U13" s="14">
        <v>0.16876692620185099</v>
      </c>
      <c r="V13" s="14"/>
      <c r="W13" s="14">
        <v>0.180488695680835</v>
      </c>
      <c r="X13" s="14">
        <v>7.0036357362667903E-2</v>
      </c>
      <c r="Y13" s="14">
        <v>5.0477238785242497E-2</v>
      </c>
      <c r="Z13" s="14">
        <v>0.44580838626925701</v>
      </c>
      <c r="AA13" s="14">
        <v>0.20279489168626999</v>
      </c>
      <c r="AB13" s="14"/>
      <c r="AC13" s="14">
        <v>0.161001534813453</v>
      </c>
      <c r="AD13" s="14">
        <v>7.2376812536550095E-2</v>
      </c>
      <c r="AE13" s="14">
        <v>9.0420519860535106E-2</v>
      </c>
    </row>
    <row r="14" spans="2:31" x14ac:dyDescent="0.5">
      <c r="B14" s="15" t="s">
        <v>69</v>
      </c>
      <c r="C14" s="14">
        <v>3.20923458480089E-2</v>
      </c>
      <c r="D14" s="14">
        <v>2.5101026253768699E-2</v>
      </c>
      <c r="E14" s="14">
        <v>3.9069193173367198E-2</v>
      </c>
      <c r="F14" s="14"/>
      <c r="G14" s="14">
        <v>1.6814844018422499E-2</v>
      </c>
      <c r="H14" s="14">
        <v>4.2054868663705197E-2</v>
      </c>
      <c r="I14" s="14">
        <v>3.3958805564296202E-2</v>
      </c>
      <c r="J14" s="14">
        <v>3.3480622051405097E-2</v>
      </c>
      <c r="K14" s="14">
        <v>2.23152769378826E-2</v>
      </c>
      <c r="L14" s="14">
        <v>3.7977047435565299E-2</v>
      </c>
      <c r="M14" s="14"/>
      <c r="N14" s="14">
        <v>2.9682641347467901E-2</v>
      </c>
      <c r="O14" s="14">
        <v>2.2043144211809099E-2</v>
      </c>
      <c r="P14" s="14">
        <v>3.1181023622541101E-2</v>
      </c>
      <c r="Q14" s="14">
        <v>4.6611859323324699E-2</v>
      </c>
      <c r="R14" s="14"/>
      <c r="S14" s="14">
        <v>1.8510057853884199E-2</v>
      </c>
      <c r="T14" s="14">
        <v>3.7052474244518102E-2</v>
      </c>
      <c r="U14" s="14">
        <v>5.5318785745015697E-2</v>
      </c>
      <c r="V14" s="14"/>
      <c r="W14" s="14">
        <v>3.2393158661767299E-2</v>
      </c>
      <c r="X14" s="14">
        <v>2.1425206776107299E-2</v>
      </c>
      <c r="Y14" s="14">
        <v>1.8935209270625399E-2</v>
      </c>
      <c r="Z14" s="14">
        <v>2.6517632361996502E-2</v>
      </c>
      <c r="AA14" s="14">
        <v>5.3518401984531797E-2</v>
      </c>
      <c r="AB14" s="14"/>
      <c r="AC14" s="14">
        <v>2.99286257100729E-2</v>
      </c>
      <c r="AD14" s="14">
        <v>1.82251188128752E-2</v>
      </c>
      <c r="AE14" s="14">
        <v>2.5164777351167001E-2</v>
      </c>
    </row>
    <row r="15" spans="2:31" x14ac:dyDescent="0.5">
      <c r="B15" s="15" t="s">
        <v>70</v>
      </c>
      <c r="C15" s="18">
        <v>0.45021601891479601</v>
      </c>
      <c r="D15" s="18">
        <v>0.45678903862562298</v>
      </c>
      <c r="E15" s="18">
        <v>0.442864465905697</v>
      </c>
      <c r="F15" s="18"/>
      <c r="G15" s="18">
        <v>0.61419511295018503</v>
      </c>
      <c r="H15" s="18">
        <v>0.54225968620163201</v>
      </c>
      <c r="I15" s="18">
        <v>0.46555248431462798</v>
      </c>
      <c r="J15" s="18">
        <v>0.37315744941227502</v>
      </c>
      <c r="K15" s="18">
        <v>0.31221512678744301</v>
      </c>
      <c r="L15" s="18">
        <v>0.40985174890793802</v>
      </c>
      <c r="M15" s="18"/>
      <c r="N15" s="18">
        <v>0.57337750025564205</v>
      </c>
      <c r="O15" s="18">
        <v>0.50776607041412503</v>
      </c>
      <c r="P15" s="18">
        <v>0.33672814900549097</v>
      </c>
      <c r="Q15" s="18">
        <v>0.35321703827398798</v>
      </c>
      <c r="R15" s="18"/>
      <c r="S15" s="18">
        <v>0.30839813287414702</v>
      </c>
      <c r="T15" s="18">
        <v>0.57356301397452403</v>
      </c>
      <c r="U15" s="18">
        <v>0.39402686701395701</v>
      </c>
      <c r="V15" s="18"/>
      <c r="W15" s="18">
        <v>0.35230630220577402</v>
      </c>
      <c r="X15" s="18">
        <v>0.56672649285617505</v>
      </c>
      <c r="Y15" s="18">
        <v>0.60288630079822403</v>
      </c>
      <c r="Z15" s="18">
        <v>0.19207807102038599</v>
      </c>
      <c r="AA15" s="18">
        <v>0.27878541586891997</v>
      </c>
      <c r="AB15" s="18"/>
      <c r="AC15" s="18">
        <v>0.40264483307244497</v>
      </c>
      <c r="AD15" s="18">
        <v>0.55910541548774095</v>
      </c>
      <c r="AE15" s="18">
        <v>0.57419638101878001</v>
      </c>
    </row>
    <row r="16" spans="2:31" x14ac:dyDescent="0.5">
      <c r="B16" s="15" t="s">
        <v>71</v>
      </c>
      <c r="C16" s="18">
        <v>0.242781179784684</v>
      </c>
      <c r="D16" s="18">
        <v>0.26762313759067202</v>
      </c>
      <c r="E16" s="18">
        <v>0.21972247389212099</v>
      </c>
      <c r="F16" s="18"/>
      <c r="G16" s="18">
        <v>0.17330464386043301</v>
      </c>
      <c r="H16" s="18">
        <v>0.16991962631368099</v>
      </c>
      <c r="I16" s="18">
        <v>0.23072138795262601</v>
      </c>
      <c r="J16" s="18">
        <v>0.305348045242541</v>
      </c>
      <c r="K16" s="18">
        <v>0.33200750124288098</v>
      </c>
      <c r="L16" s="18">
        <v>0.24705817075369699</v>
      </c>
      <c r="M16" s="18"/>
      <c r="N16" s="18">
        <v>0.15581988750963</v>
      </c>
      <c r="O16" s="18">
        <v>0.22408515610740401</v>
      </c>
      <c r="P16" s="18">
        <v>0.32934754882711398</v>
      </c>
      <c r="Q16" s="18">
        <v>0.281190361504145</v>
      </c>
      <c r="R16" s="18"/>
      <c r="S16" s="18">
        <v>0.377684871499607</v>
      </c>
      <c r="T16" s="18">
        <v>0.141896745510287</v>
      </c>
      <c r="U16" s="18">
        <v>0.23198849894918899</v>
      </c>
      <c r="V16" s="18"/>
      <c r="W16" s="18">
        <v>0.32961244121046801</v>
      </c>
      <c r="X16" s="18">
        <v>0.15574269127041701</v>
      </c>
      <c r="Y16" s="18">
        <v>0.127722169259503</v>
      </c>
      <c r="Z16" s="18">
        <v>0.65078833813183201</v>
      </c>
      <c r="AA16" s="18">
        <v>0.31587754342325802</v>
      </c>
      <c r="AB16" s="18"/>
      <c r="AC16" s="18">
        <v>0.29420536170197098</v>
      </c>
      <c r="AD16" s="18">
        <v>0.17149876789142501</v>
      </c>
      <c r="AE16" s="18">
        <v>0.17383325043353401</v>
      </c>
    </row>
    <row r="17" spans="2:31" x14ac:dyDescent="0.5">
      <c r="B17" s="15" t="s">
        <v>72</v>
      </c>
      <c r="C17" s="19">
        <v>0.20743483913011199</v>
      </c>
      <c r="D17" s="19">
        <v>0.18916590103495101</v>
      </c>
      <c r="E17" s="19">
        <v>0.22314199201357701</v>
      </c>
      <c r="F17" s="19"/>
      <c r="G17" s="19">
        <v>0.44089046908975199</v>
      </c>
      <c r="H17" s="19">
        <v>0.37234005988795099</v>
      </c>
      <c r="I17" s="19">
        <v>0.234831096362002</v>
      </c>
      <c r="J17" s="19">
        <v>6.7809404169733495E-2</v>
      </c>
      <c r="K17" s="19">
        <v>-1.9792374455439E-2</v>
      </c>
      <c r="L17" s="19">
        <v>0.162793578154241</v>
      </c>
      <c r="M17" s="19"/>
      <c r="N17" s="19">
        <v>0.417557612746013</v>
      </c>
      <c r="O17" s="19">
        <v>0.28368091430672099</v>
      </c>
      <c r="P17" s="19">
        <v>7.3806001783770503E-3</v>
      </c>
      <c r="Q17" s="19">
        <v>7.2026676769843603E-2</v>
      </c>
      <c r="R17" s="19"/>
      <c r="S17" s="19">
        <v>-6.9286738625460101E-2</v>
      </c>
      <c r="T17" s="19">
        <v>0.431666268464237</v>
      </c>
      <c r="U17" s="19">
        <v>0.16203836806476801</v>
      </c>
      <c r="V17" s="19"/>
      <c r="W17" s="19">
        <v>2.2693860995306101E-2</v>
      </c>
      <c r="X17" s="19">
        <v>0.41098380158575798</v>
      </c>
      <c r="Y17" s="19">
        <v>0.475164131538721</v>
      </c>
      <c r="Z17" s="19">
        <v>-0.45871026711144602</v>
      </c>
      <c r="AA17" s="19">
        <v>-3.7092127554337898E-2</v>
      </c>
      <c r="AB17" s="19"/>
      <c r="AC17" s="19">
        <v>0.10843947137047399</v>
      </c>
      <c r="AD17" s="19">
        <v>0.38760664759631502</v>
      </c>
      <c r="AE17" s="19">
        <v>0.40036313058524597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0.105791794222012</v>
      </c>
      <c r="D9" s="14">
        <v>0.121372603775161</v>
      </c>
      <c r="E9" s="14">
        <v>9.0381447257846803E-2</v>
      </c>
      <c r="F9" s="14"/>
      <c r="G9" s="14">
        <v>0.109474662938965</v>
      </c>
      <c r="H9" s="14">
        <v>9.4931406335406199E-2</v>
      </c>
      <c r="I9" s="14">
        <v>0.104456394268182</v>
      </c>
      <c r="J9" s="14">
        <v>0.117511808181125</v>
      </c>
      <c r="K9" s="14">
        <v>0.106815420422085</v>
      </c>
      <c r="L9" s="14">
        <v>0.103089363096923</v>
      </c>
      <c r="M9" s="14"/>
      <c r="N9" s="14">
        <v>0.135782968221866</v>
      </c>
      <c r="O9" s="14">
        <v>0.100331882504735</v>
      </c>
      <c r="P9" s="14">
        <v>0.10199041557548399</v>
      </c>
      <c r="Q9" s="14">
        <v>7.8721785937033703E-2</v>
      </c>
      <c r="R9" s="14"/>
      <c r="S9" s="14">
        <v>9.8221704036094995E-2</v>
      </c>
      <c r="T9" s="14">
        <v>0.13773604796101899</v>
      </c>
      <c r="U9" s="14">
        <v>5.3716307117026997E-2</v>
      </c>
      <c r="V9" s="14"/>
      <c r="W9" s="14">
        <v>9.0174125579329703E-2</v>
      </c>
      <c r="X9" s="14">
        <v>0.119041103146587</v>
      </c>
      <c r="Y9" s="14">
        <v>0.13646130380125501</v>
      </c>
      <c r="Z9" s="14">
        <v>0.157653060552362</v>
      </c>
      <c r="AA9" s="14">
        <v>5.82380344348776E-2</v>
      </c>
      <c r="AB9" s="14"/>
      <c r="AC9" s="14">
        <v>0.101549956279053</v>
      </c>
      <c r="AD9" s="14">
        <v>0.113564596673136</v>
      </c>
      <c r="AE9" s="14">
        <v>0.13417270103552301</v>
      </c>
    </row>
    <row r="10" spans="2:31" x14ac:dyDescent="0.5">
      <c r="B10" s="15" t="s">
        <v>65</v>
      </c>
      <c r="C10" s="14">
        <v>0.27560459092207901</v>
      </c>
      <c r="D10" s="14">
        <v>0.30575166929776798</v>
      </c>
      <c r="E10" s="14">
        <v>0.24535227423244099</v>
      </c>
      <c r="F10" s="14"/>
      <c r="G10" s="14">
        <v>0.34674875584290799</v>
      </c>
      <c r="H10" s="14">
        <v>0.29493161609943402</v>
      </c>
      <c r="I10" s="14">
        <v>0.25522023750805301</v>
      </c>
      <c r="J10" s="14">
        <v>0.21884877214731999</v>
      </c>
      <c r="K10" s="14">
        <v>0.24285008420818999</v>
      </c>
      <c r="L10" s="14">
        <v>0.29752836791484799</v>
      </c>
      <c r="M10" s="14"/>
      <c r="N10" s="14">
        <v>0.34328492773878</v>
      </c>
      <c r="O10" s="14">
        <v>0.29848222186914097</v>
      </c>
      <c r="P10" s="14">
        <v>0.232799975443782</v>
      </c>
      <c r="Q10" s="14">
        <v>0.21264141677265999</v>
      </c>
      <c r="R10" s="14"/>
      <c r="S10" s="14">
        <v>0.22272148170089101</v>
      </c>
      <c r="T10" s="14">
        <v>0.33226939732601002</v>
      </c>
      <c r="U10" s="14">
        <v>0.204105609647217</v>
      </c>
      <c r="V10" s="14"/>
      <c r="W10" s="14">
        <v>0.25176152910345101</v>
      </c>
      <c r="X10" s="14">
        <v>0.36346075669058497</v>
      </c>
      <c r="Y10" s="14">
        <v>0.37285416119993497</v>
      </c>
      <c r="Z10" s="14">
        <v>0.22617093985871101</v>
      </c>
      <c r="AA10" s="14">
        <v>0.142912702244022</v>
      </c>
      <c r="AB10" s="14"/>
      <c r="AC10" s="14">
        <v>0.260921529330504</v>
      </c>
      <c r="AD10" s="14">
        <v>0.34059335584995798</v>
      </c>
      <c r="AE10" s="14">
        <v>0.32320875686113898</v>
      </c>
    </row>
    <row r="11" spans="2:31" x14ac:dyDescent="0.5">
      <c r="B11" s="15" t="s">
        <v>66</v>
      </c>
      <c r="C11" s="14">
        <v>0.28211035825385899</v>
      </c>
      <c r="D11" s="14">
        <v>0.26233422540289097</v>
      </c>
      <c r="E11" s="14">
        <v>0.30277420038706299</v>
      </c>
      <c r="F11" s="14"/>
      <c r="G11" s="14">
        <v>0.285581784591249</v>
      </c>
      <c r="H11" s="14">
        <v>0.309147967938946</v>
      </c>
      <c r="I11" s="14">
        <v>0.28564982010780998</v>
      </c>
      <c r="J11" s="14">
        <v>0.30127249886237301</v>
      </c>
      <c r="K11" s="14">
        <v>0.26985685615563798</v>
      </c>
      <c r="L11" s="14">
        <v>0.24767345302315</v>
      </c>
      <c r="M11" s="14"/>
      <c r="N11" s="14">
        <v>0.286989843754341</v>
      </c>
      <c r="O11" s="14">
        <v>0.26244256220888601</v>
      </c>
      <c r="P11" s="14">
        <v>0.27638432886801501</v>
      </c>
      <c r="Q11" s="14">
        <v>0.30651314772692601</v>
      </c>
      <c r="R11" s="14"/>
      <c r="S11" s="14">
        <v>0.25757074322660101</v>
      </c>
      <c r="T11" s="14">
        <v>0.26902611179327002</v>
      </c>
      <c r="U11" s="14">
        <v>0.36138656121983198</v>
      </c>
      <c r="V11" s="14"/>
      <c r="W11" s="14">
        <v>0.24568734968248901</v>
      </c>
      <c r="X11" s="14">
        <v>0.27790301302611597</v>
      </c>
      <c r="Y11" s="14">
        <v>0.248569762259649</v>
      </c>
      <c r="Z11" s="14">
        <v>0.148090490407848</v>
      </c>
      <c r="AA11" s="14">
        <v>0.36367368607976103</v>
      </c>
      <c r="AB11" s="14"/>
      <c r="AC11" s="14">
        <v>0.24443878053144399</v>
      </c>
      <c r="AD11" s="14">
        <v>0.27927838091861101</v>
      </c>
      <c r="AE11" s="14">
        <v>0.327229540932368</v>
      </c>
    </row>
    <row r="12" spans="2:31" x14ac:dyDescent="0.5">
      <c r="B12" s="15" t="s">
        <v>67</v>
      </c>
      <c r="C12" s="14">
        <v>0.15335381919551699</v>
      </c>
      <c r="D12" s="14">
        <v>0.14134178095793001</v>
      </c>
      <c r="E12" s="14">
        <v>0.163863465186319</v>
      </c>
      <c r="F12" s="14"/>
      <c r="G12" s="14">
        <v>0.13798351682927601</v>
      </c>
      <c r="H12" s="14">
        <v>0.16212878577269399</v>
      </c>
      <c r="I12" s="14">
        <v>0.143946143612146</v>
      </c>
      <c r="J12" s="14">
        <v>0.14167703598150599</v>
      </c>
      <c r="K12" s="14">
        <v>0.16564850178714299</v>
      </c>
      <c r="L12" s="14">
        <v>0.165223169053203</v>
      </c>
      <c r="M12" s="14"/>
      <c r="N12" s="14">
        <v>0.123182312566625</v>
      </c>
      <c r="O12" s="14">
        <v>0.16740890463910299</v>
      </c>
      <c r="P12" s="14">
        <v>0.15358822928329999</v>
      </c>
      <c r="Q12" s="14">
        <v>0.17443511981729301</v>
      </c>
      <c r="R12" s="14"/>
      <c r="S12" s="14">
        <v>0.16988401968459699</v>
      </c>
      <c r="T12" s="14">
        <v>0.14923654823656199</v>
      </c>
      <c r="U12" s="14">
        <v>0.150682180315349</v>
      </c>
      <c r="V12" s="14"/>
      <c r="W12" s="14">
        <v>0.190747183656237</v>
      </c>
      <c r="X12" s="14">
        <v>0.115256317961779</v>
      </c>
      <c r="Y12" s="14">
        <v>0.15492155657429499</v>
      </c>
      <c r="Z12" s="14">
        <v>0.12607129399589501</v>
      </c>
      <c r="AA12" s="14">
        <v>0.15681373389484199</v>
      </c>
      <c r="AB12" s="14"/>
      <c r="AC12" s="14">
        <v>0.20013571504320099</v>
      </c>
      <c r="AD12" s="14">
        <v>0.133391377888814</v>
      </c>
      <c r="AE12" s="14">
        <v>0.115370789323685</v>
      </c>
    </row>
    <row r="13" spans="2:31" x14ac:dyDescent="0.5">
      <c r="B13" s="15" t="s">
        <v>68</v>
      </c>
      <c r="C13" s="14">
        <v>0.150153522557402</v>
      </c>
      <c r="D13" s="14">
        <v>0.14918307101188399</v>
      </c>
      <c r="E13" s="14">
        <v>0.15182912833855</v>
      </c>
      <c r="F13" s="14"/>
      <c r="G13" s="14">
        <v>6.8537721435519297E-2</v>
      </c>
      <c r="H13" s="14">
        <v>0.105617604959949</v>
      </c>
      <c r="I13" s="14">
        <v>0.192885558275806</v>
      </c>
      <c r="J13" s="14">
        <v>0.181584402764736</v>
      </c>
      <c r="K13" s="14">
        <v>0.18339367886215999</v>
      </c>
      <c r="L13" s="14">
        <v>0.15763249485858799</v>
      </c>
      <c r="M13" s="14"/>
      <c r="N13" s="14">
        <v>9.1272375936972697E-2</v>
      </c>
      <c r="O13" s="14">
        <v>0.13626354880164299</v>
      </c>
      <c r="P13" s="14">
        <v>0.19956008757427399</v>
      </c>
      <c r="Q13" s="14">
        <v>0.18395270770552399</v>
      </c>
      <c r="R13" s="14"/>
      <c r="S13" s="14">
        <v>0.23055157714326199</v>
      </c>
      <c r="T13" s="14">
        <v>8.6942070036954297E-2</v>
      </c>
      <c r="U13" s="14">
        <v>0.163355936001123</v>
      </c>
      <c r="V13" s="14"/>
      <c r="W13" s="14">
        <v>0.19487145469051401</v>
      </c>
      <c r="X13" s="14">
        <v>0.100432434313523</v>
      </c>
      <c r="Y13" s="14">
        <v>6.7258024242050796E-2</v>
      </c>
      <c r="Z13" s="14">
        <v>0.31565926890219098</v>
      </c>
      <c r="AA13" s="14">
        <v>0.22412469168115701</v>
      </c>
      <c r="AB13" s="14"/>
      <c r="AC13" s="14">
        <v>0.159829642620365</v>
      </c>
      <c r="AD13" s="14">
        <v>0.109365934025474</v>
      </c>
      <c r="AE13" s="14">
        <v>8.0162164846131895E-2</v>
      </c>
    </row>
    <row r="14" spans="2:31" x14ac:dyDescent="0.5">
      <c r="B14" s="15" t="s">
        <v>69</v>
      </c>
      <c r="C14" s="14">
        <v>3.2985914849131902E-2</v>
      </c>
      <c r="D14" s="14">
        <v>2.0016649554365301E-2</v>
      </c>
      <c r="E14" s="14">
        <v>4.5799484597781402E-2</v>
      </c>
      <c r="F14" s="14"/>
      <c r="G14" s="14">
        <v>5.1673558362082303E-2</v>
      </c>
      <c r="H14" s="14">
        <v>3.3242618893570601E-2</v>
      </c>
      <c r="I14" s="14">
        <v>1.7841846228003399E-2</v>
      </c>
      <c r="J14" s="14">
        <v>3.9105482062938797E-2</v>
      </c>
      <c r="K14" s="14">
        <v>3.1435458564782498E-2</v>
      </c>
      <c r="L14" s="14">
        <v>2.8853152053288401E-2</v>
      </c>
      <c r="M14" s="14"/>
      <c r="N14" s="14">
        <v>1.9487571781415001E-2</v>
      </c>
      <c r="O14" s="14">
        <v>3.5070879976492698E-2</v>
      </c>
      <c r="P14" s="14">
        <v>3.5676963255146202E-2</v>
      </c>
      <c r="Q14" s="14">
        <v>4.3735822040564601E-2</v>
      </c>
      <c r="R14" s="14"/>
      <c r="S14" s="14">
        <v>2.1050474208553799E-2</v>
      </c>
      <c r="T14" s="14">
        <v>2.47898246461851E-2</v>
      </c>
      <c r="U14" s="14">
        <v>6.6753405699451707E-2</v>
      </c>
      <c r="V14" s="14"/>
      <c r="W14" s="14">
        <v>2.67583572879798E-2</v>
      </c>
      <c r="X14" s="14">
        <v>2.3906374861410899E-2</v>
      </c>
      <c r="Y14" s="14">
        <v>1.99351919228156E-2</v>
      </c>
      <c r="Z14" s="14">
        <v>2.6354946282992699E-2</v>
      </c>
      <c r="AA14" s="14">
        <v>5.4237151665340697E-2</v>
      </c>
      <c r="AB14" s="14"/>
      <c r="AC14" s="14">
        <v>3.3124376195432501E-2</v>
      </c>
      <c r="AD14" s="14">
        <v>2.3806354644006902E-2</v>
      </c>
      <c r="AE14" s="14">
        <v>1.9856047001153398E-2</v>
      </c>
    </row>
    <row r="15" spans="2:31" x14ac:dyDescent="0.5">
      <c r="B15" s="15" t="s">
        <v>70</v>
      </c>
      <c r="C15" s="18">
        <v>0.38139638514409002</v>
      </c>
      <c r="D15" s="18">
        <v>0.42712427307292899</v>
      </c>
      <c r="E15" s="18">
        <v>0.33573372149028802</v>
      </c>
      <c r="F15" s="18"/>
      <c r="G15" s="18">
        <v>0.456223418781873</v>
      </c>
      <c r="H15" s="18">
        <v>0.38986302243484</v>
      </c>
      <c r="I15" s="18">
        <v>0.35967663177623499</v>
      </c>
      <c r="J15" s="18">
        <v>0.33636058032844601</v>
      </c>
      <c r="K15" s="18">
        <v>0.34966550463027601</v>
      </c>
      <c r="L15" s="18">
        <v>0.40061773101177101</v>
      </c>
      <c r="M15" s="18"/>
      <c r="N15" s="18">
        <v>0.47906789596064703</v>
      </c>
      <c r="O15" s="18">
        <v>0.39881410437387499</v>
      </c>
      <c r="P15" s="18">
        <v>0.334790391019265</v>
      </c>
      <c r="Q15" s="18">
        <v>0.29136320270969401</v>
      </c>
      <c r="R15" s="18"/>
      <c r="S15" s="18">
        <v>0.32094318573698599</v>
      </c>
      <c r="T15" s="18">
        <v>0.47000544528702898</v>
      </c>
      <c r="U15" s="18">
        <v>0.25782191676424399</v>
      </c>
      <c r="V15" s="18"/>
      <c r="W15" s="18">
        <v>0.34193565468278098</v>
      </c>
      <c r="X15" s="18">
        <v>0.48250185983717098</v>
      </c>
      <c r="Y15" s="18">
        <v>0.50931546500118996</v>
      </c>
      <c r="Z15" s="18">
        <v>0.38382400041107301</v>
      </c>
      <c r="AA15" s="18">
        <v>0.20115073667889899</v>
      </c>
      <c r="AB15" s="18"/>
      <c r="AC15" s="18">
        <v>0.362471485609557</v>
      </c>
      <c r="AD15" s="18">
        <v>0.45415795252309399</v>
      </c>
      <c r="AE15" s="18">
        <v>0.45738145789666201</v>
      </c>
    </row>
    <row r="16" spans="2:31" x14ac:dyDescent="0.5">
      <c r="B16" s="15" t="s">
        <v>71</v>
      </c>
      <c r="C16" s="18">
        <v>0.30350734175291899</v>
      </c>
      <c r="D16" s="18">
        <v>0.29052485196981398</v>
      </c>
      <c r="E16" s="18">
        <v>0.315692593524868</v>
      </c>
      <c r="F16" s="18"/>
      <c r="G16" s="18">
        <v>0.20652123826479499</v>
      </c>
      <c r="H16" s="18">
        <v>0.267746390732644</v>
      </c>
      <c r="I16" s="18">
        <v>0.33683170188795197</v>
      </c>
      <c r="J16" s="18">
        <v>0.32326143874624202</v>
      </c>
      <c r="K16" s="18">
        <v>0.34904218064930398</v>
      </c>
      <c r="L16" s="18">
        <v>0.32285566391179099</v>
      </c>
      <c r="M16" s="18"/>
      <c r="N16" s="18">
        <v>0.214454688503598</v>
      </c>
      <c r="O16" s="18">
        <v>0.303672453440746</v>
      </c>
      <c r="P16" s="18">
        <v>0.35314831685757397</v>
      </c>
      <c r="Q16" s="18">
        <v>0.358387827522816</v>
      </c>
      <c r="R16" s="18"/>
      <c r="S16" s="18">
        <v>0.40043559682786001</v>
      </c>
      <c r="T16" s="18">
        <v>0.23617861827351599</v>
      </c>
      <c r="U16" s="18">
        <v>0.31403811631647199</v>
      </c>
      <c r="V16" s="18"/>
      <c r="W16" s="18">
        <v>0.38561863834675097</v>
      </c>
      <c r="X16" s="18">
        <v>0.21568875227530199</v>
      </c>
      <c r="Y16" s="18">
        <v>0.22217958081634601</v>
      </c>
      <c r="Z16" s="18">
        <v>0.44173056289808599</v>
      </c>
      <c r="AA16" s="18">
        <v>0.380938425575999</v>
      </c>
      <c r="AB16" s="18"/>
      <c r="AC16" s="18">
        <v>0.35996535766356602</v>
      </c>
      <c r="AD16" s="18">
        <v>0.24275731191428801</v>
      </c>
      <c r="AE16" s="18">
        <v>0.195532954169817</v>
      </c>
    </row>
    <row r="17" spans="2:31" x14ac:dyDescent="0.5">
      <c r="B17" s="15" t="s">
        <v>72</v>
      </c>
      <c r="C17" s="19">
        <v>7.7889043391171503E-2</v>
      </c>
      <c r="D17" s="19">
        <v>0.13659942110311499</v>
      </c>
      <c r="E17" s="19">
        <v>2.0041127965419601E-2</v>
      </c>
      <c r="F17" s="19"/>
      <c r="G17" s="19">
        <v>0.24970218051707799</v>
      </c>
      <c r="H17" s="19">
        <v>0.122116631702197</v>
      </c>
      <c r="I17" s="19">
        <v>2.2844929888282999E-2</v>
      </c>
      <c r="J17" s="19">
        <v>1.30991415822034E-2</v>
      </c>
      <c r="K17" s="19">
        <v>6.2332398097186804E-4</v>
      </c>
      <c r="L17" s="19">
        <v>7.7762067099980195E-2</v>
      </c>
      <c r="M17" s="19"/>
      <c r="N17" s="19">
        <v>0.26461320745704903</v>
      </c>
      <c r="O17" s="19">
        <v>9.5141650933128999E-2</v>
      </c>
      <c r="P17" s="19">
        <v>-1.8357925838308399E-2</v>
      </c>
      <c r="Q17" s="19">
        <v>-6.7024624813122796E-2</v>
      </c>
      <c r="R17" s="19"/>
      <c r="S17" s="19">
        <v>-7.9492411090874002E-2</v>
      </c>
      <c r="T17" s="19">
        <v>0.23382682701351301</v>
      </c>
      <c r="U17" s="19">
        <v>-5.6216199552228202E-2</v>
      </c>
      <c r="V17" s="19"/>
      <c r="W17" s="19">
        <v>-4.3682983663970103E-2</v>
      </c>
      <c r="X17" s="19">
        <v>0.26681310756186899</v>
      </c>
      <c r="Y17" s="19">
        <v>0.28713588418484298</v>
      </c>
      <c r="Z17" s="19">
        <v>-5.7906562487013098E-2</v>
      </c>
      <c r="AA17" s="19">
        <v>-0.17978768889710001</v>
      </c>
      <c r="AB17" s="19"/>
      <c r="AC17" s="19">
        <v>2.50612794599164E-3</v>
      </c>
      <c r="AD17" s="19">
        <v>0.21140064060880601</v>
      </c>
      <c r="AE17" s="19">
        <v>0.26184850372684498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0.42824867878499101</v>
      </c>
      <c r="D9" s="14">
        <v>0.43790729000051698</v>
      </c>
      <c r="E9" s="14">
        <v>0.41989634434476703</v>
      </c>
      <c r="F9" s="14"/>
      <c r="G9" s="14">
        <v>0.17757586012165</v>
      </c>
      <c r="H9" s="14">
        <v>0.302303261893414</v>
      </c>
      <c r="I9" s="14">
        <v>0.40250543949956202</v>
      </c>
      <c r="J9" s="14">
        <v>0.46103990274613499</v>
      </c>
      <c r="K9" s="14">
        <v>0.60992076049494903</v>
      </c>
      <c r="L9" s="14">
        <v>0.56832967571715298</v>
      </c>
      <c r="M9" s="14"/>
      <c r="N9" s="14">
        <v>0.34931591854573102</v>
      </c>
      <c r="O9" s="14">
        <v>0.39658755665399398</v>
      </c>
      <c r="P9" s="14">
        <v>0.50170565072325302</v>
      </c>
      <c r="Q9" s="14">
        <v>0.47533865282395998</v>
      </c>
      <c r="R9" s="14"/>
      <c r="S9" s="14">
        <v>0.65645361413265002</v>
      </c>
      <c r="T9" s="14">
        <v>0.30816108516617202</v>
      </c>
      <c r="U9" s="14">
        <v>0.32298909805401699</v>
      </c>
      <c r="V9" s="14"/>
      <c r="W9" s="14">
        <v>0.62081804967965803</v>
      </c>
      <c r="X9" s="14">
        <v>0.26578137871159901</v>
      </c>
      <c r="Y9" s="14">
        <v>0.33937459947773901</v>
      </c>
      <c r="Z9" s="14">
        <v>0.80980023799819001</v>
      </c>
      <c r="AA9" s="14">
        <v>0.41952931924744902</v>
      </c>
      <c r="AB9" s="14"/>
      <c r="AC9" s="14">
        <v>0.57207771819315001</v>
      </c>
      <c r="AD9" s="14">
        <v>0.29334411104286301</v>
      </c>
      <c r="AE9" s="14">
        <v>0.29207673674238099</v>
      </c>
    </row>
    <row r="10" spans="2:31" x14ac:dyDescent="0.5">
      <c r="B10" s="15" t="s">
        <v>65</v>
      </c>
      <c r="C10" s="14">
        <v>0.24838415555503399</v>
      </c>
      <c r="D10" s="14">
        <v>0.249305953884005</v>
      </c>
      <c r="E10" s="14">
        <v>0.248690358548084</v>
      </c>
      <c r="F10" s="14"/>
      <c r="G10" s="14">
        <v>0.24568440777126699</v>
      </c>
      <c r="H10" s="14">
        <v>0.23960998836730599</v>
      </c>
      <c r="I10" s="14">
        <v>0.27891202516316499</v>
      </c>
      <c r="J10" s="14">
        <v>0.23113864527945399</v>
      </c>
      <c r="K10" s="14">
        <v>0.21276403538572</v>
      </c>
      <c r="L10" s="14">
        <v>0.270316900120121</v>
      </c>
      <c r="M10" s="14"/>
      <c r="N10" s="14">
        <v>0.26504538328724297</v>
      </c>
      <c r="O10" s="14">
        <v>0.25800101813370102</v>
      </c>
      <c r="P10" s="14">
        <v>0.23996173904009099</v>
      </c>
      <c r="Q10" s="14">
        <v>0.231213491854522</v>
      </c>
      <c r="R10" s="14"/>
      <c r="S10" s="14">
        <v>0.21583150547361099</v>
      </c>
      <c r="T10" s="14">
        <v>0.27390457995871698</v>
      </c>
      <c r="U10" s="14">
        <v>0.27434177398875698</v>
      </c>
      <c r="V10" s="14"/>
      <c r="W10" s="14">
        <v>0.24736413114523301</v>
      </c>
      <c r="X10" s="14">
        <v>0.27912757849075898</v>
      </c>
      <c r="Y10" s="14">
        <v>0.263160138940011</v>
      </c>
      <c r="Z10" s="14">
        <v>6.8230078336118702E-2</v>
      </c>
      <c r="AA10" s="14">
        <v>0.24070512202529601</v>
      </c>
      <c r="AB10" s="14"/>
      <c r="AC10" s="14">
        <v>0.27429847652579997</v>
      </c>
      <c r="AD10" s="14">
        <v>0.28126518991189697</v>
      </c>
      <c r="AE10" s="14">
        <v>0.27277271913234602</v>
      </c>
    </row>
    <row r="11" spans="2:31" x14ac:dyDescent="0.5">
      <c r="B11" s="15" t="s">
        <v>66</v>
      </c>
      <c r="C11" s="14">
        <v>0.20889253266271399</v>
      </c>
      <c r="D11" s="14">
        <v>0.21625196020588699</v>
      </c>
      <c r="E11" s="14">
        <v>0.202003789907545</v>
      </c>
      <c r="F11" s="14"/>
      <c r="G11" s="14">
        <v>0.30130777376815099</v>
      </c>
      <c r="H11" s="14">
        <v>0.29723591621150303</v>
      </c>
      <c r="I11" s="14">
        <v>0.20405740213186499</v>
      </c>
      <c r="J11" s="14">
        <v>0.21538791655188999</v>
      </c>
      <c r="K11" s="14">
        <v>0.12875011739620201</v>
      </c>
      <c r="L11" s="14">
        <v>0.128618890785345</v>
      </c>
      <c r="M11" s="14"/>
      <c r="N11" s="14">
        <v>0.25912401036455501</v>
      </c>
      <c r="O11" s="14">
        <v>0.21543385202849599</v>
      </c>
      <c r="P11" s="14">
        <v>0.15676742440622099</v>
      </c>
      <c r="Q11" s="14">
        <v>0.19619644100752301</v>
      </c>
      <c r="R11" s="14"/>
      <c r="S11" s="14">
        <v>9.0071651335132202E-2</v>
      </c>
      <c r="T11" s="14">
        <v>0.27712528814235998</v>
      </c>
      <c r="U11" s="14">
        <v>0.28329766649164601</v>
      </c>
      <c r="V11" s="14"/>
      <c r="W11" s="14">
        <v>9.4771987309170705E-2</v>
      </c>
      <c r="X11" s="14">
        <v>0.27718321055330603</v>
      </c>
      <c r="Y11" s="14">
        <v>0.29608328466893202</v>
      </c>
      <c r="Z11" s="14">
        <v>6.7960137664293693E-2</v>
      </c>
      <c r="AA11" s="14">
        <v>0.25042627873630402</v>
      </c>
      <c r="AB11" s="14"/>
      <c r="AC11" s="14">
        <v>0.110153743566902</v>
      </c>
      <c r="AD11" s="14">
        <v>0.26763407666769801</v>
      </c>
      <c r="AE11" s="14">
        <v>0.28880545149365799</v>
      </c>
    </row>
    <row r="12" spans="2:31" x14ac:dyDescent="0.5">
      <c r="B12" s="15" t="s">
        <v>67</v>
      </c>
      <c r="C12" s="14">
        <v>6.0631359076840502E-2</v>
      </c>
      <c r="D12" s="14">
        <v>5.12887537183409E-2</v>
      </c>
      <c r="E12" s="14">
        <v>6.8046726529737006E-2</v>
      </c>
      <c r="F12" s="14"/>
      <c r="G12" s="14">
        <v>0.15732028626262001</v>
      </c>
      <c r="H12" s="14">
        <v>7.8783881210867004E-2</v>
      </c>
      <c r="I12" s="14">
        <v>7.1771032971105903E-2</v>
      </c>
      <c r="J12" s="14">
        <v>5.1747141964968497E-2</v>
      </c>
      <c r="K12" s="14">
        <v>2.2903724022498798E-2</v>
      </c>
      <c r="L12" s="14">
        <v>5.6040857961714603E-3</v>
      </c>
      <c r="M12" s="14"/>
      <c r="N12" s="14">
        <v>8.0496428603579695E-2</v>
      </c>
      <c r="O12" s="14">
        <v>7.2757576539916199E-2</v>
      </c>
      <c r="P12" s="14">
        <v>4.32558508684876E-2</v>
      </c>
      <c r="Q12" s="14">
        <v>4.3190112830928301E-2</v>
      </c>
      <c r="R12" s="14"/>
      <c r="S12" s="14">
        <v>1.45020276077705E-2</v>
      </c>
      <c r="T12" s="14">
        <v>8.8181581021310296E-2</v>
      </c>
      <c r="U12" s="14">
        <v>5.5963947010783902E-2</v>
      </c>
      <c r="V12" s="14"/>
      <c r="W12" s="14">
        <v>1.3706877413242001E-2</v>
      </c>
      <c r="X12" s="14">
        <v>0.10188428451708301</v>
      </c>
      <c r="Y12" s="14">
        <v>8.8397962528650204E-2</v>
      </c>
      <c r="Z12" s="14">
        <v>2.2094670434467601E-2</v>
      </c>
      <c r="AA12" s="14">
        <v>3.5480961744933703E-2</v>
      </c>
      <c r="AB12" s="14"/>
      <c r="AC12" s="14">
        <v>1.6727512781269799E-2</v>
      </c>
      <c r="AD12" s="14">
        <v>8.8608746585504106E-2</v>
      </c>
      <c r="AE12" s="14">
        <v>0.10945449774999599</v>
      </c>
    </row>
    <row r="13" spans="2:31" x14ac:dyDescent="0.5">
      <c r="B13" s="15" t="s">
        <v>68</v>
      </c>
      <c r="C13" s="14">
        <v>3.48720701349335E-2</v>
      </c>
      <c r="D13" s="14">
        <v>3.1273138578945502E-2</v>
      </c>
      <c r="E13" s="14">
        <v>3.7422904551970303E-2</v>
      </c>
      <c r="F13" s="14"/>
      <c r="G13" s="14">
        <v>7.8682724025922204E-2</v>
      </c>
      <c r="H13" s="14">
        <v>5.6647034031759601E-2</v>
      </c>
      <c r="I13" s="14">
        <v>2.23102133999649E-2</v>
      </c>
      <c r="J13" s="14">
        <v>2.3721296413942699E-2</v>
      </c>
      <c r="K13" s="14">
        <v>1.9285450197114001E-2</v>
      </c>
      <c r="L13" s="14">
        <v>1.80083018595028E-2</v>
      </c>
      <c r="M13" s="14"/>
      <c r="N13" s="14">
        <v>3.2848097637667002E-2</v>
      </c>
      <c r="O13" s="14">
        <v>4.1345652344663003E-2</v>
      </c>
      <c r="P13" s="14">
        <v>3.5218603179554199E-2</v>
      </c>
      <c r="Q13" s="14">
        <v>2.8825550762195701E-2</v>
      </c>
      <c r="R13" s="14"/>
      <c r="S13" s="14">
        <v>1.64672245872153E-2</v>
      </c>
      <c r="T13" s="14">
        <v>3.72898007342162E-2</v>
      </c>
      <c r="U13" s="14">
        <v>2.48412567930054E-2</v>
      </c>
      <c r="V13" s="14"/>
      <c r="W13" s="14">
        <v>1.8149742048246601E-2</v>
      </c>
      <c r="X13" s="14">
        <v>5.8206984781126E-2</v>
      </c>
      <c r="Y13" s="14">
        <v>0</v>
      </c>
      <c r="Z13" s="14">
        <v>3.1914875566930498E-2</v>
      </c>
      <c r="AA13" s="14">
        <v>2.18472965649808E-2</v>
      </c>
      <c r="AB13" s="14"/>
      <c r="AC13" s="14">
        <v>2.06972921557812E-2</v>
      </c>
      <c r="AD13" s="14">
        <v>5.28631634423559E-2</v>
      </c>
      <c r="AE13" s="14">
        <v>1.3024106591506299E-2</v>
      </c>
    </row>
    <row r="14" spans="2:31" x14ac:dyDescent="0.5">
      <c r="B14" s="15" t="s">
        <v>69</v>
      </c>
      <c r="C14" s="14">
        <v>1.8971203785487601E-2</v>
      </c>
      <c r="D14" s="14">
        <v>1.3972903612305E-2</v>
      </c>
      <c r="E14" s="14">
        <v>2.3939876117896899E-2</v>
      </c>
      <c r="F14" s="14"/>
      <c r="G14" s="14">
        <v>3.9428948050389101E-2</v>
      </c>
      <c r="H14" s="14">
        <v>2.5419918285149799E-2</v>
      </c>
      <c r="I14" s="14">
        <v>2.04438868343375E-2</v>
      </c>
      <c r="J14" s="14">
        <v>1.6965097043609399E-2</v>
      </c>
      <c r="K14" s="14">
        <v>6.3759125035155904E-3</v>
      </c>
      <c r="L14" s="14">
        <v>9.1221457217072009E-3</v>
      </c>
      <c r="M14" s="14"/>
      <c r="N14" s="14">
        <v>1.31701615612241E-2</v>
      </c>
      <c r="O14" s="14">
        <v>1.58743442992299E-2</v>
      </c>
      <c r="P14" s="14">
        <v>2.30907317823928E-2</v>
      </c>
      <c r="Q14" s="14">
        <v>2.5235750720871201E-2</v>
      </c>
      <c r="R14" s="14"/>
      <c r="S14" s="14">
        <v>6.6739768636209498E-3</v>
      </c>
      <c r="T14" s="14">
        <v>1.53376649772245E-2</v>
      </c>
      <c r="U14" s="14">
        <v>3.8566257661790199E-2</v>
      </c>
      <c r="V14" s="14"/>
      <c r="W14" s="14">
        <v>5.1892124044497301E-3</v>
      </c>
      <c r="X14" s="14">
        <v>1.78165629461269E-2</v>
      </c>
      <c r="Y14" s="14">
        <v>1.29840143846681E-2</v>
      </c>
      <c r="Z14" s="14">
        <v>0</v>
      </c>
      <c r="AA14" s="14">
        <v>3.2011021681037102E-2</v>
      </c>
      <c r="AB14" s="14"/>
      <c r="AC14" s="14">
        <v>6.0452567770967903E-3</v>
      </c>
      <c r="AD14" s="14">
        <v>1.6284712349681402E-2</v>
      </c>
      <c r="AE14" s="14">
        <v>2.38664882901123E-2</v>
      </c>
    </row>
    <row r="15" spans="2:31" x14ac:dyDescent="0.5">
      <c r="B15" s="15" t="s">
        <v>70</v>
      </c>
      <c r="C15" s="18">
        <v>0.67663283434002497</v>
      </c>
      <c r="D15" s="18">
        <v>0.68721324388452198</v>
      </c>
      <c r="E15" s="18">
        <v>0.66858670289285105</v>
      </c>
      <c r="F15" s="18"/>
      <c r="G15" s="18">
        <v>0.42326026789291699</v>
      </c>
      <c r="H15" s="18">
        <v>0.54191325026072101</v>
      </c>
      <c r="I15" s="18">
        <v>0.68141746466272601</v>
      </c>
      <c r="J15" s="18">
        <v>0.69217854802558998</v>
      </c>
      <c r="K15" s="18">
        <v>0.82268479588066901</v>
      </c>
      <c r="L15" s="18">
        <v>0.83864657583727398</v>
      </c>
      <c r="M15" s="18"/>
      <c r="N15" s="18">
        <v>0.61436130183297499</v>
      </c>
      <c r="O15" s="18">
        <v>0.65458857478769505</v>
      </c>
      <c r="P15" s="18">
        <v>0.74166738976334401</v>
      </c>
      <c r="Q15" s="18">
        <v>0.70655214467848204</v>
      </c>
      <c r="R15" s="18"/>
      <c r="S15" s="18">
        <v>0.87228511960626098</v>
      </c>
      <c r="T15" s="18">
        <v>0.582065665124889</v>
      </c>
      <c r="U15" s="18">
        <v>0.59733087204277402</v>
      </c>
      <c r="V15" s="18"/>
      <c r="W15" s="18">
        <v>0.86818218082489096</v>
      </c>
      <c r="X15" s="18">
        <v>0.54490895720235799</v>
      </c>
      <c r="Y15" s="18">
        <v>0.60253473841774896</v>
      </c>
      <c r="Z15" s="18">
        <v>0.87803031633430795</v>
      </c>
      <c r="AA15" s="18">
        <v>0.660234441272744</v>
      </c>
      <c r="AB15" s="18"/>
      <c r="AC15" s="18">
        <v>0.84637619471894998</v>
      </c>
      <c r="AD15" s="18">
        <v>0.57460930095476004</v>
      </c>
      <c r="AE15" s="18">
        <v>0.56484945587472701</v>
      </c>
    </row>
    <row r="16" spans="2:31" x14ac:dyDescent="0.5">
      <c r="B16" s="15" t="s">
        <v>71</v>
      </c>
      <c r="C16" s="18">
        <v>9.5503429211774002E-2</v>
      </c>
      <c r="D16" s="18">
        <v>8.2561892297286402E-2</v>
      </c>
      <c r="E16" s="18">
        <v>0.105469631081707</v>
      </c>
      <c r="F16" s="18"/>
      <c r="G16" s="18">
        <v>0.23600301028854201</v>
      </c>
      <c r="H16" s="18">
        <v>0.13543091524262699</v>
      </c>
      <c r="I16" s="18">
        <v>9.4081246371070806E-2</v>
      </c>
      <c r="J16" s="18">
        <v>7.5468438378911207E-2</v>
      </c>
      <c r="K16" s="18">
        <v>4.21891742196129E-2</v>
      </c>
      <c r="L16" s="18">
        <v>2.3612387655674302E-2</v>
      </c>
      <c r="M16" s="18"/>
      <c r="N16" s="18">
        <v>0.113344526241247</v>
      </c>
      <c r="O16" s="18">
        <v>0.11410322888457899</v>
      </c>
      <c r="P16" s="18">
        <v>7.8474454048041806E-2</v>
      </c>
      <c r="Q16" s="18">
        <v>7.2015663593124002E-2</v>
      </c>
      <c r="R16" s="18"/>
      <c r="S16" s="18">
        <v>3.0969252194985801E-2</v>
      </c>
      <c r="T16" s="18">
        <v>0.125471381755527</v>
      </c>
      <c r="U16" s="18">
        <v>8.0805203803789305E-2</v>
      </c>
      <c r="V16" s="18"/>
      <c r="W16" s="18">
        <v>3.18566194614886E-2</v>
      </c>
      <c r="X16" s="18">
        <v>0.16009126929820899</v>
      </c>
      <c r="Y16" s="18">
        <v>8.8397962528650204E-2</v>
      </c>
      <c r="Z16" s="18">
        <v>5.4009546001397998E-2</v>
      </c>
      <c r="AA16" s="18">
        <v>5.7328258309914497E-2</v>
      </c>
      <c r="AB16" s="18"/>
      <c r="AC16" s="18">
        <v>3.7424804937050998E-2</v>
      </c>
      <c r="AD16" s="18">
        <v>0.14147191002786</v>
      </c>
      <c r="AE16" s="18">
        <v>0.122478604341502</v>
      </c>
    </row>
    <row r="17" spans="2:31" x14ac:dyDescent="0.5">
      <c r="B17" s="15" t="s">
        <v>72</v>
      </c>
      <c r="C17" s="19">
        <v>0.58112940512825095</v>
      </c>
      <c r="D17" s="19">
        <v>0.60465135158723504</v>
      </c>
      <c r="E17" s="19">
        <v>0.56311707181114301</v>
      </c>
      <c r="F17" s="19"/>
      <c r="G17" s="19">
        <v>0.187257257604375</v>
      </c>
      <c r="H17" s="19">
        <v>0.406482335018094</v>
      </c>
      <c r="I17" s="19">
        <v>0.58733621829165605</v>
      </c>
      <c r="J17" s="19">
        <v>0.61671010964667805</v>
      </c>
      <c r="K17" s="19">
        <v>0.78049562166105602</v>
      </c>
      <c r="L17" s="19">
        <v>0.81503418818160001</v>
      </c>
      <c r="M17" s="19"/>
      <c r="N17" s="19">
        <v>0.50101677559172797</v>
      </c>
      <c r="O17" s="19">
        <v>0.54048534590311603</v>
      </c>
      <c r="P17" s="19">
        <v>0.66319293571530202</v>
      </c>
      <c r="Q17" s="19">
        <v>0.63453648108535798</v>
      </c>
      <c r="R17" s="19"/>
      <c r="S17" s="19">
        <v>0.84131586741127495</v>
      </c>
      <c r="T17" s="19">
        <v>0.45659428336936297</v>
      </c>
      <c r="U17" s="19">
        <v>0.51652566823898505</v>
      </c>
      <c r="V17" s="19"/>
      <c r="W17" s="19">
        <v>0.83632556136340297</v>
      </c>
      <c r="X17" s="19">
        <v>0.384817687904149</v>
      </c>
      <c r="Y17" s="19">
        <v>0.51413677588909901</v>
      </c>
      <c r="Z17" s="19">
        <v>0.82402077033290999</v>
      </c>
      <c r="AA17" s="19">
        <v>0.60290618296283005</v>
      </c>
      <c r="AB17" s="19"/>
      <c r="AC17" s="19">
        <v>0.80895138978189896</v>
      </c>
      <c r="AD17" s="19">
        <v>0.43313739092690001</v>
      </c>
      <c r="AE17" s="19">
        <v>0.44237085153322497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0.382113789969244</v>
      </c>
      <c r="D9" s="14">
        <v>0.38221672989442701</v>
      </c>
      <c r="E9" s="14">
        <v>0.38068355140792198</v>
      </c>
      <c r="F9" s="14"/>
      <c r="G9" s="14">
        <v>0.37541800764300398</v>
      </c>
      <c r="H9" s="14">
        <v>0.37538658368210598</v>
      </c>
      <c r="I9" s="14">
        <v>0.35820457964053898</v>
      </c>
      <c r="J9" s="14">
        <v>0.39852372658714802</v>
      </c>
      <c r="K9" s="14">
        <v>0.418811717533559</v>
      </c>
      <c r="L9" s="14">
        <v>0.37353663736987802</v>
      </c>
      <c r="M9" s="14"/>
      <c r="N9" s="14">
        <v>0.40222308703648901</v>
      </c>
      <c r="O9" s="14">
        <v>0.38935349873868202</v>
      </c>
      <c r="P9" s="14">
        <v>0.37555762324307002</v>
      </c>
      <c r="Q9" s="14">
        <v>0.36116677344697101</v>
      </c>
      <c r="R9" s="14"/>
      <c r="S9" s="14">
        <v>0.37586854166781702</v>
      </c>
      <c r="T9" s="14">
        <v>0.41701199042670201</v>
      </c>
      <c r="U9" s="14">
        <v>0.27405871478483901</v>
      </c>
      <c r="V9" s="14"/>
      <c r="W9" s="14">
        <v>0.32957247802353401</v>
      </c>
      <c r="X9" s="14">
        <v>0.44986284937110699</v>
      </c>
      <c r="Y9" s="14">
        <v>0.44485620605339199</v>
      </c>
      <c r="Z9" s="14">
        <v>0.37032432363540801</v>
      </c>
      <c r="AA9" s="14">
        <v>0.31657324967568001</v>
      </c>
      <c r="AB9" s="14"/>
      <c r="AC9" s="14">
        <v>0.298414606626145</v>
      </c>
      <c r="AD9" s="14">
        <v>0.43795759734881201</v>
      </c>
      <c r="AE9" s="14">
        <v>0.436938109416459</v>
      </c>
    </row>
    <row r="10" spans="2:31" x14ac:dyDescent="0.5">
      <c r="B10" s="15" t="s">
        <v>65</v>
      </c>
      <c r="C10" s="14">
        <v>0.37000579943336598</v>
      </c>
      <c r="D10" s="14">
        <v>0.37876705475633299</v>
      </c>
      <c r="E10" s="14">
        <v>0.36230696455681399</v>
      </c>
      <c r="F10" s="14"/>
      <c r="G10" s="14">
        <v>0.32577124990543599</v>
      </c>
      <c r="H10" s="14">
        <v>0.32326371687432498</v>
      </c>
      <c r="I10" s="14">
        <v>0.36084410233809999</v>
      </c>
      <c r="J10" s="14">
        <v>0.36825321939610101</v>
      </c>
      <c r="K10" s="14">
        <v>0.37790135013037301</v>
      </c>
      <c r="L10" s="14">
        <v>0.440688690086323</v>
      </c>
      <c r="M10" s="14"/>
      <c r="N10" s="14">
        <v>0.36370926771672402</v>
      </c>
      <c r="O10" s="14">
        <v>0.394848197025432</v>
      </c>
      <c r="P10" s="14">
        <v>0.348102794622562</v>
      </c>
      <c r="Q10" s="14">
        <v>0.36631017097437402</v>
      </c>
      <c r="R10" s="14"/>
      <c r="S10" s="14">
        <v>0.38126745339680201</v>
      </c>
      <c r="T10" s="14">
        <v>0.38077889733794501</v>
      </c>
      <c r="U10" s="14">
        <v>0.37170338825416299</v>
      </c>
      <c r="V10" s="14"/>
      <c r="W10" s="14">
        <v>0.42058423058511002</v>
      </c>
      <c r="X10" s="14">
        <v>0.343373741398877</v>
      </c>
      <c r="Y10" s="14">
        <v>0.40032902779684498</v>
      </c>
      <c r="Z10" s="14">
        <v>0.16574540319380901</v>
      </c>
      <c r="AA10" s="14">
        <v>0.32049823440886799</v>
      </c>
      <c r="AB10" s="14"/>
      <c r="AC10" s="14">
        <v>0.47480006245459899</v>
      </c>
      <c r="AD10" s="14">
        <v>0.35005835749827702</v>
      </c>
      <c r="AE10" s="14">
        <v>0.37374325809977899</v>
      </c>
    </row>
    <row r="11" spans="2:31" x14ac:dyDescent="0.5">
      <c r="B11" s="15" t="s">
        <v>66</v>
      </c>
      <c r="C11" s="14">
        <v>0.1670359086781</v>
      </c>
      <c r="D11" s="14">
        <v>0.163277359226876</v>
      </c>
      <c r="E11" s="14">
        <v>0.170791270084477</v>
      </c>
      <c r="F11" s="14"/>
      <c r="G11" s="14">
        <v>0.163246939875685</v>
      </c>
      <c r="H11" s="14">
        <v>0.20937203357832199</v>
      </c>
      <c r="I11" s="14">
        <v>0.19400979846011701</v>
      </c>
      <c r="J11" s="14">
        <v>0.16848894193955</v>
      </c>
      <c r="K11" s="14">
        <v>0.15136687396909701</v>
      </c>
      <c r="L11" s="14">
        <v>0.122548587536127</v>
      </c>
      <c r="M11" s="14"/>
      <c r="N11" s="14">
        <v>0.16557225624270699</v>
      </c>
      <c r="O11" s="14">
        <v>0.15454773588573001</v>
      </c>
      <c r="P11" s="14">
        <v>0.20144566664996999</v>
      </c>
      <c r="Q11" s="14">
        <v>0.154976836898926</v>
      </c>
      <c r="R11" s="14"/>
      <c r="S11" s="14">
        <v>0.158258770138442</v>
      </c>
      <c r="T11" s="14">
        <v>0.146828348450876</v>
      </c>
      <c r="U11" s="14">
        <v>0.22867349219136901</v>
      </c>
      <c r="V11" s="14"/>
      <c r="W11" s="14">
        <v>0.15617034548002701</v>
      </c>
      <c r="X11" s="14">
        <v>0.14057002633027399</v>
      </c>
      <c r="Y11" s="14">
        <v>0.135480761702923</v>
      </c>
      <c r="Z11" s="14">
        <v>0.28056660083697199</v>
      </c>
      <c r="AA11" s="14">
        <v>0.26092030249307802</v>
      </c>
      <c r="AB11" s="14"/>
      <c r="AC11" s="14">
        <v>0.14904247911375099</v>
      </c>
      <c r="AD11" s="14">
        <v>0.141255474361482</v>
      </c>
      <c r="AE11" s="14">
        <v>0.147697520881097</v>
      </c>
    </row>
    <row r="12" spans="2:31" x14ac:dyDescent="0.5">
      <c r="B12" s="15" t="s">
        <v>67</v>
      </c>
      <c r="C12" s="14">
        <v>4.2603746471153399E-2</v>
      </c>
      <c r="D12" s="14">
        <v>4.1750032160907197E-2</v>
      </c>
      <c r="E12" s="14">
        <v>4.3643454525729201E-2</v>
      </c>
      <c r="F12" s="14"/>
      <c r="G12" s="14">
        <v>8.1698247237866506E-2</v>
      </c>
      <c r="H12" s="14">
        <v>5.44489415397462E-2</v>
      </c>
      <c r="I12" s="14">
        <v>4.2265277987496699E-2</v>
      </c>
      <c r="J12" s="14">
        <v>2.7202245359241001E-2</v>
      </c>
      <c r="K12" s="14">
        <v>3.2493803778640702E-2</v>
      </c>
      <c r="L12" s="14">
        <v>2.6751729107994102E-2</v>
      </c>
      <c r="M12" s="14"/>
      <c r="N12" s="14">
        <v>3.7469744377623203E-2</v>
      </c>
      <c r="O12" s="14">
        <v>3.61120917714799E-2</v>
      </c>
      <c r="P12" s="14">
        <v>4.2508074937101098E-2</v>
      </c>
      <c r="Q12" s="14">
        <v>5.3946322708065403E-2</v>
      </c>
      <c r="R12" s="14"/>
      <c r="S12" s="14">
        <v>5.23254578846798E-2</v>
      </c>
      <c r="T12" s="14">
        <v>2.70217162924394E-2</v>
      </c>
      <c r="U12" s="14">
        <v>5.6853260480798598E-2</v>
      </c>
      <c r="V12" s="14"/>
      <c r="W12" s="14">
        <v>5.5525750664781201E-2</v>
      </c>
      <c r="X12" s="14">
        <v>3.6872908898859302E-2</v>
      </c>
      <c r="Y12" s="14">
        <v>6.6844997640843097E-3</v>
      </c>
      <c r="Z12" s="14">
        <v>9.9278249273801703E-2</v>
      </c>
      <c r="AA12" s="14">
        <v>2.5802673724019599E-2</v>
      </c>
      <c r="AB12" s="14"/>
      <c r="AC12" s="14">
        <v>5.2685446255420203E-2</v>
      </c>
      <c r="AD12" s="14">
        <v>4.2738036798179301E-2</v>
      </c>
      <c r="AE12" s="14">
        <v>6.61489887049073E-3</v>
      </c>
    </row>
    <row r="13" spans="2:31" x14ac:dyDescent="0.5">
      <c r="B13" s="15" t="s">
        <v>68</v>
      </c>
      <c r="C13" s="14">
        <v>1.8970967062372598E-2</v>
      </c>
      <c r="D13" s="14">
        <v>2.3356956216032499E-2</v>
      </c>
      <c r="E13" s="14">
        <v>1.47838521584289E-2</v>
      </c>
      <c r="F13" s="14"/>
      <c r="G13" s="14">
        <v>3.0031462829833402E-2</v>
      </c>
      <c r="H13" s="14">
        <v>1.3163259015747599E-2</v>
      </c>
      <c r="I13" s="14">
        <v>1.8580287685526602E-2</v>
      </c>
      <c r="J13" s="14">
        <v>2.3419269907195499E-2</v>
      </c>
      <c r="K13" s="14">
        <v>9.5558969962420397E-3</v>
      </c>
      <c r="L13" s="14">
        <v>1.9421947843348698E-2</v>
      </c>
      <c r="M13" s="14"/>
      <c r="N13" s="14">
        <v>1.7101356030890399E-2</v>
      </c>
      <c r="O13" s="14">
        <v>1.45666131418484E-2</v>
      </c>
      <c r="P13" s="14">
        <v>1.50729902278734E-2</v>
      </c>
      <c r="Q13" s="14">
        <v>2.7405102895055201E-2</v>
      </c>
      <c r="R13" s="14"/>
      <c r="S13" s="14">
        <v>2.45925948191178E-2</v>
      </c>
      <c r="T13" s="14">
        <v>1.39228404929954E-2</v>
      </c>
      <c r="U13" s="14">
        <v>2.0059124971873499E-2</v>
      </c>
      <c r="V13" s="14"/>
      <c r="W13" s="14">
        <v>2.7609279370177701E-2</v>
      </c>
      <c r="X13" s="14">
        <v>1.4064719639012201E-2</v>
      </c>
      <c r="Y13" s="14">
        <v>6.1998327937190303E-3</v>
      </c>
      <c r="Z13" s="14">
        <v>8.4085423060008199E-2</v>
      </c>
      <c r="AA13" s="14">
        <v>2.5399499418139199E-2</v>
      </c>
      <c r="AB13" s="14"/>
      <c r="AC13" s="14">
        <v>1.4636957839698801E-2</v>
      </c>
      <c r="AD13" s="14">
        <v>1.32547360088345E-2</v>
      </c>
      <c r="AE13" s="14">
        <v>1.9867968194763799E-2</v>
      </c>
    </row>
    <row r="14" spans="2:31" x14ac:dyDescent="0.5">
      <c r="B14" s="15" t="s">
        <v>69</v>
      </c>
      <c r="C14" s="14">
        <v>1.9269788385764E-2</v>
      </c>
      <c r="D14" s="14">
        <v>1.06318677454251E-2</v>
      </c>
      <c r="E14" s="14">
        <v>2.77909072666289E-2</v>
      </c>
      <c r="F14" s="14"/>
      <c r="G14" s="14">
        <v>2.3834092508175E-2</v>
      </c>
      <c r="H14" s="14">
        <v>2.4365465309753399E-2</v>
      </c>
      <c r="I14" s="14">
        <v>2.6095953888221099E-2</v>
      </c>
      <c r="J14" s="14">
        <v>1.41125968107641E-2</v>
      </c>
      <c r="K14" s="14">
        <v>9.87035759208864E-3</v>
      </c>
      <c r="L14" s="14">
        <v>1.7052408056328801E-2</v>
      </c>
      <c r="M14" s="14"/>
      <c r="N14" s="14">
        <v>1.39242885955667E-2</v>
      </c>
      <c r="O14" s="14">
        <v>1.0571863436827899E-2</v>
      </c>
      <c r="P14" s="14">
        <v>1.7312850319423301E-2</v>
      </c>
      <c r="Q14" s="14">
        <v>3.6194793076607903E-2</v>
      </c>
      <c r="R14" s="14"/>
      <c r="S14" s="14">
        <v>7.6871820931412099E-3</v>
      </c>
      <c r="T14" s="14">
        <v>1.4436206999042101E-2</v>
      </c>
      <c r="U14" s="14">
        <v>4.8652019316956702E-2</v>
      </c>
      <c r="V14" s="14"/>
      <c r="W14" s="14">
        <v>1.05379158763704E-2</v>
      </c>
      <c r="X14" s="14">
        <v>1.5255754361871401E-2</v>
      </c>
      <c r="Y14" s="14">
        <v>6.4496718890371301E-3</v>
      </c>
      <c r="Z14" s="14">
        <v>0</v>
      </c>
      <c r="AA14" s="14">
        <v>5.0806040280215597E-2</v>
      </c>
      <c r="AB14" s="14"/>
      <c r="AC14" s="14">
        <v>1.0420447710386299E-2</v>
      </c>
      <c r="AD14" s="14">
        <v>1.4735797984415201E-2</v>
      </c>
      <c r="AE14" s="14">
        <v>1.5138244537410099E-2</v>
      </c>
    </row>
    <row r="15" spans="2:31" x14ac:dyDescent="0.5">
      <c r="B15" s="15" t="s">
        <v>70</v>
      </c>
      <c r="C15" s="18">
        <v>0.75211958940261003</v>
      </c>
      <c r="D15" s="18">
        <v>0.760983784650759</v>
      </c>
      <c r="E15" s="18">
        <v>0.74299051596473598</v>
      </c>
      <c r="F15" s="18"/>
      <c r="G15" s="18">
        <v>0.70118925754843997</v>
      </c>
      <c r="H15" s="18">
        <v>0.69865030055643096</v>
      </c>
      <c r="I15" s="18">
        <v>0.71904868197863903</v>
      </c>
      <c r="J15" s="18">
        <v>0.76677694598324897</v>
      </c>
      <c r="K15" s="18">
        <v>0.79671306766393102</v>
      </c>
      <c r="L15" s="18">
        <v>0.81422532745620102</v>
      </c>
      <c r="M15" s="18"/>
      <c r="N15" s="18">
        <v>0.76593235475321297</v>
      </c>
      <c r="O15" s="18">
        <v>0.78420169576411403</v>
      </c>
      <c r="P15" s="18">
        <v>0.72366041786563196</v>
      </c>
      <c r="Q15" s="18">
        <v>0.72747694442134503</v>
      </c>
      <c r="R15" s="18"/>
      <c r="S15" s="18">
        <v>0.75713599506461904</v>
      </c>
      <c r="T15" s="18">
        <v>0.79779088776464802</v>
      </c>
      <c r="U15" s="18">
        <v>0.64576210303900194</v>
      </c>
      <c r="V15" s="18"/>
      <c r="W15" s="18">
        <v>0.75015670860864403</v>
      </c>
      <c r="X15" s="18">
        <v>0.79323659076998398</v>
      </c>
      <c r="Y15" s="18">
        <v>0.84518523385023703</v>
      </c>
      <c r="Z15" s="18">
        <v>0.53606972682921805</v>
      </c>
      <c r="AA15" s="18">
        <v>0.63707148408454695</v>
      </c>
      <c r="AB15" s="18"/>
      <c r="AC15" s="18">
        <v>0.77321466908074399</v>
      </c>
      <c r="AD15" s="18">
        <v>0.78801595484708897</v>
      </c>
      <c r="AE15" s="18">
        <v>0.81068136751623898</v>
      </c>
    </row>
    <row r="16" spans="2:31" x14ac:dyDescent="0.5">
      <c r="B16" s="15" t="s">
        <v>71</v>
      </c>
      <c r="C16" s="18">
        <v>6.15747135335259E-2</v>
      </c>
      <c r="D16" s="18">
        <v>6.5106988376939706E-2</v>
      </c>
      <c r="E16" s="18">
        <v>5.8427306684158103E-2</v>
      </c>
      <c r="F16" s="18"/>
      <c r="G16" s="18">
        <v>0.11172971006769999</v>
      </c>
      <c r="H16" s="18">
        <v>6.7612200555493704E-2</v>
      </c>
      <c r="I16" s="18">
        <v>6.0845565673023197E-2</v>
      </c>
      <c r="J16" s="18">
        <v>5.0621515266436601E-2</v>
      </c>
      <c r="K16" s="18">
        <v>4.2049700774882702E-2</v>
      </c>
      <c r="L16" s="18">
        <v>4.6173676951342897E-2</v>
      </c>
      <c r="M16" s="18"/>
      <c r="N16" s="18">
        <v>5.4571100408513498E-2</v>
      </c>
      <c r="O16" s="18">
        <v>5.0678704913328203E-2</v>
      </c>
      <c r="P16" s="18">
        <v>5.75810651649745E-2</v>
      </c>
      <c r="Q16" s="18">
        <v>8.1351425603120503E-2</v>
      </c>
      <c r="R16" s="18"/>
      <c r="S16" s="18">
        <v>7.6918052703797701E-2</v>
      </c>
      <c r="T16" s="18">
        <v>4.0944556785434801E-2</v>
      </c>
      <c r="U16" s="18">
        <v>7.6912385452672094E-2</v>
      </c>
      <c r="V16" s="18"/>
      <c r="W16" s="18">
        <v>8.3135030034958798E-2</v>
      </c>
      <c r="X16" s="18">
        <v>5.0937628537871399E-2</v>
      </c>
      <c r="Y16" s="18">
        <v>1.28843325578033E-2</v>
      </c>
      <c r="Z16" s="18">
        <v>0.18336367233381001</v>
      </c>
      <c r="AA16" s="18">
        <v>5.1202173142158802E-2</v>
      </c>
      <c r="AB16" s="18"/>
      <c r="AC16" s="18">
        <v>6.7322404095119096E-2</v>
      </c>
      <c r="AD16" s="18">
        <v>5.5992772807013799E-2</v>
      </c>
      <c r="AE16" s="18">
        <v>2.64828670652545E-2</v>
      </c>
    </row>
    <row r="17" spans="2:31" x14ac:dyDescent="0.5">
      <c r="B17" s="15" t="s">
        <v>72</v>
      </c>
      <c r="C17" s="19">
        <v>0.69054487586908397</v>
      </c>
      <c r="D17" s="19">
        <v>0.69587679627382004</v>
      </c>
      <c r="E17" s="19">
        <v>0.68456320928057801</v>
      </c>
      <c r="F17" s="19"/>
      <c r="G17" s="19">
        <v>0.58945954748074003</v>
      </c>
      <c r="H17" s="19">
        <v>0.63103810000093796</v>
      </c>
      <c r="I17" s="19">
        <v>0.65820311630561601</v>
      </c>
      <c r="J17" s="19">
        <v>0.71615543071681198</v>
      </c>
      <c r="K17" s="19">
        <v>0.754663366889049</v>
      </c>
      <c r="L17" s="19">
        <v>0.76805165050485802</v>
      </c>
      <c r="M17" s="19"/>
      <c r="N17" s="19">
        <v>0.71136125434469999</v>
      </c>
      <c r="O17" s="19">
        <v>0.73352299085078598</v>
      </c>
      <c r="P17" s="19">
        <v>0.66607935270065699</v>
      </c>
      <c r="Q17" s="19">
        <v>0.646125518818225</v>
      </c>
      <c r="R17" s="19"/>
      <c r="S17" s="19">
        <v>0.680217942360821</v>
      </c>
      <c r="T17" s="19">
        <v>0.75684633097921294</v>
      </c>
      <c r="U17" s="19">
        <v>0.56884971758632996</v>
      </c>
      <c r="V17" s="19"/>
      <c r="W17" s="19">
        <v>0.667021678573685</v>
      </c>
      <c r="X17" s="19">
        <v>0.742298962232112</v>
      </c>
      <c r="Y17" s="19">
        <v>0.83230090129243395</v>
      </c>
      <c r="Z17" s="19">
        <v>0.35270605449540798</v>
      </c>
      <c r="AA17" s="19">
        <v>0.58586931094238803</v>
      </c>
      <c r="AB17" s="19"/>
      <c r="AC17" s="19">
        <v>0.70589226498562496</v>
      </c>
      <c r="AD17" s="19">
        <v>0.73202318204007499</v>
      </c>
      <c r="AE17" s="19">
        <v>0.78419850045098405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93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0.21583423273201399</v>
      </c>
      <c r="D9" s="14">
        <v>0.227961014837608</v>
      </c>
      <c r="E9" s="14">
        <v>0.204003044751316</v>
      </c>
      <c r="F9" s="14"/>
      <c r="G9" s="14">
        <v>0.25861159480107498</v>
      </c>
      <c r="H9" s="14">
        <v>0.23676205360847299</v>
      </c>
      <c r="I9" s="14">
        <v>0.23267710373686101</v>
      </c>
      <c r="J9" s="14">
        <v>0.20102455407830599</v>
      </c>
      <c r="K9" s="14">
        <v>0.19344566164728799</v>
      </c>
      <c r="L9" s="14">
        <v>0.183963035674026</v>
      </c>
      <c r="M9" s="14"/>
      <c r="N9" s="14">
        <v>0.275393611326544</v>
      </c>
      <c r="O9" s="14">
        <v>0.216595774712147</v>
      </c>
      <c r="P9" s="14">
        <v>0.18595484961084499</v>
      </c>
      <c r="Q9" s="14">
        <v>0.17971842170796001</v>
      </c>
      <c r="R9" s="14"/>
      <c r="S9" s="14">
        <v>0.190732029237522</v>
      </c>
      <c r="T9" s="14">
        <v>0.25063304544916298</v>
      </c>
      <c r="U9" s="14">
        <v>0.152837037308555</v>
      </c>
      <c r="V9" s="14"/>
      <c r="W9" s="14">
        <v>0.17240554707140601</v>
      </c>
      <c r="X9" s="14">
        <v>0.25954259674208102</v>
      </c>
      <c r="Y9" s="14">
        <v>0.27839198634878798</v>
      </c>
      <c r="Z9" s="14">
        <v>0.158146173577908</v>
      </c>
      <c r="AA9" s="14">
        <v>0.147878344252109</v>
      </c>
      <c r="AB9" s="14"/>
      <c r="AC9" s="14">
        <v>0.205001572289671</v>
      </c>
      <c r="AD9" s="14">
        <v>0.25341010423253602</v>
      </c>
      <c r="AE9" s="14">
        <v>0.29202453425972902</v>
      </c>
    </row>
    <row r="10" spans="2:31" x14ac:dyDescent="0.5">
      <c r="B10" s="15" t="s">
        <v>65</v>
      </c>
      <c r="C10" s="14">
        <v>0.38468004137963002</v>
      </c>
      <c r="D10" s="14">
        <v>0.39055574791737702</v>
      </c>
      <c r="E10" s="14">
        <v>0.378677315436516</v>
      </c>
      <c r="F10" s="14"/>
      <c r="G10" s="14">
        <v>0.41265160239621201</v>
      </c>
      <c r="H10" s="14">
        <v>0.38359098938824798</v>
      </c>
      <c r="I10" s="14">
        <v>0.33980299051302998</v>
      </c>
      <c r="J10" s="14">
        <v>0.36051005986670698</v>
      </c>
      <c r="K10" s="14">
        <v>0.401627332629519</v>
      </c>
      <c r="L10" s="14">
        <v>0.411834064755569</v>
      </c>
      <c r="M10" s="14"/>
      <c r="N10" s="14">
        <v>0.40230071540927897</v>
      </c>
      <c r="O10" s="14">
        <v>0.37779760331310103</v>
      </c>
      <c r="P10" s="14">
        <v>0.38051174107645402</v>
      </c>
      <c r="Q10" s="14">
        <v>0.374888669637231</v>
      </c>
      <c r="R10" s="14"/>
      <c r="S10" s="14">
        <v>0.33992570519029203</v>
      </c>
      <c r="T10" s="14">
        <v>0.43997832674374898</v>
      </c>
      <c r="U10" s="14">
        <v>0.36496544675965098</v>
      </c>
      <c r="V10" s="14"/>
      <c r="W10" s="14">
        <v>0.39214233215134597</v>
      </c>
      <c r="X10" s="14">
        <v>0.41992903204750798</v>
      </c>
      <c r="Y10" s="14">
        <v>0.47295162523991602</v>
      </c>
      <c r="Z10" s="14">
        <v>0.15673911833576401</v>
      </c>
      <c r="AA10" s="14">
        <v>0.32249437811828202</v>
      </c>
      <c r="AB10" s="14"/>
      <c r="AC10" s="14">
        <v>0.39018782109863298</v>
      </c>
      <c r="AD10" s="14">
        <v>0.42819195976202201</v>
      </c>
      <c r="AE10" s="14">
        <v>0.45921539384307603</v>
      </c>
    </row>
    <row r="11" spans="2:31" x14ac:dyDescent="0.5">
      <c r="B11" s="15" t="s">
        <v>66</v>
      </c>
      <c r="C11" s="14">
        <v>0.27250923451862902</v>
      </c>
      <c r="D11" s="14">
        <v>0.25262289035855601</v>
      </c>
      <c r="E11" s="14">
        <v>0.291564840534487</v>
      </c>
      <c r="F11" s="14"/>
      <c r="G11" s="14">
        <v>0.220445432595261</v>
      </c>
      <c r="H11" s="14">
        <v>0.25415517344757999</v>
      </c>
      <c r="I11" s="14">
        <v>0.29747381747945401</v>
      </c>
      <c r="J11" s="14">
        <v>0.28050068607810902</v>
      </c>
      <c r="K11" s="14">
        <v>0.28412193631451499</v>
      </c>
      <c r="L11" s="14">
        <v>0.28717494310926001</v>
      </c>
      <c r="M11" s="14"/>
      <c r="N11" s="14">
        <v>0.22769461529509799</v>
      </c>
      <c r="O11" s="14">
        <v>0.27444772393640599</v>
      </c>
      <c r="P11" s="14">
        <v>0.29874296879596501</v>
      </c>
      <c r="Q11" s="14">
        <v>0.29580973587867099</v>
      </c>
      <c r="R11" s="14"/>
      <c r="S11" s="14">
        <v>0.31802562659683098</v>
      </c>
      <c r="T11" s="14">
        <v>0.22378293978393601</v>
      </c>
      <c r="U11" s="14">
        <v>0.29740388470052298</v>
      </c>
      <c r="V11" s="14"/>
      <c r="W11" s="14">
        <v>0.28409316782562499</v>
      </c>
      <c r="X11" s="14">
        <v>0.24088836379849901</v>
      </c>
      <c r="Y11" s="14">
        <v>0.18629922173360999</v>
      </c>
      <c r="Z11" s="14">
        <v>0.28931235388906501</v>
      </c>
      <c r="AA11" s="14">
        <v>0.351358419127618</v>
      </c>
      <c r="AB11" s="14"/>
      <c r="AC11" s="14">
        <v>0.28252792974021901</v>
      </c>
      <c r="AD11" s="14">
        <v>0.24518881618541299</v>
      </c>
      <c r="AE11" s="14">
        <v>0.19973452072396999</v>
      </c>
    </row>
    <row r="12" spans="2:31" x14ac:dyDescent="0.5">
      <c r="B12" s="15" t="s">
        <v>67</v>
      </c>
      <c r="C12" s="14">
        <v>5.6286808013036899E-2</v>
      </c>
      <c r="D12" s="14">
        <v>5.9505693615818298E-2</v>
      </c>
      <c r="E12" s="14">
        <v>5.3419494168131902E-2</v>
      </c>
      <c r="F12" s="14"/>
      <c r="G12" s="14">
        <v>3.7754871556621099E-2</v>
      </c>
      <c r="H12" s="14">
        <v>5.54793162939781E-2</v>
      </c>
      <c r="I12" s="14">
        <v>7.0499559349005994E-2</v>
      </c>
      <c r="J12" s="14">
        <v>6.5662488451076695E-2</v>
      </c>
      <c r="K12" s="14">
        <v>5.4471602684727997E-2</v>
      </c>
      <c r="L12" s="14">
        <v>5.1222275973300202E-2</v>
      </c>
      <c r="M12" s="14"/>
      <c r="N12" s="14">
        <v>4.6963492986109003E-2</v>
      </c>
      <c r="O12" s="14">
        <v>6.0262543452136101E-2</v>
      </c>
      <c r="P12" s="14">
        <v>6.2563759052344306E-2</v>
      </c>
      <c r="Q12" s="14">
        <v>5.7927750499185603E-2</v>
      </c>
      <c r="R12" s="14"/>
      <c r="S12" s="14">
        <v>6.6109770539881804E-2</v>
      </c>
      <c r="T12" s="14">
        <v>4.5600779298661201E-2</v>
      </c>
      <c r="U12" s="14">
        <v>6.4705855524980094E-2</v>
      </c>
      <c r="V12" s="14"/>
      <c r="W12" s="14">
        <v>8.0615195134293396E-2</v>
      </c>
      <c r="X12" s="14">
        <v>4.0440425771784499E-2</v>
      </c>
      <c r="Y12" s="14">
        <v>3.37674143272274E-2</v>
      </c>
      <c r="Z12" s="14">
        <v>5.9741509928713701E-2</v>
      </c>
      <c r="AA12" s="14">
        <v>5.7530095065652598E-2</v>
      </c>
      <c r="AB12" s="14"/>
      <c r="AC12" s="14">
        <v>8.6478503990455896E-2</v>
      </c>
      <c r="AD12" s="14">
        <v>3.7010411067477697E-2</v>
      </c>
      <c r="AE12" s="14">
        <v>1.99904336309847E-2</v>
      </c>
    </row>
    <row r="13" spans="2:31" x14ac:dyDescent="0.5">
      <c r="B13" s="15" t="s">
        <v>68</v>
      </c>
      <c r="C13" s="14">
        <v>4.5589757102914803E-2</v>
      </c>
      <c r="D13" s="14">
        <v>5.4637536000579502E-2</v>
      </c>
      <c r="E13" s="14">
        <v>3.6983561756214499E-2</v>
      </c>
      <c r="F13" s="14"/>
      <c r="G13" s="14">
        <v>1.73158432263141E-2</v>
      </c>
      <c r="H13" s="14">
        <v>3.8130486050263701E-2</v>
      </c>
      <c r="I13" s="14">
        <v>4.11796915213943E-2</v>
      </c>
      <c r="J13" s="14">
        <v>6.6077972991732306E-2</v>
      </c>
      <c r="K13" s="14">
        <v>5.4827643104327702E-2</v>
      </c>
      <c r="L13" s="14">
        <v>5.1072528234468097E-2</v>
      </c>
      <c r="M13" s="14"/>
      <c r="N13" s="14">
        <v>2.8826653305266299E-2</v>
      </c>
      <c r="O13" s="14">
        <v>5.5562683553270098E-2</v>
      </c>
      <c r="P13" s="14">
        <v>4.5388451287522301E-2</v>
      </c>
      <c r="Q13" s="14">
        <v>5.0633188684284298E-2</v>
      </c>
      <c r="R13" s="14"/>
      <c r="S13" s="14">
        <v>7.2990246128277897E-2</v>
      </c>
      <c r="T13" s="14">
        <v>2.0763963442435598E-2</v>
      </c>
      <c r="U13" s="14">
        <v>6.6814428945595902E-2</v>
      </c>
      <c r="V13" s="14"/>
      <c r="W13" s="14">
        <v>5.8103832408011397E-2</v>
      </c>
      <c r="X13" s="14">
        <v>1.90964593855566E-2</v>
      </c>
      <c r="Y13" s="14">
        <v>1.53356159421566E-2</v>
      </c>
      <c r="Z13" s="14">
        <v>0.29657358443237802</v>
      </c>
      <c r="AA13" s="14">
        <v>7.3018331198552902E-2</v>
      </c>
      <c r="AB13" s="14"/>
      <c r="AC13" s="14">
        <v>2.9173159053568098E-2</v>
      </c>
      <c r="AD13" s="14">
        <v>1.6089922966314001E-2</v>
      </c>
      <c r="AE13" s="14">
        <v>1.3896873004830401E-2</v>
      </c>
    </row>
    <row r="14" spans="2:31" x14ac:dyDescent="0.5">
      <c r="B14" s="15" t="s">
        <v>69</v>
      </c>
      <c r="C14" s="14">
        <v>2.5099926253774801E-2</v>
      </c>
      <c r="D14" s="14">
        <v>1.47171172700607E-2</v>
      </c>
      <c r="E14" s="14">
        <v>3.5351743353335199E-2</v>
      </c>
      <c r="F14" s="14"/>
      <c r="G14" s="14">
        <v>5.32206554245164E-2</v>
      </c>
      <c r="H14" s="14">
        <v>3.1881981211458202E-2</v>
      </c>
      <c r="I14" s="14">
        <v>1.8366837400255302E-2</v>
      </c>
      <c r="J14" s="14">
        <v>2.6224238534069001E-2</v>
      </c>
      <c r="K14" s="14">
        <v>1.1505823619621901E-2</v>
      </c>
      <c r="L14" s="14">
        <v>1.4733152253376401E-2</v>
      </c>
      <c r="M14" s="14"/>
      <c r="N14" s="14">
        <v>1.8820911677703899E-2</v>
      </c>
      <c r="O14" s="14">
        <v>1.53336710329403E-2</v>
      </c>
      <c r="P14" s="14">
        <v>2.6838230176869499E-2</v>
      </c>
      <c r="Q14" s="14">
        <v>4.1022233592668302E-2</v>
      </c>
      <c r="R14" s="14"/>
      <c r="S14" s="14">
        <v>1.2216622307195E-2</v>
      </c>
      <c r="T14" s="14">
        <v>1.9240945282055399E-2</v>
      </c>
      <c r="U14" s="14">
        <v>5.32733467606945E-2</v>
      </c>
      <c r="V14" s="14"/>
      <c r="W14" s="14">
        <v>1.2639925409317399E-2</v>
      </c>
      <c r="X14" s="14">
        <v>2.01031222545715E-2</v>
      </c>
      <c r="Y14" s="14">
        <v>1.3254136408302201E-2</v>
      </c>
      <c r="Z14" s="14">
        <v>3.9487259836171303E-2</v>
      </c>
      <c r="AA14" s="14">
        <v>4.7720432237785798E-2</v>
      </c>
      <c r="AB14" s="14"/>
      <c r="AC14" s="14">
        <v>6.6310138274520104E-3</v>
      </c>
      <c r="AD14" s="14">
        <v>2.0108785786237499E-2</v>
      </c>
      <c r="AE14" s="14">
        <v>1.5138244537410099E-2</v>
      </c>
    </row>
    <row r="15" spans="2:31" x14ac:dyDescent="0.5">
      <c r="B15" s="15" t="s">
        <v>70</v>
      </c>
      <c r="C15" s="18">
        <v>0.60051427411164404</v>
      </c>
      <c r="D15" s="18">
        <v>0.61851676275498502</v>
      </c>
      <c r="E15" s="18">
        <v>0.58268036018783098</v>
      </c>
      <c r="F15" s="18"/>
      <c r="G15" s="18">
        <v>0.671263197197287</v>
      </c>
      <c r="H15" s="18">
        <v>0.62035304299672001</v>
      </c>
      <c r="I15" s="18">
        <v>0.57248009424989099</v>
      </c>
      <c r="J15" s="18">
        <v>0.56153461394501303</v>
      </c>
      <c r="K15" s="18">
        <v>0.59507299427680804</v>
      </c>
      <c r="L15" s="18">
        <v>0.59579710042959599</v>
      </c>
      <c r="M15" s="18"/>
      <c r="N15" s="18">
        <v>0.67769432673582197</v>
      </c>
      <c r="O15" s="18">
        <v>0.59439337802524805</v>
      </c>
      <c r="P15" s="18">
        <v>0.56646659068729899</v>
      </c>
      <c r="Q15" s="18">
        <v>0.55460709134519104</v>
      </c>
      <c r="R15" s="18"/>
      <c r="S15" s="18">
        <v>0.53065773442781405</v>
      </c>
      <c r="T15" s="18">
        <v>0.69061137219291202</v>
      </c>
      <c r="U15" s="18">
        <v>0.51780248406820595</v>
      </c>
      <c r="V15" s="18"/>
      <c r="W15" s="18">
        <v>0.56454787922275296</v>
      </c>
      <c r="X15" s="18">
        <v>0.679471628789588</v>
      </c>
      <c r="Y15" s="18">
        <v>0.751343611588704</v>
      </c>
      <c r="Z15" s="18">
        <v>0.31488529191367198</v>
      </c>
      <c r="AA15" s="18">
        <v>0.47037272237039102</v>
      </c>
      <c r="AB15" s="18"/>
      <c r="AC15" s="18">
        <v>0.59518939338830501</v>
      </c>
      <c r="AD15" s="18">
        <v>0.68160206399455803</v>
      </c>
      <c r="AE15" s="18">
        <v>0.75123992810280504</v>
      </c>
    </row>
    <row r="16" spans="2:31" x14ac:dyDescent="0.5">
      <c r="B16" s="15" t="s">
        <v>71</v>
      </c>
      <c r="C16" s="18">
        <v>0.101876565115952</v>
      </c>
      <c r="D16" s="18">
        <v>0.114143229616398</v>
      </c>
      <c r="E16" s="18">
        <v>9.0403055924346401E-2</v>
      </c>
      <c r="F16" s="18"/>
      <c r="G16" s="18">
        <v>5.5070714782935203E-2</v>
      </c>
      <c r="H16" s="18">
        <v>9.3609802344241697E-2</v>
      </c>
      <c r="I16" s="18">
        <v>0.1116792508704</v>
      </c>
      <c r="J16" s="18">
        <v>0.13174046144280899</v>
      </c>
      <c r="K16" s="18">
        <v>0.109299245789056</v>
      </c>
      <c r="L16" s="18">
        <v>0.102294804207768</v>
      </c>
      <c r="M16" s="18"/>
      <c r="N16" s="18">
        <v>7.5790146291375302E-2</v>
      </c>
      <c r="O16" s="18">
        <v>0.115825227005406</v>
      </c>
      <c r="P16" s="18">
        <v>0.107952210339867</v>
      </c>
      <c r="Q16" s="18">
        <v>0.10856093918347</v>
      </c>
      <c r="R16" s="18"/>
      <c r="S16" s="18">
        <v>0.13910001666815999</v>
      </c>
      <c r="T16" s="18">
        <v>6.6364742741096702E-2</v>
      </c>
      <c r="U16" s="18">
        <v>0.13152028447057601</v>
      </c>
      <c r="V16" s="18"/>
      <c r="W16" s="18">
        <v>0.138719027542305</v>
      </c>
      <c r="X16" s="18">
        <v>5.9536885157341103E-2</v>
      </c>
      <c r="Y16" s="18">
        <v>4.9103030269384E-2</v>
      </c>
      <c r="Z16" s="18">
        <v>0.35631509436109199</v>
      </c>
      <c r="AA16" s="18">
        <v>0.13054842626420601</v>
      </c>
      <c r="AB16" s="18"/>
      <c r="AC16" s="18">
        <v>0.11565166304402399</v>
      </c>
      <c r="AD16" s="18">
        <v>5.3100334033791698E-2</v>
      </c>
      <c r="AE16" s="18">
        <v>3.3887306635815101E-2</v>
      </c>
    </row>
    <row r="17" spans="2:31" x14ac:dyDescent="0.5">
      <c r="B17" s="15" t="s">
        <v>72</v>
      </c>
      <c r="C17" s="19">
        <v>0.49863770899569199</v>
      </c>
      <c r="D17" s="19">
        <v>0.50437353313858801</v>
      </c>
      <c r="E17" s="19">
        <v>0.49227730426348498</v>
      </c>
      <c r="F17" s="19"/>
      <c r="G17" s="19">
        <v>0.61619248241435198</v>
      </c>
      <c r="H17" s="19">
        <v>0.52674324065247902</v>
      </c>
      <c r="I17" s="19">
        <v>0.46080084337949101</v>
      </c>
      <c r="J17" s="19">
        <v>0.42979415250220498</v>
      </c>
      <c r="K17" s="19">
        <v>0.48577374848775201</v>
      </c>
      <c r="L17" s="19">
        <v>0.49350229622182701</v>
      </c>
      <c r="M17" s="19"/>
      <c r="N17" s="19">
        <v>0.60190418044444705</v>
      </c>
      <c r="O17" s="19">
        <v>0.47856815101984201</v>
      </c>
      <c r="P17" s="19">
        <v>0.45851438034743303</v>
      </c>
      <c r="Q17" s="19">
        <v>0.446046152161721</v>
      </c>
      <c r="R17" s="19"/>
      <c r="S17" s="19">
        <v>0.39155771775965498</v>
      </c>
      <c r="T17" s="19">
        <v>0.62424662945181497</v>
      </c>
      <c r="U17" s="19">
        <v>0.38628219959762999</v>
      </c>
      <c r="V17" s="19"/>
      <c r="W17" s="19">
        <v>0.42582885168044798</v>
      </c>
      <c r="X17" s="19">
        <v>0.61993474363224699</v>
      </c>
      <c r="Y17" s="19">
        <v>0.70224058131931999</v>
      </c>
      <c r="Z17" s="19">
        <v>-4.14298024474202E-2</v>
      </c>
      <c r="AA17" s="19">
        <v>0.33982429610618498</v>
      </c>
      <c r="AB17" s="19"/>
      <c r="AC17" s="19">
        <v>0.47953773034428099</v>
      </c>
      <c r="AD17" s="19">
        <v>0.62850172996076603</v>
      </c>
      <c r="AE17" s="19">
        <v>0.71735262146698997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0.14740657737287099</v>
      </c>
      <c r="D9" s="14">
        <v>0.163595821424388</v>
      </c>
      <c r="E9" s="14">
        <v>0.13232698589672801</v>
      </c>
      <c r="F9" s="14"/>
      <c r="G9" s="14">
        <v>7.4408307371364293E-2</v>
      </c>
      <c r="H9" s="14">
        <v>0.112541213964368</v>
      </c>
      <c r="I9" s="14">
        <v>0.123073457187292</v>
      </c>
      <c r="J9" s="14">
        <v>0.18990812023534101</v>
      </c>
      <c r="K9" s="14">
        <v>0.166077806884769</v>
      </c>
      <c r="L9" s="14">
        <v>0.196652304164845</v>
      </c>
      <c r="M9" s="14"/>
      <c r="N9" s="14">
        <v>0.12191628734040801</v>
      </c>
      <c r="O9" s="14">
        <v>0.15343366737863301</v>
      </c>
      <c r="P9" s="14">
        <v>0.17592282330988701</v>
      </c>
      <c r="Q9" s="14">
        <v>0.14298068500408501</v>
      </c>
      <c r="R9" s="14"/>
      <c r="S9" s="14">
        <v>0.224994274507236</v>
      </c>
      <c r="T9" s="14">
        <v>0.109691717617726</v>
      </c>
      <c r="U9" s="14">
        <v>0.102512260263369</v>
      </c>
      <c r="V9" s="14"/>
      <c r="W9" s="14">
        <v>0.22640098987273299</v>
      </c>
      <c r="X9" s="14">
        <v>8.24463809824134E-2</v>
      </c>
      <c r="Y9" s="14">
        <v>0.104920746320567</v>
      </c>
      <c r="Z9" s="14">
        <v>0.41787693112955898</v>
      </c>
      <c r="AA9" s="14">
        <v>0.127293729864875</v>
      </c>
      <c r="AB9" s="14"/>
      <c r="AC9" s="14">
        <v>0.20917711945199799</v>
      </c>
      <c r="AD9" s="14">
        <v>8.0854481289369701E-2</v>
      </c>
      <c r="AE9" s="14">
        <v>8.1496898446422994E-2</v>
      </c>
    </row>
    <row r="10" spans="2:31" x14ac:dyDescent="0.5">
      <c r="B10" s="15" t="s">
        <v>65</v>
      </c>
      <c r="C10" s="14">
        <v>0.23518261516533401</v>
      </c>
      <c r="D10" s="14">
        <v>0.235228845770004</v>
      </c>
      <c r="E10" s="14">
        <v>0.23627899127851801</v>
      </c>
      <c r="F10" s="14"/>
      <c r="G10" s="14">
        <v>0.19022787288488699</v>
      </c>
      <c r="H10" s="14">
        <v>0.21574632485054401</v>
      </c>
      <c r="I10" s="14">
        <v>0.25152908377133198</v>
      </c>
      <c r="J10" s="14">
        <v>0.237773270065086</v>
      </c>
      <c r="K10" s="14">
        <v>0.265129023771911</v>
      </c>
      <c r="L10" s="14">
        <v>0.24513864280971001</v>
      </c>
      <c r="M10" s="14"/>
      <c r="N10" s="14">
        <v>0.229294503091064</v>
      </c>
      <c r="O10" s="14">
        <v>0.22293365396985099</v>
      </c>
      <c r="P10" s="14">
        <v>0.269091287965183</v>
      </c>
      <c r="Q10" s="14">
        <v>0.22361030251925201</v>
      </c>
      <c r="R10" s="14"/>
      <c r="S10" s="14">
        <v>0.29063653388632499</v>
      </c>
      <c r="T10" s="14">
        <v>0.21246149398428199</v>
      </c>
      <c r="U10" s="14">
        <v>0.195440853231752</v>
      </c>
      <c r="V10" s="14"/>
      <c r="W10" s="14">
        <v>0.31062268679386501</v>
      </c>
      <c r="X10" s="14">
        <v>0.20446412308791501</v>
      </c>
      <c r="Y10" s="14">
        <v>0.16254871576549901</v>
      </c>
      <c r="Z10" s="14">
        <v>0.168528255974638</v>
      </c>
      <c r="AA10" s="14">
        <v>0.171115590722939</v>
      </c>
      <c r="AB10" s="14"/>
      <c r="AC10" s="14">
        <v>0.34489810048706998</v>
      </c>
      <c r="AD10" s="14">
        <v>0.204238310617117</v>
      </c>
      <c r="AE10" s="14">
        <v>0.17503008603068601</v>
      </c>
    </row>
    <row r="11" spans="2:31" x14ac:dyDescent="0.5">
      <c r="B11" s="15" t="s">
        <v>66</v>
      </c>
      <c r="C11" s="14">
        <v>0.259455089105812</v>
      </c>
      <c r="D11" s="14">
        <v>0.224481116887042</v>
      </c>
      <c r="E11" s="14">
        <v>0.29310690547391499</v>
      </c>
      <c r="F11" s="14"/>
      <c r="G11" s="14">
        <v>0.27350485976313199</v>
      </c>
      <c r="H11" s="14">
        <v>0.295610601596141</v>
      </c>
      <c r="I11" s="14">
        <v>0.28783994408639901</v>
      </c>
      <c r="J11" s="14">
        <v>0.223530725681888</v>
      </c>
      <c r="K11" s="14">
        <v>0.25883454600042399</v>
      </c>
      <c r="L11" s="14">
        <v>0.227286229348103</v>
      </c>
      <c r="M11" s="14"/>
      <c r="N11" s="14">
        <v>0.24471726866047999</v>
      </c>
      <c r="O11" s="14">
        <v>0.25240859572864799</v>
      </c>
      <c r="P11" s="14">
        <v>0.27564875138863199</v>
      </c>
      <c r="Q11" s="14">
        <v>0.270105382366645</v>
      </c>
      <c r="R11" s="14"/>
      <c r="S11" s="14">
        <v>0.22442555467369099</v>
      </c>
      <c r="T11" s="14">
        <v>0.25207886306919602</v>
      </c>
      <c r="U11" s="14">
        <v>0.36221308181912698</v>
      </c>
      <c r="V11" s="14"/>
      <c r="W11" s="14">
        <v>0.21706553872080001</v>
      </c>
      <c r="X11" s="14">
        <v>0.27391020122173299</v>
      </c>
      <c r="Y11" s="14">
        <v>0.237447154719125</v>
      </c>
      <c r="Z11" s="14">
        <v>0.23618713099128699</v>
      </c>
      <c r="AA11" s="14">
        <v>0.35926324034999402</v>
      </c>
      <c r="AB11" s="14"/>
      <c r="AC11" s="14">
        <v>0.21587957509251601</v>
      </c>
      <c r="AD11" s="14">
        <v>0.26751472494371298</v>
      </c>
      <c r="AE11" s="14">
        <v>0.26387271362068698</v>
      </c>
    </row>
    <row r="12" spans="2:31" x14ac:dyDescent="0.5">
      <c r="B12" s="15" t="s">
        <v>67</v>
      </c>
      <c r="C12" s="14">
        <v>0.15058200387218099</v>
      </c>
      <c r="D12" s="14">
        <v>0.168362551760147</v>
      </c>
      <c r="E12" s="14">
        <v>0.13188877840499999</v>
      </c>
      <c r="F12" s="14"/>
      <c r="G12" s="14">
        <v>0.19894362601142301</v>
      </c>
      <c r="H12" s="14">
        <v>0.169588563992736</v>
      </c>
      <c r="I12" s="14">
        <v>0.14411751738296599</v>
      </c>
      <c r="J12" s="14">
        <v>0.119448391041458</v>
      </c>
      <c r="K12" s="14">
        <v>0.13211390494478401</v>
      </c>
      <c r="L12" s="14">
        <v>0.14613296756347199</v>
      </c>
      <c r="M12" s="14"/>
      <c r="N12" s="14">
        <v>0.170875756878518</v>
      </c>
      <c r="O12" s="14">
        <v>0.171256048326204</v>
      </c>
      <c r="P12" s="14">
        <v>0.109965141784974</v>
      </c>
      <c r="Q12" s="14">
        <v>0.14221665285170601</v>
      </c>
      <c r="R12" s="14"/>
      <c r="S12" s="14">
        <v>0.126537839900247</v>
      </c>
      <c r="T12" s="14">
        <v>0.17314821883720799</v>
      </c>
      <c r="U12" s="14">
        <v>0.13494298494099599</v>
      </c>
      <c r="V12" s="14"/>
      <c r="W12" s="14">
        <v>0.13301579325955001</v>
      </c>
      <c r="X12" s="14">
        <v>0.174098791823178</v>
      </c>
      <c r="Y12" s="14">
        <v>0.17297197800004899</v>
      </c>
      <c r="Z12" s="14">
        <v>5.5652747896932503E-2</v>
      </c>
      <c r="AA12" s="14">
        <v>0.141822062096436</v>
      </c>
      <c r="AB12" s="14"/>
      <c r="AC12" s="14">
        <v>0.14598517304283501</v>
      </c>
      <c r="AD12" s="14">
        <v>0.18974716056410901</v>
      </c>
      <c r="AE12" s="14">
        <v>0.15948995228396201</v>
      </c>
    </row>
    <row r="13" spans="2:31" x14ac:dyDescent="0.5">
      <c r="B13" s="15" t="s">
        <v>68</v>
      </c>
      <c r="C13" s="14">
        <v>0.16913430683156</v>
      </c>
      <c r="D13" s="14">
        <v>0.18827524272542401</v>
      </c>
      <c r="E13" s="14">
        <v>0.150233094065162</v>
      </c>
      <c r="F13" s="14"/>
      <c r="G13" s="14">
        <v>0.20750901647894601</v>
      </c>
      <c r="H13" s="14">
        <v>0.15438249296666501</v>
      </c>
      <c r="I13" s="14">
        <v>0.15390280343415999</v>
      </c>
      <c r="J13" s="14">
        <v>0.18746803160659301</v>
      </c>
      <c r="K13" s="14">
        <v>0.156074763309759</v>
      </c>
      <c r="L13" s="14">
        <v>0.162105662685952</v>
      </c>
      <c r="M13" s="14"/>
      <c r="N13" s="14">
        <v>0.20622879994113599</v>
      </c>
      <c r="O13" s="14">
        <v>0.174965971740842</v>
      </c>
      <c r="P13" s="14">
        <v>0.13203116433903</v>
      </c>
      <c r="Q13" s="14">
        <v>0.155338616462184</v>
      </c>
      <c r="R13" s="14"/>
      <c r="S13" s="14">
        <v>0.115578616308234</v>
      </c>
      <c r="T13" s="14">
        <v>0.22188147787057999</v>
      </c>
      <c r="U13" s="14">
        <v>0.107868322376844</v>
      </c>
      <c r="V13" s="14"/>
      <c r="W13" s="14">
        <v>9.4903442608298694E-2</v>
      </c>
      <c r="X13" s="14">
        <v>0.23314914136755799</v>
      </c>
      <c r="Y13" s="14">
        <v>0.287334101114539</v>
      </c>
      <c r="Z13" s="14">
        <v>6.4100462360991803E-2</v>
      </c>
      <c r="AA13" s="14">
        <v>0.11505466392463801</v>
      </c>
      <c r="AB13" s="14"/>
      <c r="AC13" s="14">
        <v>6.6489979353770295E-2</v>
      </c>
      <c r="AD13" s="14">
        <v>0.22343618983046501</v>
      </c>
      <c r="AE13" s="14">
        <v>0.29135946839996701</v>
      </c>
    </row>
    <row r="14" spans="2:31" x14ac:dyDescent="0.5">
      <c r="B14" s="15" t="s">
        <v>69</v>
      </c>
      <c r="C14" s="14">
        <v>3.8239407652242E-2</v>
      </c>
      <c r="D14" s="14">
        <v>2.00564214329957E-2</v>
      </c>
      <c r="E14" s="14">
        <v>5.61652448806765E-2</v>
      </c>
      <c r="F14" s="14"/>
      <c r="G14" s="14">
        <v>5.54063174902465E-2</v>
      </c>
      <c r="H14" s="14">
        <v>5.2130802629546599E-2</v>
      </c>
      <c r="I14" s="14">
        <v>3.9537194137850201E-2</v>
      </c>
      <c r="J14" s="14">
        <v>4.1871461369634599E-2</v>
      </c>
      <c r="K14" s="14">
        <v>2.17699550883537E-2</v>
      </c>
      <c r="L14" s="14">
        <v>2.26841934279184E-2</v>
      </c>
      <c r="M14" s="14"/>
      <c r="N14" s="14">
        <v>2.6967384088393598E-2</v>
      </c>
      <c r="O14" s="14">
        <v>2.5002062855821801E-2</v>
      </c>
      <c r="P14" s="14">
        <v>3.7340831212292501E-2</v>
      </c>
      <c r="Q14" s="14">
        <v>6.5748360796128794E-2</v>
      </c>
      <c r="R14" s="14"/>
      <c r="S14" s="14">
        <v>1.7827180724266499E-2</v>
      </c>
      <c r="T14" s="14">
        <v>3.0738228621007498E-2</v>
      </c>
      <c r="U14" s="14">
        <v>9.7022497367911006E-2</v>
      </c>
      <c r="V14" s="14"/>
      <c r="W14" s="14">
        <v>1.7991548744753599E-2</v>
      </c>
      <c r="X14" s="14">
        <v>3.1931361517202703E-2</v>
      </c>
      <c r="Y14" s="14">
        <v>3.47773040802207E-2</v>
      </c>
      <c r="Z14" s="14">
        <v>5.7654471646592001E-2</v>
      </c>
      <c r="AA14" s="14">
        <v>8.5450713041117898E-2</v>
      </c>
      <c r="AB14" s="14"/>
      <c r="AC14" s="14">
        <v>1.7570052571810501E-2</v>
      </c>
      <c r="AD14" s="14">
        <v>3.4209132755226301E-2</v>
      </c>
      <c r="AE14" s="14">
        <v>2.8750881218274502E-2</v>
      </c>
    </row>
    <row r="15" spans="2:31" x14ac:dyDescent="0.5">
      <c r="B15" s="15" t="s">
        <v>70</v>
      </c>
      <c r="C15" s="18">
        <v>0.382589192538205</v>
      </c>
      <c r="D15" s="18">
        <v>0.39882466719439202</v>
      </c>
      <c r="E15" s="18">
        <v>0.36860597717524601</v>
      </c>
      <c r="F15" s="18"/>
      <c r="G15" s="18">
        <v>0.26463618025625102</v>
      </c>
      <c r="H15" s="18">
        <v>0.32828753881491202</v>
      </c>
      <c r="I15" s="18">
        <v>0.374602540958624</v>
      </c>
      <c r="J15" s="18">
        <v>0.42768139030042601</v>
      </c>
      <c r="K15" s="18">
        <v>0.43120683065667897</v>
      </c>
      <c r="L15" s="18">
        <v>0.44179094697455401</v>
      </c>
      <c r="M15" s="18"/>
      <c r="N15" s="18">
        <v>0.35121079043147202</v>
      </c>
      <c r="O15" s="18">
        <v>0.376367321348484</v>
      </c>
      <c r="P15" s="18">
        <v>0.44501411127507101</v>
      </c>
      <c r="Q15" s="18">
        <v>0.36659098752333702</v>
      </c>
      <c r="R15" s="18"/>
      <c r="S15" s="18">
        <v>0.51563080839356201</v>
      </c>
      <c r="T15" s="18">
        <v>0.32215321160200899</v>
      </c>
      <c r="U15" s="18">
        <v>0.29795311349512099</v>
      </c>
      <c r="V15" s="18"/>
      <c r="W15" s="18">
        <v>0.537023676666598</v>
      </c>
      <c r="X15" s="18">
        <v>0.28691050407032898</v>
      </c>
      <c r="Y15" s="18">
        <v>0.26746946208606598</v>
      </c>
      <c r="Z15" s="18">
        <v>0.58640518710419698</v>
      </c>
      <c r="AA15" s="18">
        <v>0.298409320587814</v>
      </c>
      <c r="AB15" s="18"/>
      <c r="AC15" s="18">
        <v>0.55407521993906905</v>
      </c>
      <c r="AD15" s="18">
        <v>0.28509279190648601</v>
      </c>
      <c r="AE15" s="18">
        <v>0.25652698447710898</v>
      </c>
    </row>
    <row r="16" spans="2:31" x14ac:dyDescent="0.5">
      <c r="B16" s="15" t="s">
        <v>71</v>
      </c>
      <c r="C16" s="18">
        <v>0.31971631070374101</v>
      </c>
      <c r="D16" s="18">
        <v>0.35663779448557098</v>
      </c>
      <c r="E16" s="18">
        <v>0.28212187247016302</v>
      </c>
      <c r="F16" s="18"/>
      <c r="G16" s="18">
        <v>0.40645264249037</v>
      </c>
      <c r="H16" s="18">
        <v>0.32397105695940098</v>
      </c>
      <c r="I16" s="18">
        <v>0.29802032081712698</v>
      </c>
      <c r="J16" s="18">
        <v>0.30691642264805102</v>
      </c>
      <c r="K16" s="18">
        <v>0.28818866825454298</v>
      </c>
      <c r="L16" s="18">
        <v>0.30823863024942399</v>
      </c>
      <c r="M16" s="18"/>
      <c r="N16" s="18">
        <v>0.37710455681965399</v>
      </c>
      <c r="O16" s="18">
        <v>0.346222020067046</v>
      </c>
      <c r="P16" s="18">
        <v>0.241996306124005</v>
      </c>
      <c r="Q16" s="18">
        <v>0.29755526931388998</v>
      </c>
      <c r="R16" s="18"/>
      <c r="S16" s="18">
        <v>0.24211645620848099</v>
      </c>
      <c r="T16" s="18">
        <v>0.39502969670778798</v>
      </c>
      <c r="U16" s="18">
        <v>0.24281130731784101</v>
      </c>
      <c r="V16" s="18"/>
      <c r="W16" s="18">
        <v>0.22791923586784901</v>
      </c>
      <c r="X16" s="18">
        <v>0.40724793319073599</v>
      </c>
      <c r="Y16" s="18">
        <v>0.46030607911458798</v>
      </c>
      <c r="Z16" s="18">
        <v>0.119753210257924</v>
      </c>
      <c r="AA16" s="18">
        <v>0.25687672602107398</v>
      </c>
      <c r="AB16" s="18"/>
      <c r="AC16" s="18">
        <v>0.212475152396605</v>
      </c>
      <c r="AD16" s="18">
        <v>0.41318335039457499</v>
      </c>
      <c r="AE16" s="18">
        <v>0.45084942068392903</v>
      </c>
    </row>
    <row r="17" spans="2:31" x14ac:dyDescent="0.5">
      <c r="B17" s="15" t="s">
        <v>72</v>
      </c>
      <c r="C17" s="19">
        <v>6.2872881834463296E-2</v>
      </c>
      <c r="D17" s="19">
        <v>4.2186872708820398E-2</v>
      </c>
      <c r="E17" s="19">
        <v>8.6484104705083595E-2</v>
      </c>
      <c r="F17" s="19"/>
      <c r="G17" s="19">
        <v>-0.14181646223411801</v>
      </c>
      <c r="H17" s="19">
        <v>4.3164818555109204E-3</v>
      </c>
      <c r="I17" s="19">
        <v>7.6582220141497501E-2</v>
      </c>
      <c r="J17" s="19">
        <v>0.120764967652375</v>
      </c>
      <c r="K17" s="19">
        <v>0.143018162402136</v>
      </c>
      <c r="L17" s="19">
        <v>0.13355231672512999</v>
      </c>
      <c r="M17" s="19"/>
      <c r="N17" s="19">
        <v>-2.5893766388181499E-2</v>
      </c>
      <c r="O17" s="19">
        <v>3.01453012814384E-2</v>
      </c>
      <c r="P17" s="19">
        <v>0.20301780515106599</v>
      </c>
      <c r="Q17" s="19">
        <v>6.9035718209446803E-2</v>
      </c>
      <c r="R17" s="19"/>
      <c r="S17" s="19">
        <v>0.27351435218508102</v>
      </c>
      <c r="T17" s="19">
        <v>-7.2876485105779404E-2</v>
      </c>
      <c r="U17" s="19">
        <v>5.5141806177280497E-2</v>
      </c>
      <c r="V17" s="19"/>
      <c r="W17" s="19">
        <v>0.30910444079874899</v>
      </c>
      <c r="X17" s="19">
        <v>-0.120337429120407</v>
      </c>
      <c r="Y17" s="19">
        <v>-0.19283661702852201</v>
      </c>
      <c r="Z17" s="19">
        <v>0.46665197684627302</v>
      </c>
      <c r="AA17" s="19">
        <v>4.1532594566740702E-2</v>
      </c>
      <c r="AB17" s="19"/>
      <c r="AC17" s="19">
        <v>0.34160006754246403</v>
      </c>
      <c r="AD17" s="19">
        <v>-0.12809055848808801</v>
      </c>
      <c r="AE17" s="19">
        <v>-0.19432243620681999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0.11946581123142599</v>
      </c>
      <c r="D9" s="14">
        <v>0.113128922163953</v>
      </c>
      <c r="E9" s="14">
        <v>0.124051259422022</v>
      </c>
      <c r="F9" s="14"/>
      <c r="G9" s="14">
        <v>0.215100117911422</v>
      </c>
      <c r="H9" s="14">
        <v>0.206805334964727</v>
      </c>
      <c r="I9" s="14">
        <v>0.129726216389352</v>
      </c>
      <c r="J9" s="14">
        <v>9.3612339259399005E-2</v>
      </c>
      <c r="K9" s="14">
        <v>3.4301921134795597E-2</v>
      </c>
      <c r="L9" s="14">
        <v>5.5190993571711297E-2</v>
      </c>
      <c r="M9" s="14"/>
      <c r="N9" s="14">
        <v>0.14287829040616201</v>
      </c>
      <c r="O9" s="14">
        <v>0.126960080761956</v>
      </c>
      <c r="P9" s="14">
        <v>0.10373344943579101</v>
      </c>
      <c r="Q9" s="14">
        <v>9.89038825555036E-2</v>
      </c>
      <c r="R9" s="14"/>
      <c r="S9" s="14">
        <v>5.9431978608007398E-2</v>
      </c>
      <c r="T9" s="14">
        <v>0.16113763564917299</v>
      </c>
      <c r="U9" s="14">
        <v>7.0935293128038507E-2</v>
      </c>
      <c r="V9" s="14"/>
      <c r="W9" s="14">
        <v>7.0124113144506603E-2</v>
      </c>
      <c r="X9" s="14">
        <v>0.16545165423240299</v>
      </c>
      <c r="Y9" s="14">
        <v>0.124632380110324</v>
      </c>
      <c r="Z9" s="14">
        <v>4.0670558191916201E-2</v>
      </c>
      <c r="AA9" s="14">
        <v>8.7190791608544094E-2</v>
      </c>
      <c r="AB9" s="14"/>
      <c r="AC9" s="14">
        <v>8.3878737827374206E-2</v>
      </c>
      <c r="AD9" s="14">
        <v>0.14638469328773901</v>
      </c>
      <c r="AE9" s="14">
        <v>0.157846387035838</v>
      </c>
    </row>
    <row r="10" spans="2:31" x14ac:dyDescent="0.5">
      <c r="B10" s="15" t="s">
        <v>65</v>
      </c>
      <c r="C10" s="14">
        <v>0.211872109373725</v>
      </c>
      <c r="D10" s="14">
        <v>0.19381909354546001</v>
      </c>
      <c r="E10" s="14">
        <v>0.229567113370826</v>
      </c>
      <c r="F10" s="14"/>
      <c r="G10" s="14">
        <v>0.24666259114764799</v>
      </c>
      <c r="H10" s="14">
        <v>0.24747840801038701</v>
      </c>
      <c r="I10" s="14">
        <v>0.237214944578821</v>
      </c>
      <c r="J10" s="14">
        <v>0.20782204397256701</v>
      </c>
      <c r="K10" s="14">
        <v>0.19965529339412699</v>
      </c>
      <c r="L10" s="14">
        <v>0.15090142168370399</v>
      </c>
      <c r="M10" s="14"/>
      <c r="N10" s="14">
        <v>0.19244373595412401</v>
      </c>
      <c r="O10" s="14">
        <v>0.24650687884891101</v>
      </c>
      <c r="P10" s="14">
        <v>0.19672962236392599</v>
      </c>
      <c r="Q10" s="14">
        <v>0.21478228167687599</v>
      </c>
      <c r="R10" s="14"/>
      <c r="S10" s="14">
        <v>0.16548122795495701</v>
      </c>
      <c r="T10" s="14">
        <v>0.251657902591086</v>
      </c>
      <c r="U10" s="14">
        <v>0.21329444067832201</v>
      </c>
      <c r="V10" s="14"/>
      <c r="W10" s="14">
        <v>0.17493837651727601</v>
      </c>
      <c r="X10" s="14">
        <v>0.26491642722819198</v>
      </c>
      <c r="Y10" s="14">
        <v>0.215302618362642</v>
      </c>
      <c r="Z10" s="14">
        <v>5.3204349885695799E-2</v>
      </c>
      <c r="AA10" s="14">
        <v>0.17850335959654401</v>
      </c>
      <c r="AB10" s="14"/>
      <c r="AC10" s="14">
        <v>0.185472936956705</v>
      </c>
      <c r="AD10" s="14">
        <v>0.27072644189269501</v>
      </c>
      <c r="AE10" s="14">
        <v>0.20472472812477499</v>
      </c>
    </row>
    <row r="11" spans="2:31" x14ac:dyDescent="0.5">
      <c r="B11" s="15" t="s">
        <v>66</v>
      </c>
      <c r="C11" s="14">
        <v>0.278483467531081</v>
      </c>
      <c r="D11" s="14">
        <v>0.26019615980299299</v>
      </c>
      <c r="E11" s="14">
        <v>0.29695473970874597</v>
      </c>
      <c r="F11" s="14"/>
      <c r="G11" s="14">
        <v>0.24775940463302901</v>
      </c>
      <c r="H11" s="14">
        <v>0.23710808503029299</v>
      </c>
      <c r="I11" s="14">
        <v>0.23844714747069601</v>
      </c>
      <c r="J11" s="14">
        <v>0.26965561064872001</v>
      </c>
      <c r="K11" s="14">
        <v>0.33441449419427899</v>
      </c>
      <c r="L11" s="14">
        <v>0.33454519320792098</v>
      </c>
      <c r="M11" s="14"/>
      <c r="N11" s="14">
        <v>0.27526172129488902</v>
      </c>
      <c r="O11" s="14">
        <v>0.30670590305248002</v>
      </c>
      <c r="P11" s="14">
        <v>0.266271165858254</v>
      </c>
      <c r="Q11" s="14">
        <v>0.26744991786099698</v>
      </c>
      <c r="R11" s="14"/>
      <c r="S11" s="14">
        <v>0.269125899014313</v>
      </c>
      <c r="T11" s="14">
        <v>0.27413412267639298</v>
      </c>
      <c r="U11" s="14">
        <v>0.33374367583992698</v>
      </c>
      <c r="V11" s="14"/>
      <c r="W11" s="14">
        <v>0.26322388617431502</v>
      </c>
      <c r="X11" s="14">
        <v>0.27135977079160101</v>
      </c>
      <c r="Y11" s="14">
        <v>0.35696571239069802</v>
      </c>
      <c r="Z11" s="14">
        <v>0.13963847474861199</v>
      </c>
      <c r="AA11" s="14">
        <v>0.32326948543910899</v>
      </c>
      <c r="AB11" s="14"/>
      <c r="AC11" s="14">
        <v>0.248627809316634</v>
      </c>
      <c r="AD11" s="14">
        <v>0.27856389791187602</v>
      </c>
      <c r="AE11" s="14">
        <v>0.30087264033938899</v>
      </c>
    </row>
    <row r="12" spans="2:31" x14ac:dyDescent="0.5">
      <c r="B12" s="15" t="s">
        <v>67</v>
      </c>
      <c r="C12" s="14">
        <v>0.153039820353045</v>
      </c>
      <c r="D12" s="14">
        <v>0.15658383328337599</v>
      </c>
      <c r="E12" s="14">
        <v>0.14931744429666699</v>
      </c>
      <c r="F12" s="14"/>
      <c r="G12" s="14">
        <v>0.11617447888980501</v>
      </c>
      <c r="H12" s="14">
        <v>0.111247955458092</v>
      </c>
      <c r="I12" s="14">
        <v>0.130717925428535</v>
      </c>
      <c r="J12" s="14">
        <v>0.144403566361127</v>
      </c>
      <c r="K12" s="14">
        <v>0.19650313693320101</v>
      </c>
      <c r="L12" s="14">
        <v>0.20728779145793</v>
      </c>
      <c r="M12" s="14"/>
      <c r="N12" s="14">
        <v>0.174095297083246</v>
      </c>
      <c r="O12" s="14">
        <v>0.126826176212463</v>
      </c>
      <c r="P12" s="14">
        <v>0.15264631417962801</v>
      </c>
      <c r="Q12" s="14">
        <v>0.155143103363579</v>
      </c>
      <c r="R12" s="14"/>
      <c r="S12" s="14">
        <v>0.19514967525294299</v>
      </c>
      <c r="T12" s="14">
        <v>0.131840096903101</v>
      </c>
      <c r="U12" s="14">
        <v>0.12636290246498999</v>
      </c>
      <c r="V12" s="14"/>
      <c r="W12" s="14">
        <v>0.20223801445546699</v>
      </c>
      <c r="X12" s="14">
        <v>0.11669869265558699</v>
      </c>
      <c r="Y12" s="14">
        <v>0.13019747678455099</v>
      </c>
      <c r="Z12" s="14">
        <v>0.19296283107458601</v>
      </c>
      <c r="AA12" s="14">
        <v>0.133685507836352</v>
      </c>
      <c r="AB12" s="14"/>
      <c r="AC12" s="14">
        <v>0.18973744343997001</v>
      </c>
      <c r="AD12" s="14">
        <v>0.12791644205452299</v>
      </c>
      <c r="AE12" s="14">
        <v>0.17052818564470901</v>
      </c>
    </row>
    <row r="13" spans="2:31" x14ac:dyDescent="0.5">
      <c r="B13" s="15" t="s">
        <v>68</v>
      </c>
      <c r="C13" s="14">
        <v>0.21131859413897999</v>
      </c>
      <c r="D13" s="14">
        <v>0.25628545987946799</v>
      </c>
      <c r="E13" s="14">
        <v>0.168472306171527</v>
      </c>
      <c r="F13" s="14"/>
      <c r="G13" s="14">
        <v>0.14899177883100501</v>
      </c>
      <c r="H13" s="14">
        <v>0.172432547383878</v>
      </c>
      <c r="I13" s="14">
        <v>0.237229369874806</v>
      </c>
      <c r="J13" s="14">
        <v>0.25310020876337602</v>
      </c>
      <c r="K13" s="14">
        <v>0.21573008194341001</v>
      </c>
      <c r="L13" s="14">
        <v>0.22610119153510999</v>
      </c>
      <c r="M13" s="14"/>
      <c r="N13" s="14">
        <v>0.20156695680135001</v>
      </c>
      <c r="O13" s="14">
        <v>0.18086141969512301</v>
      </c>
      <c r="P13" s="14">
        <v>0.24830266789224001</v>
      </c>
      <c r="Q13" s="14">
        <v>0.21770937223489001</v>
      </c>
      <c r="R13" s="14"/>
      <c r="S13" s="14">
        <v>0.29695048408121999</v>
      </c>
      <c r="T13" s="14">
        <v>0.15885225049658599</v>
      </c>
      <c r="U13" s="14">
        <v>0.19018793533572401</v>
      </c>
      <c r="V13" s="14"/>
      <c r="W13" s="14">
        <v>0.27512792571223799</v>
      </c>
      <c r="X13" s="14">
        <v>0.15758552599378101</v>
      </c>
      <c r="Y13" s="14">
        <v>0.143780430796563</v>
      </c>
      <c r="Z13" s="14">
        <v>0.57352378609918997</v>
      </c>
      <c r="AA13" s="14">
        <v>0.22975963374282701</v>
      </c>
      <c r="AB13" s="14"/>
      <c r="AC13" s="14">
        <v>0.27602331963692101</v>
      </c>
      <c r="AD13" s="14">
        <v>0.156874758296247</v>
      </c>
      <c r="AE13" s="14">
        <v>0.14626548893271099</v>
      </c>
    </row>
    <row r="14" spans="2:31" x14ac:dyDescent="0.5">
      <c r="B14" s="15" t="s">
        <v>69</v>
      </c>
      <c r="C14" s="14">
        <v>2.5820197371743101E-2</v>
      </c>
      <c r="D14" s="14">
        <v>1.99865313247489E-2</v>
      </c>
      <c r="E14" s="14">
        <v>3.1637137030212599E-2</v>
      </c>
      <c r="F14" s="14"/>
      <c r="G14" s="14">
        <v>2.5311628587091E-2</v>
      </c>
      <c r="H14" s="14">
        <v>2.4927669152623899E-2</v>
      </c>
      <c r="I14" s="14">
        <v>2.6664396257789699E-2</v>
      </c>
      <c r="J14" s="14">
        <v>3.1406230994811601E-2</v>
      </c>
      <c r="K14" s="14">
        <v>1.9395072400187001E-2</v>
      </c>
      <c r="L14" s="14">
        <v>2.5973408543623799E-2</v>
      </c>
      <c r="M14" s="14"/>
      <c r="N14" s="14">
        <v>1.37539984602294E-2</v>
      </c>
      <c r="O14" s="14">
        <v>1.21395414290668E-2</v>
      </c>
      <c r="P14" s="14">
        <v>3.2316780270161299E-2</v>
      </c>
      <c r="Q14" s="14">
        <v>4.60114423081553E-2</v>
      </c>
      <c r="R14" s="14"/>
      <c r="S14" s="14">
        <v>1.3860735088561E-2</v>
      </c>
      <c r="T14" s="14">
        <v>2.2377991683660899E-2</v>
      </c>
      <c r="U14" s="14">
        <v>6.5475752552997604E-2</v>
      </c>
      <c r="V14" s="14"/>
      <c r="W14" s="14">
        <v>1.43476839961981E-2</v>
      </c>
      <c r="X14" s="14">
        <v>2.3987929098436798E-2</v>
      </c>
      <c r="Y14" s="14">
        <v>2.91213815552205E-2</v>
      </c>
      <c r="Z14" s="14">
        <v>0</v>
      </c>
      <c r="AA14" s="14">
        <v>4.7591221776624601E-2</v>
      </c>
      <c r="AB14" s="14"/>
      <c r="AC14" s="14">
        <v>1.6259752822395002E-2</v>
      </c>
      <c r="AD14" s="14">
        <v>1.9533766556920899E-2</v>
      </c>
      <c r="AE14" s="14">
        <v>1.97625699225779E-2</v>
      </c>
    </row>
    <row r="15" spans="2:31" x14ac:dyDescent="0.5">
      <c r="B15" s="15" t="s">
        <v>70</v>
      </c>
      <c r="C15" s="18">
        <v>0.33133792060515099</v>
      </c>
      <c r="D15" s="18">
        <v>0.30694801570941399</v>
      </c>
      <c r="E15" s="18">
        <v>0.35361837279284702</v>
      </c>
      <c r="F15" s="18"/>
      <c r="G15" s="18">
        <v>0.46176270905907102</v>
      </c>
      <c r="H15" s="18">
        <v>0.45428374297511398</v>
      </c>
      <c r="I15" s="18">
        <v>0.36694116096817297</v>
      </c>
      <c r="J15" s="18">
        <v>0.30143438323196597</v>
      </c>
      <c r="K15" s="18">
        <v>0.23395721452892301</v>
      </c>
      <c r="L15" s="18">
        <v>0.206092415255415</v>
      </c>
      <c r="M15" s="18"/>
      <c r="N15" s="18">
        <v>0.33532202636028602</v>
      </c>
      <c r="O15" s="18">
        <v>0.37346695961086701</v>
      </c>
      <c r="P15" s="18">
        <v>0.30046307179971699</v>
      </c>
      <c r="Q15" s="18">
        <v>0.31368616423237899</v>
      </c>
      <c r="R15" s="18"/>
      <c r="S15" s="18">
        <v>0.22491320656296401</v>
      </c>
      <c r="T15" s="18">
        <v>0.412795538240259</v>
      </c>
      <c r="U15" s="18">
        <v>0.28422973380636002</v>
      </c>
      <c r="V15" s="18"/>
      <c r="W15" s="18">
        <v>0.24506248966178201</v>
      </c>
      <c r="X15" s="18">
        <v>0.43036808146059402</v>
      </c>
      <c r="Y15" s="18">
        <v>0.33993499847296699</v>
      </c>
      <c r="Z15" s="18">
        <v>9.3874908077612104E-2</v>
      </c>
      <c r="AA15" s="18">
        <v>0.26569415120508799</v>
      </c>
      <c r="AB15" s="18"/>
      <c r="AC15" s="18">
        <v>0.26935167478408001</v>
      </c>
      <c r="AD15" s="18">
        <v>0.41711113518043402</v>
      </c>
      <c r="AE15" s="18">
        <v>0.36257111516061302</v>
      </c>
    </row>
    <row r="16" spans="2:31" x14ac:dyDescent="0.5">
      <c r="B16" s="15" t="s">
        <v>71</v>
      </c>
      <c r="C16" s="18">
        <v>0.364358414492025</v>
      </c>
      <c r="D16" s="18">
        <v>0.41286929316284399</v>
      </c>
      <c r="E16" s="18">
        <v>0.31778975046819402</v>
      </c>
      <c r="F16" s="18"/>
      <c r="G16" s="18">
        <v>0.26516625772080898</v>
      </c>
      <c r="H16" s="18">
        <v>0.28368050284196999</v>
      </c>
      <c r="I16" s="18">
        <v>0.36794729530334103</v>
      </c>
      <c r="J16" s="18">
        <v>0.39750377512450302</v>
      </c>
      <c r="K16" s="18">
        <v>0.41223321887661102</v>
      </c>
      <c r="L16" s="18">
        <v>0.43338898299304002</v>
      </c>
      <c r="M16" s="18"/>
      <c r="N16" s="18">
        <v>0.37566225388459601</v>
      </c>
      <c r="O16" s="18">
        <v>0.30768759590758599</v>
      </c>
      <c r="P16" s="18">
        <v>0.40094898207186802</v>
      </c>
      <c r="Q16" s="18">
        <v>0.37285247559846801</v>
      </c>
      <c r="R16" s="18"/>
      <c r="S16" s="18">
        <v>0.49210015933416201</v>
      </c>
      <c r="T16" s="18">
        <v>0.29069234739968602</v>
      </c>
      <c r="U16" s="18">
        <v>0.31655083780071402</v>
      </c>
      <c r="V16" s="18"/>
      <c r="W16" s="18">
        <v>0.47736594016770501</v>
      </c>
      <c r="X16" s="18">
        <v>0.27428421864936797</v>
      </c>
      <c r="Y16" s="18">
        <v>0.27397790758111501</v>
      </c>
      <c r="Z16" s="18">
        <v>0.76648661717377597</v>
      </c>
      <c r="AA16" s="18">
        <v>0.36344514157917901</v>
      </c>
      <c r="AB16" s="18"/>
      <c r="AC16" s="18">
        <v>0.46576076307689102</v>
      </c>
      <c r="AD16" s="18">
        <v>0.28479120035076899</v>
      </c>
      <c r="AE16" s="18">
        <v>0.31679367457742003</v>
      </c>
    </row>
    <row r="17" spans="2:31" x14ac:dyDescent="0.5">
      <c r="B17" s="15" t="s">
        <v>72</v>
      </c>
      <c r="C17" s="19">
        <v>-3.3020493886873503E-2</v>
      </c>
      <c r="D17" s="19">
        <v>-0.105921277453431</v>
      </c>
      <c r="E17" s="19">
        <v>3.5828622324653302E-2</v>
      </c>
      <c r="F17" s="19"/>
      <c r="G17" s="19">
        <v>0.19659645133826101</v>
      </c>
      <c r="H17" s="19">
        <v>0.17060324013314501</v>
      </c>
      <c r="I17" s="19">
        <v>-1.0061343351686601E-3</v>
      </c>
      <c r="J17" s="19">
        <v>-9.6069391892537007E-2</v>
      </c>
      <c r="K17" s="19">
        <v>-0.17827600434768801</v>
      </c>
      <c r="L17" s="19">
        <v>-0.22729656773762399</v>
      </c>
      <c r="M17" s="19"/>
      <c r="N17" s="19">
        <v>-4.0340227524310497E-2</v>
      </c>
      <c r="O17" s="19">
        <v>6.5779363703280497E-2</v>
      </c>
      <c r="P17" s="19">
        <v>-0.10048591027215099</v>
      </c>
      <c r="Q17" s="19">
        <v>-5.91663113660892E-2</v>
      </c>
      <c r="R17" s="19"/>
      <c r="S17" s="19">
        <v>-0.26718695277119803</v>
      </c>
      <c r="T17" s="19">
        <v>0.122103190840573</v>
      </c>
      <c r="U17" s="19">
        <v>-3.2321103994353999E-2</v>
      </c>
      <c r="V17" s="19"/>
      <c r="W17" s="19">
        <v>-0.23230345050592299</v>
      </c>
      <c r="X17" s="19">
        <v>0.15608386281122699</v>
      </c>
      <c r="Y17" s="19">
        <v>6.5957090891852199E-2</v>
      </c>
      <c r="Z17" s="19">
        <v>-0.67261170909616397</v>
      </c>
      <c r="AA17" s="19">
        <v>-9.7750990374090393E-2</v>
      </c>
      <c r="AB17" s="19"/>
      <c r="AC17" s="19">
        <v>-0.19640908829281201</v>
      </c>
      <c r="AD17" s="19">
        <v>0.132319934829664</v>
      </c>
      <c r="AE17" s="19">
        <v>4.5777440583193302E-2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96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0.15458379210388301</v>
      </c>
      <c r="D9" s="14">
        <v>0.121911981947165</v>
      </c>
      <c r="E9" s="14">
        <v>0.18503336629266701</v>
      </c>
      <c r="F9" s="14"/>
      <c r="G9" s="14">
        <v>0.306787038478253</v>
      </c>
      <c r="H9" s="14">
        <v>0.218463472035031</v>
      </c>
      <c r="I9" s="14">
        <v>0.16197154125278099</v>
      </c>
      <c r="J9" s="14">
        <v>0.123614715306021</v>
      </c>
      <c r="K9" s="14">
        <v>8.0001289962596298E-2</v>
      </c>
      <c r="L9" s="14">
        <v>7.14777956401728E-2</v>
      </c>
      <c r="M9" s="14"/>
      <c r="N9" s="14">
        <v>0.166859891335086</v>
      </c>
      <c r="O9" s="14">
        <v>0.168510017247509</v>
      </c>
      <c r="P9" s="14">
        <v>0.14824726505476299</v>
      </c>
      <c r="Q9" s="14">
        <v>0.12787780490921699</v>
      </c>
      <c r="R9" s="14"/>
      <c r="S9" s="14">
        <v>0.10868912381336999</v>
      </c>
      <c r="T9" s="14">
        <v>0.171933185847818</v>
      </c>
      <c r="U9" s="14">
        <v>0.137571931483815</v>
      </c>
      <c r="V9" s="14"/>
      <c r="W9" s="14">
        <v>0.123342655131953</v>
      </c>
      <c r="X9" s="14">
        <v>0.19671542790247801</v>
      </c>
      <c r="Y9" s="14">
        <v>8.2019396715225804E-2</v>
      </c>
      <c r="Z9" s="14">
        <v>7.3103267959352597E-2</v>
      </c>
      <c r="AA9" s="14">
        <v>0.12764075068813199</v>
      </c>
      <c r="AB9" s="14"/>
      <c r="AC9" s="14">
        <v>0.147160017109733</v>
      </c>
      <c r="AD9" s="14">
        <v>0.18764594755983799</v>
      </c>
      <c r="AE9" s="14">
        <v>0.138051772804656</v>
      </c>
    </row>
    <row r="10" spans="2:31" x14ac:dyDescent="0.5">
      <c r="B10" s="15" t="s">
        <v>65</v>
      </c>
      <c r="C10" s="14">
        <v>0.33897277541459298</v>
      </c>
      <c r="D10" s="14">
        <v>0.30639707828263002</v>
      </c>
      <c r="E10" s="14">
        <v>0.37240050528415902</v>
      </c>
      <c r="F10" s="14"/>
      <c r="G10" s="14">
        <v>0.347090601813003</v>
      </c>
      <c r="H10" s="14">
        <v>0.40627678710125598</v>
      </c>
      <c r="I10" s="14">
        <v>0.40512190127514303</v>
      </c>
      <c r="J10" s="14">
        <v>0.31492950341026199</v>
      </c>
      <c r="K10" s="14">
        <v>0.29329881636086202</v>
      </c>
      <c r="L10" s="14">
        <v>0.275284897896661</v>
      </c>
      <c r="M10" s="14"/>
      <c r="N10" s="14">
        <v>0.34388675532364998</v>
      </c>
      <c r="O10" s="14">
        <v>0.37378760675877798</v>
      </c>
      <c r="P10" s="14">
        <v>0.29199408272993899</v>
      </c>
      <c r="Q10" s="14">
        <v>0.34418599258600302</v>
      </c>
      <c r="R10" s="14"/>
      <c r="S10" s="14">
        <v>0.300912372902917</v>
      </c>
      <c r="T10" s="14">
        <v>0.36851085764414898</v>
      </c>
      <c r="U10" s="14">
        <v>0.34774053900403901</v>
      </c>
      <c r="V10" s="14"/>
      <c r="W10" s="14">
        <v>0.28613584151286803</v>
      </c>
      <c r="X10" s="14">
        <v>0.40440759276476901</v>
      </c>
      <c r="Y10" s="14">
        <v>0.44310520451484198</v>
      </c>
      <c r="Z10" s="14">
        <v>0.196059342241417</v>
      </c>
      <c r="AA10" s="14">
        <v>0.280214702562051</v>
      </c>
      <c r="AB10" s="14"/>
      <c r="AC10" s="14">
        <v>0.29716955419211399</v>
      </c>
      <c r="AD10" s="14">
        <v>0.42023411128111399</v>
      </c>
      <c r="AE10" s="14">
        <v>0.446578692163415</v>
      </c>
    </row>
    <row r="11" spans="2:31" x14ac:dyDescent="0.5">
      <c r="B11" s="15" t="s">
        <v>66</v>
      </c>
      <c r="C11" s="14">
        <v>0.35489702049416399</v>
      </c>
      <c r="D11" s="14">
        <v>0.37236374058966099</v>
      </c>
      <c r="E11" s="14">
        <v>0.33690151805809299</v>
      </c>
      <c r="F11" s="14"/>
      <c r="G11" s="14">
        <v>0.225466622069455</v>
      </c>
      <c r="H11" s="14">
        <v>0.25494523377815198</v>
      </c>
      <c r="I11" s="14">
        <v>0.30135370614889201</v>
      </c>
      <c r="J11" s="14">
        <v>0.39123465517651701</v>
      </c>
      <c r="K11" s="14">
        <v>0.44579582488973402</v>
      </c>
      <c r="L11" s="14">
        <v>0.47452376329880203</v>
      </c>
      <c r="M11" s="14"/>
      <c r="N11" s="14">
        <v>0.35028209951383299</v>
      </c>
      <c r="O11" s="14">
        <v>0.31509869207448199</v>
      </c>
      <c r="P11" s="14">
        <v>0.39949007062477698</v>
      </c>
      <c r="Q11" s="14">
        <v>0.36392368595442498</v>
      </c>
      <c r="R11" s="14"/>
      <c r="S11" s="14">
        <v>0.39452674136731097</v>
      </c>
      <c r="T11" s="14">
        <v>0.33897532526944102</v>
      </c>
      <c r="U11" s="14">
        <v>0.369100255555674</v>
      </c>
      <c r="V11" s="14"/>
      <c r="W11" s="14">
        <v>0.38374067744540802</v>
      </c>
      <c r="X11" s="14">
        <v>0.30067622627424601</v>
      </c>
      <c r="Y11" s="14">
        <v>0.36535450539453002</v>
      </c>
      <c r="Z11" s="14">
        <v>0.41006086773752898</v>
      </c>
      <c r="AA11" s="14">
        <v>0.410344924275795</v>
      </c>
      <c r="AB11" s="14"/>
      <c r="AC11" s="14">
        <v>0.35062161899077299</v>
      </c>
      <c r="AD11" s="14">
        <v>0.29444880231749498</v>
      </c>
      <c r="AE11" s="14">
        <v>0.32202938627799099</v>
      </c>
    </row>
    <row r="12" spans="2:31" x14ac:dyDescent="0.5">
      <c r="B12" s="15" t="s">
        <v>67</v>
      </c>
      <c r="C12" s="14">
        <v>8.3831791167446407E-2</v>
      </c>
      <c r="D12" s="14">
        <v>0.115037048303052</v>
      </c>
      <c r="E12" s="14">
        <v>5.3793253570092202E-2</v>
      </c>
      <c r="F12" s="14"/>
      <c r="G12" s="14">
        <v>6.6527498635448795E-2</v>
      </c>
      <c r="H12" s="14">
        <v>6.9821562982217505E-2</v>
      </c>
      <c r="I12" s="14">
        <v>6.2666155362123804E-2</v>
      </c>
      <c r="J12" s="14">
        <v>7.5895844872224894E-2</v>
      </c>
      <c r="K12" s="14">
        <v>0.115101820182957</v>
      </c>
      <c r="L12" s="14">
        <v>0.109291289804109</v>
      </c>
      <c r="M12" s="14"/>
      <c r="N12" s="14">
        <v>7.8918687401013696E-2</v>
      </c>
      <c r="O12" s="14">
        <v>7.0617162601031402E-2</v>
      </c>
      <c r="P12" s="14">
        <v>0.100915970444049</v>
      </c>
      <c r="Q12" s="14">
        <v>8.5722326169865096E-2</v>
      </c>
      <c r="R12" s="14"/>
      <c r="S12" s="14">
        <v>0.11396968084087999</v>
      </c>
      <c r="T12" s="14">
        <v>6.8433261773058696E-2</v>
      </c>
      <c r="U12" s="14">
        <v>6.5304557526262699E-2</v>
      </c>
      <c r="V12" s="14"/>
      <c r="W12" s="14">
        <v>0.117563670935918</v>
      </c>
      <c r="X12" s="14">
        <v>5.0556535837112802E-2</v>
      </c>
      <c r="Y12" s="14">
        <v>8.0040107773303698E-2</v>
      </c>
      <c r="Z12" s="14">
        <v>0.20345884772080799</v>
      </c>
      <c r="AA12" s="14">
        <v>8.1017054807481295E-2</v>
      </c>
      <c r="AB12" s="14"/>
      <c r="AC12" s="14">
        <v>0.12886404836821</v>
      </c>
      <c r="AD12" s="14">
        <v>5.5961999301298297E-2</v>
      </c>
      <c r="AE12" s="14">
        <v>6.6993161532953802E-2</v>
      </c>
    </row>
    <row r="13" spans="2:31" x14ac:dyDescent="0.5">
      <c r="B13" s="15" t="s">
        <v>68</v>
      </c>
      <c r="C13" s="14">
        <v>4.8078677979607201E-2</v>
      </c>
      <c r="D13" s="14">
        <v>6.8444579789784105E-2</v>
      </c>
      <c r="E13" s="14">
        <v>2.8442031153409798E-2</v>
      </c>
      <c r="F13" s="14"/>
      <c r="G13" s="14">
        <v>3.4789322127305899E-2</v>
      </c>
      <c r="H13" s="14">
        <v>3.4162699183432899E-2</v>
      </c>
      <c r="I13" s="14">
        <v>5.1819673466971201E-2</v>
      </c>
      <c r="J13" s="14">
        <v>5.9812258559445802E-2</v>
      </c>
      <c r="K13" s="14">
        <v>5.36531655003488E-2</v>
      </c>
      <c r="L13" s="14">
        <v>5.1854776083625397E-2</v>
      </c>
      <c r="M13" s="14"/>
      <c r="N13" s="14">
        <v>4.1061136354572203E-2</v>
      </c>
      <c r="O13" s="14">
        <v>6.0745012672304102E-2</v>
      </c>
      <c r="P13" s="14">
        <v>4.3806710388501098E-2</v>
      </c>
      <c r="Q13" s="14">
        <v>4.5234535025348903E-2</v>
      </c>
      <c r="R13" s="14"/>
      <c r="S13" s="14">
        <v>6.5291569390519402E-2</v>
      </c>
      <c r="T13" s="14">
        <v>3.9122239811472198E-2</v>
      </c>
      <c r="U13" s="14">
        <v>4.1724751056276599E-2</v>
      </c>
      <c r="V13" s="14"/>
      <c r="W13" s="14">
        <v>7.4850173839706297E-2</v>
      </c>
      <c r="X13" s="14">
        <v>2.98677389519614E-2</v>
      </c>
      <c r="Y13" s="14">
        <v>1.35334212099002E-2</v>
      </c>
      <c r="Z13" s="14">
        <v>0.11731767434089301</v>
      </c>
      <c r="AA13" s="14">
        <v>6.1188201783236799E-2</v>
      </c>
      <c r="AB13" s="14"/>
      <c r="AC13" s="14">
        <v>6.1740364751465097E-2</v>
      </c>
      <c r="AD13" s="14">
        <v>2.3236858386768599E-2</v>
      </c>
      <c r="AE13" s="14">
        <v>1.9621262885525698E-2</v>
      </c>
    </row>
    <row r="14" spans="2:31" x14ac:dyDescent="0.5">
      <c r="B14" s="15" t="s">
        <v>69</v>
      </c>
      <c r="C14" s="14">
        <v>1.9635942840305801E-2</v>
      </c>
      <c r="D14" s="14">
        <v>1.58455710877075E-2</v>
      </c>
      <c r="E14" s="14">
        <v>2.3429325641579499E-2</v>
      </c>
      <c r="F14" s="14"/>
      <c r="G14" s="14">
        <v>1.9338916876534201E-2</v>
      </c>
      <c r="H14" s="14">
        <v>1.6330244919910801E-2</v>
      </c>
      <c r="I14" s="14">
        <v>1.7067022494088601E-2</v>
      </c>
      <c r="J14" s="14">
        <v>3.45130226755287E-2</v>
      </c>
      <c r="K14" s="14">
        <v>1.2149083103501599E-2</v>
      </c>
      <c r="L14" s="14">
        <v>1.7567477276629599E-2</v>
      </c>
      <c r="M14" s="14"/>
      <c r="N14" s="14">
        <v>1.8991430071844902E-2</v>
      </c>
      <c r="O14" s="14">
        <v>1.12415086458956E-2</v>
      </c>
      <c r="P14" s="14">
        <v>1.5545900757969799E-2</v>
      </c>
      <c r="Q14" s="14">
        <v>3.3055655355140601E-2</v>
      </c>
      <c r="R14" s="14"/>
      <c r="S14" s="14">
        <v>1.6610511685001099E-2</v>
      </c>
      <c r="T14" s="14">
        <v>1.3025129654060099E-2</v>
      </c>
      <c r="U14" s="14">
        <v>3.8557965373931899E-2</v>
      </c>
      <c r="V14" s="14"/>
      <c r="W14" s="14">
        <v>1.43669811341473E-2</v>
      </c>
      <c r="X14" s="14">
        <v>1.7776478269432499E-2</v>
      </c>
      <c r="Y14" s="14">
        <v>1.59473643921983E-2</v>
      </c>
      <c r="Z14" s="14">
        <v>0</v>
      </c>
      <c r="AA14" s="14">
        <v>3.9594365883303402E-2</v>
      </c>
      <c r="AB14" s="14"/>
      <c r="AC14" s="14">
        <v>1.44443965877037E-2</v>
      </c>
      <c r="AD14" s="14">
        <v>1.84722811534868E-2</v>
      </c>
      <c r="AE14" s="14">
        <v>6.7257243354588497E-3</v>
      </c>
    </row>
    <row r="15" spans="2:31" x14ac:dyDescent="0.5">
      <c r="B15" s="15" t="s">
        <v>70</v>
      </c>
      <c r="C15" s="18">
        <v>0.49355656751847599</v>
      </c>
      <c r="D15" s="18">
        <v>0.42830906022979598</v>
      </c>
      <c r="E15" s="18">
        <v>0.557433871576826</v>
      </c>
      <c r="F15" s="18"/>
      <c r="G15" s="18">
        <v>0.65387764029125595</v>
      </c>
      <c r="H15" s="18">
        <v>0.62474025913628695</v>
      </c>
      <c r="I15" s="18">
        <v>0.56709344252792404</v>
      </c>
      <c r="J15" s="18">
        <v>0.43854421871628302</v>
      </c>
      <c r="K15" s="18">
        <v>0.373300106323458</v>
      </c>
      <c r="L15" s="18">
        <v>0.34676269353683398</v>
      </c>
      <c r="M15" s="18"/>
      <c r="N15" s="18">
        <v>0.51074664665873604</v>
      </c>
      <c r="O15" s="18">
        <v>0.54229762400628601</v>
      </c>
      <c r="P15" s="18">
        <v>0.44024134778470297</v>
      </c>
      <c r="Q15" s="18">
        <v>0.47206379749521998</v>
      </c>
      <c r="R15" s="18"/>
      <c r="S15" s="18">
        <v>0.40960149671628798</v>
      </c>
      <c r="T15" s="18">
        <v>0.54044404349196795</v>
      </c>
      <c r="U15" s="18">
        <v>0.48531247048785398</v>
      </c>
      <c r="V15" s="18"/>
      <c r="W15" s="18">
        <v>0.409478496644821</v>
      </c>
      <c r="X15" s="18">
        <v>0.60112302066724699</v>
      </c>
      <c r="Y15" s="18">
        <v>0.52512460123006799</v>
      </c>
      <c r="Z15" s="18">
        <v>0.26916261020076998</v>
      </c>
      <c r="AA15" s="18">
        <v>0.40785545325018302</v>
      </c>
      <c r="AB15" s="18"/>
      <c r="AC15" s="18">
        <v>0.44432957130184703</v>
      </c>
      <c r="AD15" s="18">
        <v>0.60788005884095198</v>
      </c>
      <c r="AE15" s="18">
        <v>0.58463046496807003</v>
      </c>
    </row>
    <row r="16" spans="2:31" x14ac:dyDescent="0.5">
      <c r="B16" s="15" t="s">
        <v>71</v>
      </c>
      <c r="C16" s="18">
        <v>0.13191046914705401</v>
      </c>
      <c r="D16" s="18">
        <v>0.183481628092836</v>
      </c>
      <c r="E16" s="18">
        <v>8.2235284723501903E-2</v>
      </c>
      <c r="F16" s="18"/>
      <c r="G16" s="18">
        <v>0.101316820762755</v>
      </c>
      <c r="H16" s="18">
        <v>0.10398426216565</v>
      </c>
      <c r="I16" s="18">
        <v>0.114485828829095</v>
      </c>
      <c r="J16" s="18">
        <v>0.135708103431671</v>
      </c>
      <c r="K16" s="18">
        <v>0.16875498568330599</v>
      </c>
      <c r="L16" s="18">
        <v>0.161146065887735</v>
      </c>
      <c r="M16" s="18"/>
      <c r="N16" s="18">
        <v>0.119979823755586</v>
      </c>
      <c r="O16" s="18">
        <v>0.13136217527333599</v>
      </c>
      <c r="P16" s="18">
        <v>0.14472268083255099</v>
      </c>
      <c r="Q16" s="18">
        <v>0.13095686119521399</v>
      </c>
      <c r="R16" s="18"/>
      <c r="S16" s="18">
        <v>0.17926125023139999</v>
      </c>
      <c r="T16" s="18">
        <v>0.107555501584531</v>
      </c>
      <c r="U16" s="18">
        <v>0.10702930858253901</v>
      </c>
      <c r="V16" s="18"/>
      <c r="W16" s="18">
        <v>0.19241384477562401</v>
      </c>
      <c r="X16" s="18">
        <v>8.0424274789074102E-2</v>
      </c>
      <c r="Y16" s="18">
        <v>9.3573528983203896E-2</v>
      </c>
      <c r="Z16" s="18">
        <v>0.32077652206170099</v>
      </c>
      <c r="AA16" s="18">
        <v>0.142205256590718</v>
      </c>
      <c r="AB16" s="18"/>
      <c r="AC16" s="18">
        <v>0.19060441311967599</v>
      </c>
      <c r="AD16" s="18">
        <v>7.9198857688066907E-2</v>
      </c>
      <c r="AE16" s="18">
        <v>8.6614424418479496E-2</v>
      </c>
    </row>
    <row r="17" spans="2:31" x14ac:dyDescent="0.5">
      <c r="B17" s="15" t="s">
        <v>72</v>
      </c>
      <c r="C17" s="19">
        <v>0.36164609837142297</v>
      </c>
      <c r="D17" s="19">
        <v>0.24482743213696001</v>
      </c>
      <c r="E17" s="19">
        <v>0.475198586853324</v>
      </c>
      <c r="F17" s="19"/>
      <c r="G17" s="19">
        <v>0.552560819528501</v>
      </c>
      <c r="H17" s="19">
        <v>0.52075599697063701</v>
      </c>
      <c r="I17" s="19">
        <v>0.45260761369882901</v>
      </c>
      <c r="J17" s="19">
        <v>0.30283611528461302</v>
      </c>
      <c r="K17" s="19">
        <v>0.20454512064015201</v>
      </c>
      <c r="L17" s="19">
        <v>0.185616627649099</v>
      </c>
      <c r="M17" s="19"/>
      <c r="N17" s="19">
        <v>0.39076682290315001</v>
      </c>
      <c r="O17" s="19">
        <v>0.41093544873295101</v>
      </c>
      <c r="P17" s="19">
        <v>0.29551866695215201</v>
      </c>
      <c r="Q17" s="19">
        <v>0.34110693630000599</v>
      </c>
      <c r="R17" s="19"/>
      <c r="S17" s="19">
        <v>0.23034024648488799</v>
      </c>
      <c r="T17" s="19">
        <v>0.43288854190743697</v>
      </c>
      <c r="U17" s="19">
        <v>0.37828316190531502</v>
      </c>
      <c r="V17" s="19"/>
      <c r="W17" s="19">
        <v>0.21706465186919699</v>
      </c>
      <c r="X17" s="19">
        <v>0.520698745878173</v>
      </c>
      <c r="Y17" s="19">
        <v>0.43155107224686401</v>
      </c>
      <c r="Z17" s="19">
        <v>-5.1613911860931297E-2</v>
      </c>
      <c r="AA17" s="19">
        <v>0.26565019665946499</v>
      </c>
      <c r="AB17" s="19"/>
      <c r="AC17" s="19">
        <v>0.25372515818217201</v>
      </c>
      <c r="AD17" s="19">
        <v>0.52868120115288497</v>
      </c>
      <c r="AE17" s="19">
        <v>0.49801604054959098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64</v>
      </c>
      <c r="C9" s="14">
        <v>0.120927722228424</v>
      </c>
      <c r="D9" s="14">
        <v>0.118804366947696</v>
      </c>
      <c r="E9" s="14">
        <v>0.12358630887477701</v>
      </c>
      <c r="F9" s="14"/>
      <c r="G9" s="14">
        <v>0.101927583918066</v>
      </c>
      <c r="H9" s="14">
        <v>0.113948760902834</v>
      </c>
      <c r="I9" s="14">
        <v>0.13623426457179899</v>
      </c>
      <c r="J9" s="14">
        <v>0.124031682638086</v>
      </c>
      <c r="K9" s="14">
        <v>0.11033849807597899</v>
      </c>
      <c r="L9" s="14">
        <v>0.131255068923538</v>
      </c>
      <c r="M9" s="14"/>
      <c r="N9" s="14">
        <v>0.139058739927061</v>
      </c>
      <c r="O9" s="14">
        <v>0.13335323654689701</v>
      </c>
      <c r="P9" s="14">
        <v>0.115197209733686</v>
      </c>
      <c r="Q9" s="14">
        <v>9.21354443098234E-2</v>
      </c>
      <c r="R9" s="14"/>
      <c r="S9" s="14">
        <v>0.15441393419711699</v>
      </c>
      <c r="T9" s="14">
        <v>0.11158998920211</v>
      </c>
      <c r="U9" s="14">
        <v>6.7113978495999704E-2</v>
      </c>
      <c r="V9" s="14"/>
      <c r="W9" s="14">
        <v>0.169198733998213</v>
      </c>
      <c r="X9" s="14">
        <v>9.7765362797426203E-2</v>
      </c>
      <c r="Y9" s="14">
        <v>9.7493537938937003E-2</v>
      </c>
      <c r="Z9" s="14">
        <v>0.14019582540714401</v>
      </c>
      <c r="AA9" s="14">
        <v>7.6642728716227806E-2</v>
      </c>
      <c r="AB9" s="14"/>
      <c r="AC9" s="14">
        <v>0.14211724250801699</v>
      </c>
      <c r="AD9" s="14">
        <v>8.9642336115936805E-2</v>
      </c>
      <c r="AE9" s="14">
        <v>0.115021953504928</v>
      </c>
    </row>
    <row r="10" spans="2:31" x14ac:dyDescent="0.5">
      <c r="B10" s="15" t="s">
        <v>65</v>
      </c>
      <c r="C10" s="14">
        <v>0.178377820177989</v>
      </c>
      <c r="D10" s="14">
        <v>0.17619746816606499</v>
      </c>
      <c r="E10" s="14">
        <v>0.181370855184217</v>
      </c>
      <c r="F10" s="14"/>
      <c r="G10" s="14">
        <v>0.20519018530502001</v>
      </c>
      <c r="H10" s="14">
        <v>0.184136771451193</v>
      </c>
      <c r="I10" s="14">
        <v>0.18340039403474101</v>
      </c>
      <c r="J10" s="14">
        <v>0.152224291286126</v>
      </c>
      <c r="K10" s="14">
        <v>0.17011699863929799</v>
      </c>
      <c r="L10" s="14">
        <v>0.17867645067883201</v>
      </c>
      <c r="M10" s="14"/>
      <c r="N10" s="14">
        <v>0.19890738893976301</v>
      </c>
      <c r="O10" s="14">
        <v>0.15877029185829999</v>
      </c>
      <c r="P10" s="14">
        <v>0.195506545023588</v>
      </c>
      <c r="Q10" s="14">
        <v>0.16343191172313601</v>
      </c>
      <c r="R10" s="14"/>
      <c r="S10" s="14">
        <v>0.19796891261240199</v>
      </c>
      <c r="T10" s="14">
        <v>0.176606536225176</v>
      </c>
      <c r="U10" s="14">
        <v>0.14379341727559899</v>
      </c>
      <c r="V10" s="14"/>
      <c r="W10" s="14">
        <v>0.199425919424387</v>
      </c>
      <c r="X10" s="14">
        <v>0.19067858328316201</v>
      </c>
      <c r="Y10" s="14">
        <v>0.216945854110039</v>
      </c>
      <c r="Z10" s="14">
        <v>0.103414317439411</v>
      </c>
      <c r="AA10" s="14">
        <v>0.134476444720243</v>
      </c>
      <c r="AB10" s="14"/>
      <c r="AC10" s="14">
        <v>0.198872704967479</v>
      </c>
      <c r="AD10" s="14">
        <v>0.194372255216953</v>
      </c>
      <c r="AE10" s="14">
        <v>0.22539436085965101</v>
      </c>
    </row>
    <row r="11" spans="2:31" x14ac:dyDescent="0.5">
      <c r="B11" s="15" t="s">
        <v>66</v>
      </c>
      <c r="C11" s="14">
        <v>0.36468514419529202</v>
      </c>
      <c r="D11" s="14">
        <v>0.341763216815691</v>
      </c>
      <c r="E11" s="14">
        <v>0.38809657308791701</v>
      </c>
      <c r="F11" s="14"/>
      <c r="G11" s="14">
        <v>0.33202887952438698</v>
      </c>
      <c r="H11" s="14">
        <v>0.37752196555598799</v>
      </c>
      <c r="I11" s="14">
        <v>0.38024231595360303</v>
      </c>
      <c r="J11" s="14">
        <v>0.36322203947218601</v>
      </c>
      <c r="K11" s="14">
        <v>0.35595759360065998</v>
      </c>
      <c r="L11" s="14">
        <v>0.37016636903554101</v>
      </c>
      <c r="M11" s="14"/>
      <c r="N11" s="14">
        <v>0.35568558534544598</v>
      </c>
      <c r="O11" s="14">
        <v>0.36572077346593601</v>
      </c>
      <c r="P11" s="14">
        <v>0.33531653966237601</v>
      </c>
      <c r="Q11" s="14">
        <v>0.39937067006907001</v>
      </c>
      <c r="R11" s="14"/>
      <c r="S11" s="14">
        <v>0.30420028861970499</v>
      </c>
      <c r="T11" s="14">
        <v>0.40551617401589402</v>
      </c>
      <c r="U11" s="14">
        <v>0.41560098346498903</v>
      </c>
      <c r="V11" s="14"/>
      <c r="W11" s="14">
        <v>0.29985280764022598</v>
      </c>
      <c r="X11" s="14">
        <v>0.39317611549877701</v>
      </c>
      <c r="Y11" s="14">
        <v>0.40667782094437899</v>
      </c>
      <c r="Z11" s="14">
        <v>0.22917069880866101</v>
      </c>
      <c r="AA11" s="14">
        <v>0.42415799529906401</v>
      </c>
      <c r="AB11" s="14"/>
      <c r="AC11" s="14">
        <v>0.29262919936897003</v>
      </c>
      <c r="AD11" s="14">
        <v>0.41568681325741003</v>
      </c>
      <c r="AE11" s="14">
        <v>0.42146696608512701</v>
      </c>
    </row>
    <row r="12" spans="2:31" x14ac:dyDescent="0.5">
      <c r="B12" s="15" t="s">
        <v>67</v>
      </c>
      <c r="C12" s="14">
        <v>0.15334624061916899</v>
      </c>
      <c r="D12" s="14">
        <v>0.165035187269296</v>
      </c>
      <c r="E12" s="14">
        <v>0.139501764508423</v>
      </c>
      <c r="F12" s="14"/>
      <c r="G12" s="14">
        <v>0.18719121866274899</v>
      </c>
      <c r="H12" s="14">
        <v>0.15904744762880599</v>
      </c>
      <c r="I12" s="14">
        <v>0.124237866611909</v>
      </c>
      <c r="J12" s="14">
        <v>0.124586378357963</v>
      </c>
      <c r="K12" s="14">
        <v>0.178037117090692</v>
      </c>
      <c r="L12" s="14">
        <v>0.15683000131011399</v>
      </c>
      <c r="M12" s="14"/>
      <c r="N12" s="14">
        <v>0.15018642858648401</v>
      </c>
      <c r="O12" s="14">
        <v>0.17768985189880299</v>
      </c>
      <c r="P12" s="14">
        <v>0.14027320032197499</v>
      </c>
      <c r="Q12" s="14">
        <v>0.142171257923316</v>
      </c>
      <c r="R12" s="14"/>
      <c r="S12" s="14">
        <v>0.13633329540649899</v>
      </c>
      <c r="T12" s="14">
        <v>0.16062463971681701</v>
      </c>
      <c r="U12" s="14">
        <v>0.159222130499656</v>
      </c>
      <c r="V12" s="14"/>
      <c r="W12" s="14">
        <v>0.14928735929047601</v>
      </c>
      <c r="X12" s="14">
        <v>0.15745687171206699</v>
      </c>
      <c r="Y12" s="14">
        <v>0.162626348198256</v>
      </c>
      <c r="Z12" s="14">
        <v>0.18878498237609501</v>
      </c>
      <c r="AA12" s="14">
        <v>0.132808147173756</v>
      </c>
      <c r="AB12" s="14"/>
      <c r="AC12" s="14">
        <v>0.168306448760769</v>
      </c>
      <c r="AD12" s="14">
        <v>0.14688738045642499</v>
      </c>
      <c r="AE12" s="14">
        <v>0.10691323397215299</v>
      </c>
    </row>
    <row r="13" spans="2:31" x14ac:dyDescent="0.5">
      <c r="B13" s="15" t="s">
        <v>68</v>
      </c>
      <c r="C13" s="14">
        <v>0.13605455590590401</v>
      </c>
      <c r="D13" s="14">
        <v>0.16223889412614101</v>
      </c>
      <c r="E13" s="14">
        <v>0.110221377947439</v>
      </c>
      <c r="F13" s="14"/>
      <c r="G13" s="14">
        <v>0.103896283731264</v>
      </c>
      <c r="H13" s="14">
        <v>0.121633416100606</v>
      </c>
      <c r="I13" s="14">
        <v>0.12311088604861301</v>
      </c>
      <c r="J13" s="14">
        <v>0.17712191875487099</v>
      </c>
      <c r="K13" s="14">
        <v>0.16422161172178201</v>
      </c>
      <c r="L13" s="14">
        <v>0.12732998461457601</v>
      </c>
      <c r="M13" s="14"/>
      <c r="N13" s="14">
        <v>0.102724269234756</v>
      </c>
      <c r="O13" s="14">
        <v>0.130993555533818</v>
      </c>
      <c r="P13" s="14">
        <v>0.16854205032241901</v>
      </c>
      <c r="Q13" s="14">
        <v>0.147744392908951</v>
      </c>
      <c r="R13" s="14"/>
      <c r="S13" s="14">
        <v>0.173908827523616</v>
      </c>
      <c r="T13" s="14">
        <v>0.107117992330918</v>
      </c>
      <c r="U13" s="14">
        <v>0.143087854753111</v>
      </c>
      <c r="V13" s="14"/>
      <c r="W13" s="14">
        <v>0.15097283650910001</v>
      </c>
      <c r="X13" s="14">
        <v>0.11363195498883601</v>
      </c>
      <c r="Y13" s="14">
        <v>6.8144981169148702E-2</v>
      </c>
      <c r="Z13" s="14">
        <v>0.31051955864693498</v>
      </c>
      <c r="AA13" s="14">
        <v>0.165983976633368</v>
      </c>
      <c r="AB13" s="14"/>
      <c r="AC13" s="14">
        <v>0.15777394647963999</v>
      </c>
      <c r="AD13" s="14">
        <v>0.11133583877341401</v>
      </c>
      <c r="AE13" s="14">
        <v>0.110256330551513</v>
      </c>
    </row>
    <row r="14" spans="2:31" x14ac:dyDescent="0.5">
      <c r="B14" s="15" t="s">
        <v>69</v>
      </c>
      <c r="C14" s="14">
        <v>4.6608516873221498E-2</v>
      </c>
      <c r="D14" s="14">
        <v>3.5960866675111197E-2</v>
      </c>
      <c r="E14" s="14">
        <v>5.7223120397226802E-2</v>
      </c>
      <c r="F14" s="14"/>
      <c r="G14" s="14">
        <v>6.9765848858514695E-2</v>
      </c>
      <c r="H14" s="14">
        <v>4.3711638360572902E-2</v>
      </c>
      <c r="I14" s="14">
        <v>5.2774272779334601E-2</v>
      </c>
      <c r="J14" s="14">
        <v>5.8813689490767297E-2</v>
      </c>
      <c r="K14" s="14">
        <v>2.1328180871589601E-2</v>
      </c>
      <c r="L14" s="14">
        <v>3.5742125437398901E-2</v>
      </c>
      <c r="M14" s="14"/>
      <c r="N14" s="14">
        <v>5.3437587966489397E-2</v>
      </c>
      <c r="O14" s="14">
        <v>3.3472290696246403E-2</v>
      </c>
      <c r="P14" s="14">
        <v>4.5164454935956298E-2</v>
      </c>
      <c r="Q14" s="14">
        <v>5.51463230657031E-2</v>
      </c>
      <c r="R14" s="14"/>
      <c r="S14" s="14">
        <v>3.31747416406604E-2</v>
      </c>
      <c r="T14" s="14">
        <v>3.8544668509085403E-2</v>
      </c>
      <c r="U14" s="14">
        <v>7.1181635510646199E-2</v>
      </c>
      <c r="V14" s="14"/>
      <c r="W14" s="14">
        <v>3.1262343137598E-2</v>
      </c>
      <c r="X14" s="14">
        <v>4.7291111719731597E-2</v>
      </c>
      <c r="Y14" s="14">
        <v>4.8111457639239998E-2</v>
      </c>
      <c r="Z14" s="14">
        <v>2.7914617321754098E-2</v>
      </c>
      <c r="AA14" s="14">
        <v>6.5930707457341697E-2</v>
      </c>
      <c r="AB14" s="14"/>
      <c r="AC14" s="14">
        <v>4.0300457915123898E-2</v>
      </c>
      <c r="AD14" s="14">
        <v>4.2075376179860298E-2</v>
      </c>
      <c r="AE14" s="14">
        <v>2.0947155026628202E-2</v>
      </c>
    </row>
    <row r="15" spans="2:31" x14ac:dyDescent="0.5">
      <c r="B15" s="15" t="s">
        <v>70</v>
      </c>
      <c r="C15" s="18">
        <v>0.29930554240641299</v>
      </c>
      <c r="D15" s="18">
        <v>0.29500183511376099</v>
      </c>
      <c r="E15" s="18">
        <v>0.30495716405899398</v>
      </c>
      <c r="F15" s="18"/>
      <c r="G15" s="18">
        <v>0.30711776922308598</v>
      </c>
      <c r="H15" s="18">
        <v>0.29808553235402702</v>
      </c>
      <c r="I15" s="18">
        <v>0.31963465860654</v>
      </c>
      <c r="J15" s="18">
        <v>0.27625597392421197</v>
      </c>
      <c r="K15" s="18">
        <v>0.28045549671527698</v>
      </c>
      <c r="L15" s="18">
        <v>0.30993151960236998</v>
      </c>
      <c r="M15" s="18"/>
      <c r="N15" s="18">
        <v>0.33796612886682398</v>
      </c>
      <c r="O15" s="18">
        <v>0.29212352840519701</v>
      </c>
      <c r="P15" s="18">
        <v>0.31070375475727402</v>
      </c>
      <c r="Q15" s="18">
        <v>0.25556735603295999</v>
      </c>
      <c r="R15" s="18"/>
      <c r="S15" s="18">
        <v>0.35238284680951998</v>
      </c>
      <c r="T15" s="18">
        <v>0.28819652542728602</v>
      </c>
      <c r="U15" s="18">
        <v>0.21090739577159801</v>
      </c>
      <c r="V15" s="18"/>
      <c r="W15" s="18">
        <v>0.36862465342259998</v>
      </c>
      <c r="X15" s="18">
        <v>0.28844394608058899</v>
      </c>
      <c r="Y15" s="18">
        <v>0.31443939204897597</v>
      </c>
      <c r="Z15" s="18">
        <v>0.24361014284655499</v>
      </c>
      <c r="AA15" s="18">
        <v>0.21111917343647099</v>
      </c>
      <c r="AB15" s="18"/>
      <c r="AC15" s="18">
        <v>0.34098994747549599</v>
      </c>
      <c r="AD15" s="18">
        <v>0.28401459133288998</v>
      </c>
      <c r="AE15" s="18">
        <v>0.34041631436457898</v>
      </c>
    </row>
    <row r="16" spans="2:31" x14ac:dyDescent="0.5">
      <c r="B16" s="15" t="s">
        <v>71</v>
      </c>
      <c r="C16" s="18">
        <v>0.289400796525073</v>
      </c>
      <c r="D16" s="18">
        <v>0.32727408139543701</v>
      </c>
      <c r="E16" s="18">
        <v>0.249723142455862</v>
      </c>
      <c r="F16" s="18"/>
      <c r="G16" s="18">
        <v>0.29108750239401299</v>
      </c>
      <c r="H16" s="18">
        <v>0.28068086372941198</v>
      </c>
      <c r="I16" s="18">
        <v>0.247348752660522</v>
      </c>
      <c r="J16" s="18">
        <v>0.30170829711283498</v>
      </c>
      <c r="K16" s="18">
        <v>0.34225872881247399</v>
      </c>
      <c r="L16" s="18">
        <v>0.28415998592469</v>
      </c>
      <c r="M16" s="18"/>
      <c r="N16" s="18">
        <v>0.25291069782123998</v>
      </c>
      <c r="O16" s="18">
        <v>0.30868340743262102</v>
      </c>
      <c r="P16" s="18">
        <v>0.30881525064439402</v>
      </c>
      <c r="Q16" s="18">
        <v>0.289915650832267</v>
      </c>
      <c r="R16" s="18"/>
      <c r="S16" s="18">
        <v>0.31024212293011499</v>
      </c>
      <c r="T16" s="18">
        <v>0.26774263204773502</v>
      </c>
      <c r="U16" s="18">
        <v>0.30230998525276698</v>
      </c>
      <c r="V16" s="18"/>
      <c r="W16" s="18">
        <v>0.30026019579957602</v>
      </c>
      <c r="X16" s="18">
        <v>0.27108882670090301</v>
      </c>
      <c r="Y16" s="18">
        <v>0.23077132936740499</v>
      </c>
      <c r="Z16" s="18">
        <v>0.49930454102303001</v>
      </c>
      <c r="AA16" s="18">
        <v>0.298792123807124</v>
      </c>
      <c r="AB16" s="18"/>
      <c r="AC16" s="18">
        <v>0.32608039524040999</v>
      </c>
      <c r="AD16" s="18">
        <v>0.25822321922983998</v>
      </c>
      <c r="AE16" s="18">
        <v>0.21716956452366601</v>
      </c>
    </row>
    <row r="17" spans="2:31" x14ac:dyDescent="0.5">
      <c r="B17" s="15" t="s">
        <v>72</v>
      </c>
      <c r="C17" s="19">
        <v>9.9047458813397698E-3</v>
      </c>
      <c r="D17" s="19">
        <v>-3.2272246281675597E-2</v>
      </c>
      <c r="E17" s="19">
        <v>5.52340216031319E-2</v>
      </c>
      <c r="F17" s="19"/>
      <c r="G17" s="19">
        <v>1.6030266829072999E-2</v>
      </c>
      <c r="H17" s="19">
        <v>1.7404668624614199E-2</v>
      </c>
      <c r="I17" s="19">
        <v>7.2285905946017706E-2</v>
      </c>
      <c r="J17" s="19">
        <v>-2.54523231886227E-2</v>
      </c>
      <c r="K17" s="19">
        <v>-6.1803232097197298E-2</v>
      </c>
      <c r="L17" s="19">
        <v>2.5771533677679499E-2</v>
      </c>
      <c r="M17" s="19"/>
      <c r="N17" s="19">
        <v>8.5055431045584398E-2</v>
      </c>
      <c r="O17" s="19">
        <v>-1.6559879027423199E-2</v>
      </c>
      <c r="P17" s="19">
        <v>1.8885041128798899E-3</v>
      </c>
      <c r="Q17" s="19">
        <v>-3.4348294799306803E-2</v>
      </c>
      <c r="R17" s="19"/>
      <c r="S17" s="19">
        <v>4.2140723879405297E-2</v>
      </c>
      <c r="T17" s="19">
        <v>2.04538933795512E-2</v>
      </c>
      <c r="U17" s="19">
        <v>-9.1402589481168806E-2</v>
      </c>
      <c r="V17" s="19"/>
      <c r="W17" s="19">
        <v>6.8364457623023997E-2</v>
      </c>
      <c r="X17" s="19">
        <v>1.7355119379685501E-2</v>
      </c>
      <c r="Y17" s="19">
        <v>8.3668062681571301E-2</v>
      </c>
      <c r="Z17" s="19">
        <v>-0.25569439817647499</v>
      </c>
      <c r="AA17" s="19">
        <v>-8.7672950370653299E-2</v>
      </c>
      <c r="AB17" s="19"/>
      <c r="AC17" s="19">
        <v>1.49095522350862E-2</v>
      </c>
      <c r="AD17" s="19">
        <v>2.5791372103050401E-2</v>
      </c>
      <c r="AE17" s="19">
        <v>0.12324674984091299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E36"/>
  <sheetViews>
    <sheetView showGridLines="0" topLeftCell="A15" workbookViewId="0">
      <pane xSplit="2" topLeftCell="C1" activePane="topRight" state="frozen"/>
      <selection pane="topRight" activeCell="B9" sqref="B9:C29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121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98</v>
      </c>
      <c r="C9" s="14">
        <v>0.47361970296379602</v>
      </c>
      <c r="D9" s="14">
        <v>0.407452275890544</v>
      </c>
      <c r="E9" s="14">
        <v>0.53634353998143802</v>
      </c>
      <c r="F9" s="14"/>
      <c r="G9" s="14">
        <v>0.59619979623391295</v>
      </c>
      <c r="H9" s="14">
        <v>0.55360806843237298</v>
      </c>
      <c r="I9" s="14">
        <v>0.56394536181955102</v>
      </c>
      <c r="J9" s="14">
        <v>0.50403002012050202</v>
      </c>
      <c r="K9" s="14">
        <v>0.468563096950952</v>
      </c>
      <c r="L9" s="14">
        <v>0.23322912636700899</v>
      </c>
      <c r="M9" s="14"/>
      <c r="N9" s="14">
        <v>0.41966837040877403</v>
      </c>
      <c r="O9" s="14">
        <v>0.43155842162917202</v>
      </c>
      <c r="P9" s="14">
        <v>0.51819926936048699</v>
      </c>
      <c r="Q9" s="14">
        <v>0.53477718361207705</v>
      </c>
      <c r="R9" s="14"/>
      <c r="S9" s="14">
        <v>0.398941913018941</v>
      </c>
      <c r="T9" s="14">
        <v>0.48047694715323003</v>
      </c>
      <c r="U9" s="14">
        <v>0.56254977680962204</v>
      </c>
      <c r="V9" s="14"/>
      <c r="W9" s="14">
        <v>0.33935247688543502</v>
      </c>
      <c r="X9" s="14">
        <v>0.57419809610981198</v>
      </c>
      <c r="Y9" s="14">
        <v>0.40576947841920502</v>
      </c>
      <c r="Z9" s="14">
        <v>0.25924088761421199</v>
      </c>
      <c r="AA9" s="14">
        <v>0.56973790320350404</v>
      </c>
      <c r="AB9" s="14"/>
      <c r="AC9" s="14">
        <v>0.37683187576489002</v>
      </c>
      <c r="AD9" s="14">
        <v>0.54746017973457495</v>
      </c>
      <c r="AE9" s="14">
        <v>0.43137280590026</v>
      </c>
    </row>
    <row r="10" spans="2:31" x14ac:dyDescent="0.5">
      <c r="B10" s="15" t="s">
        <v>99</v>
      </c>
      <c r="C10" s="14">
        <v>0.45058612836239498</v>
      </c>
      <c r="D10" s="14">
        <v>0.40112419839484498</v>
      </c>
      <c r="E10" s="14">
        <v>0.497906895480758</v>
      </c>
      <c r="F10" s="14"/>
      <c r="G10" s="14">
        <v>0.55318742487171702</v>
      </c>
      <c r="H10" s="14">
        <v>0.49864035245265897</v>
      </c>
      <c r="I10" s="14">
        <v>0.43396013970043201</v>
      </c>
      <c r="J10" s="14">
        <v>0.45260450700354199</v>
      </c>
      <c r="K10" s="14">
        <v>0.43384231879074803</v>
      </c>
      <c r="L10" s="14">
        <v>0.36705171774740297</v>
      </c>
      <c r="M10" s="14"/>
      <c r="N10" s="14">
        <v>0.41790010106631897</v>
      </c>
      <c r="O10" s="14">
        <v>0.46303357026640102</v>
      </c>
      <c r="P10" s="14">
        <v>0.45676672925010903</v>
      </c>
      <c r="Q10" s="14">
        <v>0.46539003873878698</v>
      </c>
      <c r="R10" s="14"/>
      <c r="S10" s="14">
        <v>0.38729626771666498</v>
      </c>
      <c r="T10" s="14">
        <v>0.46747119154517203</v>
      </c>
      <c r="U10" s="14">
        <v>0.47976588742088899</v>
      </c>
      <c r="V10" s="14"/>
      <c r="W10" s="14">
        <v>0.33888356942460801</v>
      </c>
      <c r="X10" s="14">
        <v>0.55010715071215499</v>
      </c>
      <c r="Y10" s="14">
        <v>0.38238756284959702</v>
      </c>
      <c r="Z10" s="14">
        <v>0.37305182657937402</v>
      </c>
      <c r="AA10" s="14">
        <v>0.51634891503456504</v>
      </c>
      <c r="AB10" s="14"/>
      <c r="AC10" s="14">
        <v>0.364944085183185</v>
      </c>
      <c r="AD10" s="14">
        <v>0.54124830369836396</v>
      </c>
      <c r="AE10" s="14">
        <v>0.46284304061321602</v>
      </c>
    </row>
    <row r="11" spans="2:31" ht="28.7" x14ac:dyDescent="0.5">
      <c r="B11" s="15" t="s">
        <v>100</v>
      </c>
      <c r="C11" s="14">
        <v>0.41059618795008901</v>
      </c>
      <c r="D11" s="14">
        <v>0.342129012268931</v>
      </c>
      <c r="E11" s="14">
        <v>0.47938908594510499</v>
      </c>
      <c r="F11" s="14"/>
      <c r="G11" s="14">
        <v>0.21805908927095499</v>
      </c>
      <c r="H11" s="14">
        <v>0.33730642322561399</v>
      </c>
      <c r="I11" s="14">
        <v>0.43218395040476698</v>
      </c>
      <c r="J11" s="14">
        <v>0.46027695638162303</v>
      </c>
      <c r="K11" s="14">
        <v>0.44903492024245201</v>
      </c>
      <c r="L11" s="14">
        <v>0.51342888485301597</v>
      </c>
      <c r="M11" s="14"/>
      <c r="N11" s="14">
        <v>0.34254422934071799</v>
      </c>
      <c r="O11" s="14">
        <v>0.36136496528180401</v>
      </c>
      <c r="P11" s="14">
        <v>0.47495828184118899</v>
      </c>
      <c r="Q11" s="14">
        <v>0.48352619677266601</v>
      </c>
      <c r="R11" s="14"/>
      <c r="S11" s="14">
        <v>0.45879929238519901</v>
      </c>
      <c r="T11" s="14">
        <v>0.391898221013394</v>
      </c>
      <c r="U11" s="14">
        <v>0.443360755937172</v>
      </c>
      <c r="V11" s="14"/>
      <c r="W11" s="14">
        <v>0.44014636760704601</v>
      </c>
      <c r="X11" s="14">
        <v>0.36381019625804101</v>
      </c>
      <c r="Y11" s="14">
        <v>0.27158975932549601</v>
      </c>
      <c r="Z11" s="14">
        <v>0.49528112541540698</v>
      </c>
      <c r="AA11" s="14">
        <v>0.46613049121788303</v>
      </c>
      <c r="AB11" s="14"/>
      <c r="AC11" s="14">
        <v>0.441050260185189</v>
      </c>
      <c r="AD11" s="14">
        <v>0.36539481222030301</v>
      </c>
      <c r="AE11" s="14">
        <v>0.28099276219574798</v>
      </c>
    </row>
    <row r="12" spans="2:31" ht="43" x14ac:dyDescent="0.5">
      <c r="B12" s="15" t="s">
        <v>101</v>
      </c>
      <c r="C12" s="14">
        <v>0.37359478450469003</v>
      </c>
      <c r="D12" s="14">
        <v>0.35279767682131702</v>
      </c>
      <c r="E12" s="14">
        <v>0.39396892442144898</v>
      </c>
      <c r="F12" s="14"/>
      <c r="G12" s="14">
        <v>0.16934529623096001</v>
      </c>
      <c r="H12" s="14">
        <v>0.26236415876895303</v>
      </c>
      <c r="I12" s="14">
        <v>0.32087095045168601</v>
      </c>
      <c r="J12" s="14">
        <v>0.395440303882647</v>
      </c>
      <c r="K12" s="14">
        <v>0.53625842939798896</v>
      </c>
      <c r="L12" s="14">
        <v>0.51466961664987398</v>
      </c>
      <c r="M12" s="14"/>
      <c r="N12" s="14">
        <v>0.30435231758292802</v>
      </c>
      <c r="O12" s="14">
        <v>0.33406538353252402</v>
      </c>
      <c r="P12" s="14">
        <v>0.42410821348292599</v>
      </c>
      <c r="Q12" s="14">
        <v>0.44520797137266099</v>
      </c>
      <c r="R12" s="14"/>
      <c r="S12" s="14">
        <v>0.55992798892873996</v>
      </c>
      <c r="T12" s="14">
        <v>0.25406747643782701</v>
      </c>
      <c r="U12" s="14">
        <v>0.35745237582968697</v>
      </c>
      <c r="V12" s="14"/>
      <c r="W12" s="14">
        <v>0.55474289781156105</v>
      </c>
      <c r="X12" s="14">
        <v>0.20574478240715999</v>
      </c>
      <c r="Y12" s="14">
        <v>0.23819253068399701</v>
      </c>
      <c r="Z12" s="14">
        <v>0.76861533197253395</v>
      </c>
      <c r="AA12" s="14">
        <v>0.41317411261951098</v>
      </c>
      <c r="AB12" s="14"/>
      <c r="AC12" s="14">
        <v>0.53250937336712501</v>
      </c>
      <c r="AD12" s="14">
        <v>0.23467153245337799</v>
      </c>
      <c r="AE12" s="14">
        <v>0.23101888398234199</v>
      </c>
    </row>
    <row r="13" spans="2:31" ht="43" x14ac:dyDescent="0.5">
      <c r="B13" s="15" t="s">
        <v>102</v>
      </c>
      <c r="C13" s="14">
        <v>0.356574106645697</v>
      </c>
      <c r="D13" s="14">
        <v>0.37454719697155803</v>
      </c>
      <c r="E13" s="14">
        <v>0.33871460822607202</v>
      </c>
      <c r="F13" s="14"/>
      <c r="G13" s="14">
        <v>0.38069449737613598</v>
      </c>
      <c r="H13" s="14">
        <v>0.38422725942658198</v>
      </c>
      <c r="I13" s="14">
        <v>0.36182902133169098</v>
      </c>
      <c r="J13" s="14">
        <v>0.30154279372044501</v>
      </c>
      <c r="K13" s="14">
        <v>0.33981367322259298</v>
      </c>
      <c r="L13" s="14">
        <v>0.36976799612012401</v>
      </c>
      <c r="M13" s="14"/>
      <c r="N13" s="14">
        <v>0.43594895276944701</v>
      </c>
      <c r="O13" s="14">
        <v>0.363040865735348</v>
      </c>
      <c r="P13" s="14">
        <v>0.27667180325676899</v>
      </c>
      <c r="Q13" s="14">
        <v>0.33611361406198298</v>
      </c>
      <c r="R13" s="14"/>
      <c r="S13" s="14">
        <v>0.30149641669559002</v>
      </c>
      <c r="T13" s="14">
        <v>0.42217454219101702</v>
      </c>
      <c r="U13" s="14">
        <v>0.30311933722991302</v>
      </c>
      <c r="V13" s="14"/>
      <c r="W13" s="14">
        <v>0.307795809718511</v>
      </c>
      <c r="X13" s="14">
        <v>0.41400731136874303</v>
      </c>
      <c r="Y13" s="14">
        <v>0.47813275647780801</v>
      </c>
      <c r="Z13" s="14">
        <v>0.23668776845619099</v>
      </c>
      <c r="AA13" s="14">
        <v>0.29995288733328301</v>
      </c>
      <c r="AB13" s="14"/>
      <c r="AC13" s="14">
        <v>0.28367205831410702</v>
      </c>
      <c r="AD13" s="14">
        <v>0.40415448979968699</v>
      </c>
      <c r="AE13" s="14">
        <v>0.48563922303868301</v>
      </c>
    </row>
    <row r="14" spans="2:31" ht="28.7" x14ac:dyDescent="0.5">
      <c r="B14" s="15" t="s">
        <v>103</v>
      </c>
      <c r="C14" s="14">
        <v>0.35323322206687502</v>
      </c>
      <c r="D14" s="14">
        <v>0.35515872124756398</v>
      </c>
      <c r="E14" s="14">
        <v>0.35206160724865798</v>
      </c>
      <c r="F14" s="14"/>
      <c r="G14" s="14">
        <v>0.35214946862875302</v>
      </c>
      <c r="H14" s="14">
        <v>0.27095125847195101</v>
      </c>
      <c r="I14" s="14">
        <v>0.336125214922397</v>
      </c>
      <c r="J14" s="14">
        <v>0.35810948409801802</v>
      </c>
      <c r="K14" s="14">
        <v>0.39680564515956301</v>
      </c>
      <c r="L14" s="14">
        <v>0.40153012584074399</v>
      </c>
      <c r="M14" s="14"/>
      <c r="N14" s="14">
        <v>0.36477192470068298</v>
      </c>
      <c r="O14" s="14">
        <v>0.35117268689866299</v>
      </c>
      <c r="P14" s="14">
        <v>0.31027012598265002</v>
      </c>
      <c r="Q14" s="14">
        <v>0.37841552976065701</v>
      </c>
      <c r="R14" s="14"/>
      <c r="S14" s="14">
        <v>0.35589041965836898</v>
      </c>
      <c r="T14" s="14">
        <v>0.348363265451413</v>
      </c>
      <c r="U14" s="14">
        <v>0.36587521670912898</v>
      </c>
      <c r="V14" s="14"/>
      <c r="W14" s="14">
        <v>0.34563414030080503</v>
      </c>
      <c r="X14" s="14">
        <v>0.34568208502063802</v>
      </c>
      <c r="Y14" s="14">
        <v>0.39340525356714501</v>
      </c>
      <c r="Z14" s="14">
        <v>0.34735490463386198</v>
      </c>
      <c r="AA14" s="14">
        <v>0.39515705399293599</v>
      </c>
      <c r="AB14" s="14"/>
      <c r="AC14" s="14">
        <v>0.35967257928267898</v>
      </c>
      <c r="AD14" s="14">
        <v>0.35530108999042198</v>
      </c>
      <c r="AE14" s="14">
        <v>0.417165055452904</v>
      </c>
    </row>
    <row r="15" spans="2:31" ht="28.7" x14ac:dyDescent="0.5">
      <c r="B15" s="15" t="s">
        <v>104</v>
      </c>
      <c r="C15" s="14">
        <v>0.33037976566302801</v>
      </c>
      <c r="D15" s="14">
        <v>0.34313215338046499</v>
      </c>
      <c r="E15" s="14">
        <v>0.31841170259836998</v>
      </c>
      <c r="F15" s="14"/>
      <c r="G15" s="14">
        <v>0.33304473129999901</v>
      </c>
      <c r="H15" s="14">
        <v>0.34558209477872498</v>
      </c>
      <c r="I15" s="14">
        <v>0.31582816757968502</v>
      </c>
      <c r="J15" s="14">
        <v>0.40529781306407697</v>
      </c>
      <c r="K15" s="14">
        <v>0.379800070448231</v>
      </c>
      <c r="L15" s="14">
        <v>0.23429256517411101</v>
      </c>
      <c r="M15" s="14"/>
      <c r="N15" s="14">
        <v>0.291445832582577</v>
      </c>
      <c r="O15" s="14">
        <v>0.33132723396525399</v>
      </c>
      <c r="P15" s="14">
        <v>0.33861752550871499</v>
      </c>
      <c r="Q15" s="14">
        <v>0.35954495752718901</v>
      </c>
      <c r="R15" s="14"/>
      <c r="S15" s="14">
        <v>0.27471173837707302</v>
      </c>
      <c r="T15" s="14">
        <v>0.376911898888735</v>
      </c>
      <c r="U15" s="14">
        <v>0.34592305572566001</v>
      </c>
      <c r="V15" s="14"/>
      <c r="W15" s="14">
        <v>0.23985605603686799</v>
      </c>
      <c r="X15" s="14">
        <v>0.43440501983531998</v>
      </c>
      <c r="Y15" s="14">
        <v>0.38232452863476102</v>
      </c>
      <c r="Z15" s="14">
        <v>0.15057621876458599</v>
      </c>
      <c r="AA15" s="14">
        <v>0.32089545582810203</v>
      </c>
      <c r="AB15" s="14"/>
      <c r="AC15" s="14">
        <v>0.21448411410351101</v>
      </c>
      <c r="AD15" s="14">
        <v>0.43074091633780398</v>
      </c>
      <c r="AE15" s="14">
        <v>0.28124832404412098</v>
      </c>
    </row>
    <row r="16" spans="2:31" ht="57.35" x14ac:dyDescent="0.5">
      <c r="B16" s="15" t="s">
        <v>105</v>
      </c>
      <c r="C16" s="14">
        <v>0.29377027277302997</v>
      </c>
      <c r="D16" s="14">
        <v>0.29865800625439598</v>
      </c>
      <c r="E16" s="14">
        <v>0.28629619436472897</v>
      </c>
      <c r="F16" s="14"/>
      <c r="G16" s="14">
        <v>0.30372946739463202</v>
      </c>
      <c r="H16" s="14">
        <v>0.33494734277080801</v>
      </c>
      <c r="I16" s="14">
        <v>0.260926163296195</v>
      </c>
      <c r="J16" s="14">
        <v>0.26249813685113998</v>
      </c>
      <c r="K16" s="14">
        <v>0.29338415737492801</v>
      </c>
      <c r="L16" s="14">
        <v>0.306055159560844</v>
      </c>
      <c r="M16" s="14"/>
      <c r="N16" s="14">
        <v>0.30930813799516998</v>
      </c>
      <c r="O16" s="14">
        <v>0.32529172504096798</v>
      </c>
      <c r="P16" s="14">
        <v>0.27646691236746701</v>
      </c>
      <c r="Q16" s="14">
        <v>0.26586124965186497</v>
      </c>
      <c r="R16" s="14"/>
      <c r="S16" s="14">
        <v>0.243576312791352</v>
      </c>
      <c r="T16" s="14">
        <v>0.34808253711574699</v>
      </c>
      <c r="U16" s="14">
        <v>0.26018886831094101</v>
      </c>
      <c r="V16" s="14"/>
      <c r="W16" s="14">
        <v>0.24215168903606801</v>
      </c>
      <c r="X16" s="14">
        <v>0.35270529321171301</v>
      </c>
      <c r="Y16" s="14">
        <v>0.39006924128174197</v>
      </c>
      <c r="Z16" s="14">
        <v>0.13038396986654399</v>
      </c>
      <c r="AA16" s="14">
        <v>0.22043453501649099</v>
      </c>
      <c r="AB16" s="14"/>
      <c r="AC16" s="14">
        <v>0.197787425627277</v>
      </c>
      <c r="AD16" s="14">
        <v>0.35480437441381701</v>
      </c>
      <c r="AE16" s="14">
        <v>0.36035247649864199</v>
      </c>
    </row>
    <row r="17" spans="2:31" ht="28.7" x14ac:dyDescent="0.5">
      <c r="B17" s="15" t="s">
        <v>106</v>
      </c>
      <c r="C17" s="14">
        <v>0.26936324464528</v>
      </c>
      <c r="D17" s="14">
        <v>0.26014402252444302</v>
      </c>
      <c r="E17" s="14">
        <v>0.27966536277425502</v>
      </c>
      <c r="F17" s="14"/>
      <c r="G17" s="14">
        <v>0.112158077424255</v>
      </c>
      <c r="H17" s="14">
        <v>0.181527114123021</v>
      </c>
      <c r="I17" s="14">
        <v>0.19018529276163601</v>
      </c>
      <c r="J17" s="14">
        <v>0.349855957379197</v>
      </c>
      <c r="K17" s="14">
        <v>0.364052866940973</v>
      </c>
      <c r="L17" s="14">
        <v>0.37997137433524503</v>
      </c>
      <c r="M17" s="14"/>
      <c r="N17" s="14">
        <v>0.24103637084597301</v>
      </c>
      <c r="O17" s="14">
        <v>0.23684424855689801</v>
      </c>
      <c r="P17" s="14">
        <v>0.29767135175113602</v>
      </c>
      <c r="Q17" s="14">
        <v>0.30701511789455199</v>
      </c>
      <c r="R17" s="14"/>
      <c r="S17" s="14">
        <v>0.37239948159963998</v>
      </c>
      <c r="T17" s="14">
        <v>0.23099569170371101</v>
      </c>
      <c r="U17" s="14">
        <v>0.19304948614936501</v>
      </c>
      <c r="V17" s="14"/>
      <c r="W17" s="14">
        <v>0.366566651157197</v>
      </c>
      <c r="X17" s="14">
        <v>0.20582209177413399</v>
      </c>
      <c r="Y17" s="14">
        <v>0.242276985027537</v>
      </c>
      <c r="Z17" s="14">
        <v>0.34097791726489601</v>
      </c>
      <c r="AA17" s="14">
        <v>0.26068892880364097</v>
      </c>
      <c r="AB17" s="14"/>
      <c r="AC17" s="14">
        <v>0.32929650707327401</v>
      </c>
      <c r="AD17" s="14">
        <v>0.21044626380345099</v>
      </c>
      <c r="AE17" s="14">
        <v>0.23215655034612101</v>
      </c>
    </row>
    <row r="18" spans="2:31" ht="43" x14ac:dyDescent="0.5">
      <c r="B18" s="15" t="s">
        <v>107</v>
      </c>
      <c r="C18" s="14">
        <v>0.19845970393610801</v>
      </c>
      <c r="D18" s="14">
        <v>0.209129221061016</v>
      </c>
      <c r="E18" s="14">
        <v>0.188290834078014</v>
      </c>
      <c r="F18" s="14"/>
      <c r="G18" s="14">
        <v>0.26385163354192698</v>
      </c>
      <c r="H18" s="14">
        <v>0.23200957226170699</v>
      </c>
      <c r="I18" s="14">
        <v>0.210963421381066</v>
      </c>
      <c r="J18" s="14">
        <v>0.15322265295780901</v>
      </c>
      <c r="K18" s="14">
        <v>0.150312359698277</v>
      </c>
      <c r="L18" s="14">
        <v>0.186874848873926</v>
      </c>
      <c r="M18" s="14"/>
      <c r="N18" s="14">
        <v>0.24533790351007301</v>
      </c>
      <c r="O18" s="14">
        <v>0.23207289017924199</v>
      </c>
      <c r="P18" s="14">
        <v>0.16819198519283199</v>
      </c>
      <c r="Q18" s="14">
        <v>0.140081990622203</v>
      </c>
      <c r="R18" s="14"/>
      <c r="S18" s="14">
        <v>0.14378337589067899</v>
      </c>
      <c r="T18" s="14">
        <v>0.24139625978488499</v>
      </c>
      <c r="U18" s="14">
        <v>0.19655862380286299</v>
      </c>
      <c r="V18" s="14"/>
      <c r="W18" s="14">
        <v>0.169091507414629</v>
      </c>
      <c r="X18" s="14">
        <v>0.22787763190076499</v>
      </c>
      <c r="Y18" s="14">
        <v>0.27507167034774599</v>
      </c>
      <c r="Z18" s="14">
        <v>0.125614609310886</v>
      </c>
      <c r="AA18" s="14">
        <v>0.15853811956180899</v>
      </c>
      <c r="AB18" s="14"/>
      <c r="AC18" s="14">
        <v>0.19139427084503599</v>
      </c>
      <c r="AD18" s="14">
        <v>0.219788714831957</v>
      </c>
      <c r="AE18" s="14">
        <v>0.26380020078021399</v>
      </c>
    </row>
    <row r="19" spans="2:31" ht="57.35" x14ac:dyDescent="0.5">
      <c r="B19" s="15" t="s">
        <v>108</v>
      </c>
      <c r="C19" s="14">
        <v>0.18875743932445199</v>
      </c>
      <c r="D19" s="14">
        <v>0.18773566770415101</v>
      </c>
      <c r="E19" s="14">
        <v>0.19067048331370201</v>
      </c>
      <c r="F19" s="14"/>
      <c r="G19" s="14">
        <v>0.185621403186217</v>
      </c>
      <c r="H19" s="14">
        <v>0.175338793905014</v>
      </c>
      <c r="I19" s="14">
        <v>0.180896254003656</v>
      </c>
      <c r="J19" s="14">
        <v>0.16708873435398899</v>
      </c>
      <c r="K19" s="14">
        <v>0.194230396936417</v>
      </c>
      <c r="L19" s="14">
        <v>0.221999288371583</v>
      </c>
      <c r="M19" s="14"/>
      <c r="N19" s="14">
        <v>0.184916263345485</v>
      </c>
      <c r="O19" s="14">
        <v>0.223105854894148</v>
      </c>
      <c r="P19" s="14">
        <v>0.18419252083903701</v>
      </c>
      <c r="Q19" s="14">
        <v>0.163297189042302</v>
      </c>
      <c r="R19" s="14"/>
      <c r="S19" s="14">
        <v>0.20646399674469201</v>
      </c>
      <c r="T19" s="14">
        <v>0.17908652858699101</v>
      </c>
      <c r="U19" s="14">
        <v>0.203152409918754</v>
      </c>
      <c r="V19" s="14"/>
      <c r="W19" s="14">
        <v>0.26460767155767301</v>
      </c>
      <c r="X19" s="14">
        <v>0.12768832485356099</v>
      </c>
      <c r="Y19" s="14">
        <v>0.13661899984485701</v>
      </c>
      <c r="Z19" s="14">
        <v>0.22091351916004001</v>
      </c>
      <c r="AA19" s="14">
        <v>0.16819881336891501</v>
      </c>
      <c r="AB19" s="14"/>
      <c r="AC19" s="14">
        <v>0.26235556863856102</v>
      </c>
      <c r="AD19" s="14">
        <v>0.152939710013588</v>
      </c>
      <c r="AE19" s="14">
        <v>0.102811626361964</v>
      </c>
    </row>
    <row r="20" spans="2:31" ht="28.7" x14ac:dyDescent="0.5">
      <c r="B20" s="15" t="s">
        <v>109</v>
      </c>
      <c r="C20" s="14">
        <v>0.187437607703343</v>
      </c>
      <c r="D20" s="14">
        <v>0.22266157444460299</v>
      </c>
      <c r="E20" s="14">
        <v>0.15303430461947201</v>
      </c>
      <c r="F20" s="14"/>
      <c r="G20" s="14">
        <v>0.21863705576963199</v>
      </c>
      <c r="H20" s="14">
        <v>0.19938912223570501</v>
      </c>
      <c r="I20" s="14">
        <v>0.20060224560585499</v>
      </c>
      <c r="J20" s="14">
        <v>0.13352636739038101</v>
      </c>
      <c r="K20" s="14">
        <v>0.14666905034128</v>
      </c>
      <c r="L20" s="14">
        <v>0.21746954084293699</v>
      </c>
      <c r="M20" s="14"/>
      <c r="N20" s="14">
        <v>0.22625405079821501</v>
      </c>
      <c r="O20" s="14">
        <v>0.22331641073983899</v>
      </c>
      <c r="P20" s="14">
        <v>0.124907606966351</v>
      </c>
      <c r="Q20" s="14">
        <v>0.16529104939835301</v>
      </c>
      <c r="R20" s="14"/>
      <c r="S20" s="14">
        <v>0.16169379923733901</v>
      </c>
      <c r="T20" s="14">
        <v>0.21875422088516699</v>
      </c>
      <c r="U20" s="14">
        <v>0.162254072595932</v>
      </c>
      <c r="V20" s="14"/>
      <c r="W20" s="14">
        <v>0.18969040347653501</v>
      </c>
      <c r="X20" s="14">
        <v>0.18985160709355101</v>
      </c>
      <c r="Y20" s="14">
        <v>0.30512417032593597</v>
      </c>
      <c r="Z20" s="14">
        <v>0.12161498220200501</v>
      </c>
      <c r="AA20" s="14">
        <v>0.15321670642781099</v>
      </c>
      <c r="AB20" s="14"/>
      <c r="AC20" s="14">
        <v>0.210620641629298</v>
      </c>
      <c r="AD20" s="14">
        <v>0.19489455656088001</v>
      </c>
      <c r="AE20" s="14">
        <v>0.240953279159729</v>
      </c>
    </row>
    <row r="21" spans="2:31" ht="28.7" x14ac:dyDescent="0.5">
      <c r="B21" s="15" t="s">
        <v>110</v>
      </c>
      <c r="C21" s="14">
        <v>0.162439120768366</v>
      </c>
      <c r="D21" s="14">
        <v>0.225912728102274</v>
      </c>
      <c r="E21" s="14">
        <v>0.101299480933213</v>
      </c>
      <c r="F21" s="14"/>
      <c r="G21" s="14">
        <v>0.1272309185164</v>
      </c>
      <c r="H21" s="14">
        <v>0.184538888589446</v>
      </c>
      <c r="I21" s="14">
        <v>0.129943217680587</v>
      </c>
      <c r="J21" s="14">
        <v>0.14875831528873201</v>
      </c>
      <c r="K21" s="14">
        <v>0.124935643170777</v>
      </c>
      <c r="L21" s="14">
        <v>0.230313147335306</v>
      </c>
      <c r="M21" s="14"/>
      <c r="N21" s="14">
        <v>0.19264247247098101</v>
      </c>
      <c r="O21" s="14">
        <v>0.167033915923889</v>
      </c>
      <c r="P21" s="14">
        <v>0.15494455281810199</v>
      </c>
      <c r="Q21" s="14">
        <v>0.13518816378859499</v>
      </c>
      <c r="R21" s="14"/>
      <c r="S21" s="14">
        <v>0.18720515926585299</v>
      </c>
      <c r="T21" s="14">
        <v>0.15675271994946</v>
      </c>
      <c r="U21" s="14">
        <v>0.13463959821705701</v>
      </c>
      <c r="V21" s="14"/>
      <c r="W21" s="14">
        <v>0.20731540602669199</v>
      </c>
      <c r="X21" s="14">
        <v>0.129481970882596</v>
      </c>
      <c r="Y21" s="14">
        <v>0.19865055387126099</v>
      </c>
      <c r="Z21" s="14">
        <v>0.19631750170361101</v>
      </c>
      <c r="AA21" s="14">
        <v>0.123739679460354</v>
      </c>
      <c r="AB21" s="14"/>
      <c r="AC21" s="14">
        <v>0.21855984245438001</v>
      </c>
      <c r="AD21" s="14">
        <v>0.139545746278741</v>
      </c>
      <c r="AE21" s="14">
        <v>0.134906023698942</v>
      </c>
    </row>
    <row r="22" spans="2:31" ht="43" x14ac:dyDescent="0.5">
      <c r="B22" s="15" t="s">
        <v>111</v>
      </c>
      <c r="C22" s="14">
        <v>0.15505086157143</v>
      </c>
      <c r="D22" s="14">
        <v>0.19318482321008401</v>
      </c>
      <c r="E22" s="14">
        <v>0.11859799880161501</v>
      </c>
      <c r="F22" s="14"/>
      <c r="G22" s="14">
        <v>0.115217859737394</v>
      </c>
      <c r="H22" s="14">
        <v>0.11856008991090999</v>
      </c>
      <c r="I22" s="14">
        <v>0.14616046064355001</v>
      </c>
      <c r="J22" s="14">
        <v>0.147761385687459</v>
      </c>
      <c r="K22" s="14">
        <v>0.15611394530797301</v>
      </c>
      <c r="L22" s="14">
        <v>0.22335153924186801</v>
      </c>
      <c r="M22" s="14"/>
      <c r="N22" s="14">
        <v>0.127409765397064</v>
      </c>
      <c r="O22" s="14">
        <v>0.17425259770193299</v>
      </c>
      <c r="P22" s="14">
        <v>0.167310653652086</v>
      </c>
      <c r="Q22" s="14">
        <v>0.15341489364562899</v>
      </c>
      <c r="R22" s="14"/>
      <c r="S22" s="14">
        <v>0.213277248174159</v>
      </c>
      <c r="T22" s="14">
        <v>0.121065919426266</v>
      </c>
      <c r="U22" s="14">
        <v>0.13813841305161001</v>
      </c>
      <c r="V22" s="14"/>
      <c r="W22" s="14">
        <v>0.23443813320477999</v>
      </c>
      <c r="X22" s="14">
        <v>9.4608698065728497E-2</v>
      </c>
      <c r="Y22" s="14">
        <v>0.12858233816294701</v>
      </c>
      <c r="Z22" s="14">
        <v>0.29113265710063402</v>
      </c>
      <c r="AA22" s="14">
        <v>0.13258034916899</v>
      </c>
      <c r="AB22" s="14"/>
      <c r="AC22" s="14">
        <v>0.23441439694480401</v>
      </c>
      <c r="AD22" s="14">
        <v>9.6455612820228298E-2</v>
      </c>
      <c r="AE22" s="14">
        <v>9.8900669227788104E-2</v>
      </c>
    </row>
    <row r="23" spans="2:31" ht="28.7" x14ac:dyDescent="0.5">
      <c r="B23" s="15" t="s">
        <v>112</v>
      </c>
      <c r="C23" s="14">
        <v>0.15255180702298099</v>
      </c>
      <c r="D23" s="14">
        <v>0.176396252763214</v>
      </c>
      <c r="E23" s="14">
        <v>0.129081617176873</v>
      </c>
      <c r="F23" s="14"/>
      <c r="G23" s="14">
        <v>0.10942645792472901</v>
      </c>
      <c r="H23" s="14">
        <v>0.13960282137987001</v>
      </c>
      <c r="I23" s="14">
        <v>0.13076027589675299</v>
      </c>
      <c r="J23" s="14">
        <v>0.15815598283186799</v>
      </c>
      <c r="K23" s="14">
        <v>0.175259508851875</v>
      </c>
      <c r="L23" s="14">
        <v>0.18943865921352199</v>
      </c>
      <c r="M23" s="14"/>
      <c r="N23" s="14">
        <v>0.13249211080405701</v>
      </c>
      <c r="O23" s="14">
        <v>0.164779978820385</v>
      </c>
      <c r="P23" s="14">
        <v>0.18273110821578101</v>
      </c>
      <c r="Q23" s="14">
        <v>0.132420200710133</v>
      </c>
      <c r="R23" s="14"/>
      <c r="S23" s="14">
        <v>0.207714096491244</v>
      </c>
      <c r="T23" s="14">
        <v>0.115329695169356</v>
      </c>
      <c r="U23" s="14">
        <v>0.13473967324493799</v>
      </c>
      <c r="V23" s="14"/>
      <c r="W23" s="14">
        <v>0.218493761759566</v>
      </c>
      <c r="X23" s="14">
        <v>9.5268682291105203E-2</v>
      </c>
      <c r="Y23" s="14">
        <v>8.7806863628791698E-2</v>
      </c>
      <c r="Z23" s="14">
        <v>0.38401183213560097</v>
      </c>
      <c r="AA23" s="14">
        <v>0.13050836587022999</v>
      </c>
      <c r="AB23" s="14"/>
      <c r="AC23" s="14">
        <v>0.20097958347713599</v>
      </c>
      <c r="AD23" s="14">
        <v>0.102447862780857</v>
      </c>
      <c r="AE23" s="14">
        <v>9.0682817876179905E-2</v>
      </c>
    </row>
    <row r="24" spans="2:31" x14ac:dyDescent="0.5">
      <c r="B24" s="15" t="s">
        <v>113</v>
      </c>
      <c r="C24" s="14">
        <v>0.12636984150735001</v>
      </c>
      <c r="D24" s="14">
        <v>0.141491716729085</v>
      </c>
      <c r="E24" s="14">
        <v>0.11222952512499799</v>
      </c>
      <c r="F24" s="14"/>
      <c r="G24" s="14">
        <v>0.158134995816575</v>
      </c>
      <c r="H24" s="14">
        <v>0.139468188130529</v>
      </c>
      <c r="I24" s="14">
        <v>0.18195871752589901</v>
      </c>
      <c r="J24" s="14">
        <v>0.12557299112863801</v>
      </c>
      <c r="K24" s="14">
        <v>8.2733887273933299E-2</v>
      </c>
      <c r="L24" s="14">
        <v>7.9506589556280094E-2</v>
      </c>
      <c r="M24" s="14"/>
      <c r="N24" s="14">
        <v>0.15466654088191201</v>
      </c>
      <c r="O24" s="14">
        <v>9.9682271654683102E-2</v>
      </c>
      <c r="P24" s="14">
        <v>0.13536168990140199</v>
      </c>
      <c r="Q24" s="14">
        <v>0.116436071363507</v>
      </c>
      <c r="R24" s="14"/>
      <c r="S24" s="14">
        <v>0.143059065659559</v>
      </c>
      <c r="T24" s="14">
        <v>0.100583126335084</v>
      </c>
      <c r="U24" s="14">
        <v>0.13571503771330301</v>
      </c>
      <c r="V24" s="14"/>
      <c r="W24" s="14">
        <v>0.16480991725959401</v>
      </c>
      <c r="X24" s="14">
        <v>0.122285668335204</v>
      </c>
      <c r="Y24" s="14">
        <v>8.6474643634816994E-2</v>
      </c>
      <c r="Z24" s="14">
        <v>0.150070664171987</v>
      </c>
      <c r="AA24" s="14">
        <v>0.104577746196807</v>
      </c>
      <c r="AB24" s="14"/>
      <c r="AC24" s="14">
        <v>0.16145576598033501</v>
      </c>
      <c r="AD24" s="14">
        <v>0.124237791296593</v>
      </c>
      <c r="AE24" s="14">
        <v>0.13827308890905601</v>
      </c>
    </row>
    <row r="25" spans="2:31" ht="28.7" x14ac:dyDescent="0.5">
      <c r="B25" s="15" t="s">
        <v>114</v>
      </c>
      <c r="C25" s="14">
        <v>0.104530381718358</v>
      </c>
      <c r="D25" s="14">
        <v>0.10923801759225001</v>
      </c>
      <c r="E25" s="14">
        <v>0.100444722743295</v>
      </c>
      <c r="F25" s="14"/>
      <c r="G25" s="14">
        <v>0.18422189422285901</v>
      </c>
      <c r="H25" s="14">
        <v>0.12946222724891401</v>
      </c>
      <c r="I25" s="14">
        <v>0.10365067012724</v>
      </c>
      <c r="J25" s="14">
        <v>9.1272275566192801E-2</v>
      </c>
      <c r="K25" s="14">
        <v>5.72695472616351E-2</v>
      </c>
      <c r="L25" s="14">
        <v>7.4896819432307304E-2</v>
      </c>
      <c r="M25" s="14"/>
      <c r="N25" s="14">
        <v>0.12863278613644399</v>
      </c>
      <c r="O25" s="14">
        <v>0.114868570672524</v>
      </c>
      <c r="P25" s="14">
        <v>9.2696125416789094E-2</v>
      </c>
      <c r="Q25" s="14">
        <v>7.8493648117049203E-2</v>
      </c>
      <c r="R25" s="14"/>
      <c r="S25" s="14">
        <v>6.51339518958923E-2</v>
      </c>
      <c r="T25" s="14">
        <v>0.13182117727100601</v>
      </c>
      <c r="U25" s="14">
        <v>8.2620606557052598E-2</v>
      </c>
      <c r="V25" s="14"/>
      <c r="W25" s="14">
        <v>7.0915400450914906E-2</v>
      </c>
      <c r="X25" s="14">
        <v>0.139764784270584</v>
      </c>
      <c r="Y25" s="14">
        <v>0.160695748742017</v>
      </c>
      <c r="Z25" s="14">
        <v>0.124682577081638</v>
      </c>
      <c r="AA25" s="14">
        <v>7.6278315386793596E-2</v>
      </c>
      <c r="AB25" s="14"/>
      <c r="AC25" s="14">
        <v>9.0767127360613695E-2</v>
      </c>
      <c r="AD25" s="14">
        <v>0.12623015655738801</v>
      </c>
      <c r="AE25" s="14">
        <v>0.19805712935558301</v>
      </c>
    </row>
    <row r="26" spans="2:31" ht="28.7" x14ac:dyDescent="0.5">
      <c r="B26" s="15" t="s">
        <v>115</v>
      </c>
      <c r="C26" s="14">
        <v>9.7340296328453896E-2</v>
      </c>
      <c r="D26" s="14">
        <v>8.8941855564719396E-2</v>
      </c>
      <c r="E26" s="14">
        <v>0.10310731647955999</v>
      </c>
      <c r="F26" s="14"/>
      <c r="G26" s="14">
        <v>0.18574468794316501</v>
      </c>
      <c r="H26" s="14">
        <v>0.181121378610133</v>
      </c>
      <c r="I26" s="14">
        <v>0.114824206955076</v>
      </c>
      <c r="J26" s="14">
        <v>7.8190969983155001E-2</v>
      </c>
      <c r="K26" s="14">
        <v>3.05866092380285E-2</v>
      </c>
      <c r="L26" s="14">
        <v>1.7081189226612999E-2</v>
      </c>
      <c r="M26" s="14"/>
      <c r="N26" s="14">
        <v>0.106068916327898</v>
      </c>
      <c r="O26" s="14">
        <v>0.10311465667538799</v>
      </c>
      <c r="P26" s="14">
        <v>8.2449328569049102E-2</v>
      </c>
      <c r="Q26" s="14">
        <v>9.3248732354751701E-2</v>
      </c>
      <c r="R26" s="14"/>
      <c r="S26" s="14">
        <v>4.7828169184990901E-2</v>
      </c>
      <c r="T26" s="14">
        <v>0.106418243127197</v>
      </c>
      <c r="U26" s="14">
        <v>0.118491441869889</v>
      </c>
      <c r="V26" s="14"/>
      <c r="W26" s="14">
        <v>4.8543153647758998E-2</v>
      </c>
      <c r="X26" s="14">
        <v>0.111711058790757</v>
      </c>
      <c r="Y26" s="14">
        <v>0.117191373651522</v>
      </c>
      <c r="Z26" s="14">
        <v>6.8359198426225107E-2</v>
      </c>
      <c r="AA26" s="14">
        <v>0.11539705281502299</v>
      </c>
      <c r="AB26" s="14"/>
      <c r="AC26" s="14">
        <v>6.6340617918650896E-2</v>
      </c>
      <c r="AD26" s="14">
        <v>0.10211239299097</v>
      </c>
      <c r="AE26" s="14">
        <v>0.149519904275246</v>
      </c>
    </row>
    <row r="27" spans="2:31" ht="43" x14ac:dyDescent="0.5">
      <c r="B27" s="15" t="s">
        <v>116</v>
      </c>
      <c r="C27" s="14">
        <v>9.1300949091983705E-2</v>
      </c>
      <c r="D27" s="14">
        <v>7.5664508919291606E-2</v>
      </c>
      <c r="E27" s="14">
        <v>0.106277393128414</v>
      </c>
      <c r="F27" s="14"/>
      <c r="G27" s="14">
        <v>0.200871901891506</v>
      </c>
      <c r="H27" s="14">
        <v>0.154613892997228</v>
      </c>
      <c r="I27" s="14">
        <v>0.11553562436654601</v>
      </c>
      <c r="J27" s="14">
        <v>5.2448786707860601E-2</v>
      </c>
      <c r="K27" s="14">
        <v>3.7830613805528997E-2</v>
      </c>
      <c r="L27" s="14">
        <v>1.52942506401602E-2</v>
      </c>
      <c r="M27" s="14"/>
      <c r="N27" s="14">
        <v>0.103904607463692</v>
      </c>
      <c r="O27" s="14">
        <v>9.8617191289148795E-2</v>
      </c>
      <c r="P27" s="14">
        <v>9.5218642754323193E-2</v>
      </c>
      <c r="Q27" s="14">
        <v>6.2800985037553006E-2</v>
      </c>
      <c r="R27" s="14"/>
      <c r="S27" s="14">
        <v>5.1054557119534098E-2</v>
      </c>
      <c r="T27" s="14">
        <v>9.70497462595937E-2</v>
      </c>
      <c r="U27" s="14">
        <v>0.103570686140804</v>
      </c>
      <c r="V27" s="14"/>
      <c r="W27" s="14">
        <v>5.78452528637831E-2</v>
      </c>
      <c r="X27" s="14">
        <v>0.119859628852723</v>
      </c>
      <c r="Y27" s="14">
        <v>6.0460363062186398E-2</v>
      </c>
      <c r="Z27" s="14">
        <v>0</v>
      </c>
      <c r="AA27" s="14">
        <v>7.7219543421614606E-2</v>
      </c>
      <c r="AB27" s="14"/>
      <c r="AC27" s="14">
        <v>7.4067795156299299E-2</v>
      </c>
      <c r="AD27" s="14">
        <v>0.11487615810332</v>
      </c>
      <c r="AE27" s="14">
        <v>8.6766513657140998E-2</v>
      </c>
    </row>
    <row r="28" spans="2:31" ht="28.7" x14ac:dyDescent="0.5">
      <c r="B28" s="15" t="s">
        <v>117</v>
      </c>
      <c r="C28" s="14">
        <v>8.2018080509850794E-2</v>
      </c>
      <c r="D28" s="14">
        <v>8.9483244353724595E-2</v>
      </c>
      <c r="E28" s="14">
        <v>7.4410378955365494E-2</v>
      </c>
      <c r="F28" s="14"/>
      <c r="G28" s="14">
        <v>9.8631391780806196E-2</v>
      </c>
      <c r="H28" s="14">
        <v>8.1001494548746306E-2</v>
      </c>
      <c r="I28" s="14">
        <v>8.9969168859911006E-2</v>
      </c>
      <c r="J28" s="14">
        <v>6.6618263019520105E-2</v>
      </c>
      <c r="K28" s="14">
        <v>8.0539742599857495E-2</v>
      </c>
      <c r="L28" s="14">
        <v>7.8902365215682793E-2</v>
      </c>
      <c r="M28" s="14"/>
      <c r="N28" s="14">
        <v>0.11293869768259999</v>
      </c>
      <c r="O28" s="14">
        <v>8.5914696490091993E-2</v>
      </c>
      <c r="P28" s="14">
        <v>7.7322001154262895E-2</v>
      </c>
      <c r="Q28" s="14">
        <v>4.6488480933861598E-2</v>
      </c>
      <c r="R28" s="14"/>
      <c r="S28" s="14">
        <v>6.6532674598537303E-2</v>
      </c>
      <c r="T28" s="14">
        <v>0.104066402675319</v>
      </c>
      <c r="U28" s="14">
        <v>6.8385360672385404E-2</v>
      </c>
      <c r="V28" s="14"/>
      <c r="W28" s="14">
        <v>6.9872370685467505E-2</v>
      </c>
      <c r="X28" s="14">
        <v>0.101674527492286</v>
      </c>
      <c r="Y28" s="14">
        <v>0.123484246236025</v>
      </c>
      <c r="Z28" s="14">
        <v>0.12354567669644401</v>
      </c>
      <c r="AA28" s="14">
        <v>6.1513347124950601E-2</v>
      </c>
      <c r="AB28" s="14"/>
      <c r="AC28" s="14">
        <v>9.1434695523442203E-2</v>
      </c>
      <c r="AD28" s="14">
        <v>9.8353800714876302E-2</v>
      </c>
      <c r="AE28" s="14">
        <v>0.111644223167049</v>
      </c>
    </row>
    <row r="29" spans="2:31" ht="28.7" x14ac:dyDescent="0.5">
      <c r="B29" s="15" t="s">
        <v>118</v>
      </c>
      <c r="C29" s="14">
        <v>7.7145665945818898E-2</v>
      </c>
      <c r="D29" s="14">
        <v>6.6834565705066004E-2</v>
      </c>
      <c r="E29" s="14">
        <v>8.7580129288753902E-2</v>
      </c>
      <c r="F29" s="14"/>
      <c r="G29" s="14">
        <v>7.6385377112294595E-2</v>
      </c>
      <c r="H29" s="14">
        <v>7.3934584056322E-2</v>
      </c>
      <c r="I29" s="14">
        <v>0.10170556804417499</v>
      </c>
      <c r="J29" s="14">
        <v>7.4297276895157596E-2</v>
      </c>
      <c r="K29" s="14">
        <v>5.9291287604162302E-2</v>
      </c>
      <c r="L29" s="14">
        <v>7.4564692349488204E-2</v>
      </c>
      <c r="M29" s="14"/>
      <c r="N29" s="14">
        <v>8.4195404274259103E-2</v>
      </c>
      <c r="O29" s="14">
        <v>5.8001639564981201E-2</v>
      </c>
      <c r="P29" s="14">
        <v>0.103372567132906</v>
      </c>
      <c r="Q29" s="14">
        <v>6.6035319643719906E-2</v>
      </c>
      <c r="R29" s="14"/>
      <c r="S29" s="14">
        <v>9.8929562768571996E-2</v>
      </c>
      <c r="T29" s="14">
        <v>6.6168270411034E-2</v>
      </c>
      <c r="U29" s="14">
        <v>6.3423163259771195E-2</v>
      </c>
      <c r="V29" s="14"/>
      <c r="W29" s="14">
        <v>8.3952435743613704E-2</v>
      </c>
      <c r="X29" s="14">
        <v>7.9192221365605095E-2</v>
      </c>
      <c r="Y29" s="14">
        <v>6.98562445849195E-2</v>
      </c>
      <c r="Z29" s="14">
        <v>9.1566831443323796E-2</v>
      </c>
      <c r="AA29" s="14">
        <v>7.2792145045091405E-2</v>
      </c>
      <c r="AB29" s="14"/>
      <c r="AC29" s="14">
        <v>6.9140610194294197E-2</v>
      </c>
      <c r="AD29" s="14">
        <v>6.31072382462399E-2</v>
      </c>
      <c r="AE29" s="14">
        <v>9.3649219560909602E-2</v>
      </c>
    </row>
    <row r="30" spans="2:31" x14ac:dyDescent="0.5">
      <c r="B30" s="15" t="s">
        <v>119</v>
      </c>
      <c r="C30" s="14">
        <v>3.7366946289470499E-3</v>
      </c>
      <c r="D30" s="14">
        <v>5.8235536187559098E-3</v>
      </c>
      <c r="E30" s="14">
        <v>1.7187861204098901E-3</v>
      </c>
      <c r="F30" s="14"/>
      <c r="G30" s="14">
        <v>3.06361392316362E-3</v>
      </c>
      <c r="H30" s="14">
        <v>0</v>
      </c>
      <c r="I30" s="14">
        <v>6.5637515607962302E-3</v>
      </c>
      <c r="J30" s="14">
        <v>8.1750388310134897E-3</v>
      </c>
      <c r="K30" s="14">
        <v>5.7087618128409999E-3</v>
      </c>
      <c r="L30" s="14">
        <v>0</v>
      </c>
      <c r="M30" s="14"/>
      <c r="N30" s="14">
        <v>3.52039187023201E-3</v>
      </c>
      <c r="O30" s="14">
        <v>0</v>
      </c>
      <c r="P30" s="14">
        <v>3.9695512509439297E-3</v>
      </c>
      <c r="Q30" s="14">
        <v>7.7229575595351404E-3</v>
      </c>
      <c r="R30" s="14"/>
      <c r="S30" s="14">
        <v>1.0201122475576099E-3</v>
      </c>
      <c r="T30" s="14">
        <v>2.0903100088128799E-3</v>
      </c>
      <c r="U30" s="14">
        <v>1.11513162269093E-2</v>
      </c>
      <c r="V30" s="14"/>
      <c r="W30" s="14">
        <v>0</v>
      </c>
      <c r="X30" s="14">
        <v>1.5097690535483201E-3</v>
      </c>
      <c r="Y30" s="14">
        <v>6.1927531586343596E-3</v>
      </c>
      <c r="Z30" s="14">
        <v>0</v>
      </c>
      <c r="AA30" s="14">
        <v>1.52895455488751E-2</v>
      </c>
      <c r="AB30" s="14"/>
      <c r="AC30" s="14">
        <v>0</v>
      </c>
      <c r="AD30" s="14">
        <v>0</v>
      </c>
      <c r="AE30" s="14">
        <v>6.1351489796428798E-3</v>
      </c>
    </row>
    <row r="31" spans="2:31" x14ac:dyDescent="0.5">
      <c r="B31" s="15" t="s">
        <v>120</v>
      </c>
      <c r="C31" s="23">
        <v>9.2394711703779504E-3</v>
      </c>
      <c r="D31" s="23">
        <v>9.8129584005361495E-3</v>
      </c>
      <c r="E31" s="23">
        <v>8.7247927427683506E-3</v>
      </c>
      <c r="F31" s="23"/>
      <c r="G31" s="23">
        <v>8.4277008418713606E-3</v>
      </c>
      <c r="H31" s="23">
        <v>4.3609747349581899E-3</v>
      </c>
      <c r="I31" s="23">
        <v>8.8714297675334293E-3</v>
      </c>
      <c r="J31" s="23">
        <v>1.4510966306595799E-2</v>
      </c>
      <c r="K31" s="23">
        <v>2.82568406352434E-3</v>
      </c>
      <c r="L31" s="23">
        <v>1.4062100610390999E-2</v>
      </c>
      <c r="M31" s="23"/>
      <c r="N31" s="23">
        <v>1.1192456852713801E-2</v>
      </c>
      <c r="O31" s="23">
        <v>1.1508044897343399E-2</v>
      </c>
      <c r="P31" s="23">
        <v>7.54464966618209E-3</v>
      </c>
      <c r="Q31" s="23">
        <v>6.4673256304461999E-3</v>
      </c>
      <c r="R31" s="23"/>
      <c r="S31" s="23">
        <v>9.83679011191862E-3</v>
      </c>
      <c r="T31" s="23">
        <v>6.1228737148663302E-3</v>
      </c>
      <c r="U31" s="23">
        <v>1.8253914339743101E-2</v>
      </c>
      <c r="V31" s="23"/>
      <c r="W31" s="23">
        <v>9.0589855861787499E-3</v>
      </c>
      <c r="X31" s="23">
        <v>1.34086476801537E-3</v>
      </c>
      <c r="Y31" s="23">
        <v>6.9741843693031198E-3</v>
      </c>
      <c r="Z31" s="23">
        <v>0</v>
      </c>
      <c r="AA31" s="23">
        <v>1.7294361071463399E-2</v>
      </c>
      <c r="AB31" s="23"/>
      <c r="AC31" s="23">
        <v>5.6441609951826503E-3</v>
      </c>
      <c r="AD31" s="23">
        <v>4.1576592705123297E-3</v>
      </c>
      <c r="AE31" s="23">
        <v>1.5314087399989299E-2</v>
      </c>
    </row>
    <row r="32" spans="2:31" x14ac:dyDescent="0.5">
      <c r="B32" s="16"/>
    </row>
    <row r="33" spans="2:2" x14ac:dyDescent="0.5">
      <c r="B33" t="s">
        <v>74</v>
      </c>
    </row>
    <row r="34" spans="2:2" x14ac:dyDescent="0.5">
      <c r="B34" t="s">
        <v>75</v>
      </c>
    </row>
    <row r="36" spans="2:2" x14ac:dyDescent="0.5">
      <c r="B36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E36"/>
  <sheetViews>
    <sheetView showGridLines="0" workbookViewId="0">
      <pane xSplit="2" topLeftCell="C1" activePane="topRight" state="frozen"/>
      <selection pane="topRight" activeCell="H20" sqref="H20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122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ht="28.7" x14ac:dyDescent="0.5">
      <c r="B9" s="15" t="s">
        <v>115</v>
      </c>
      <c r="C9" s="14">
        <v>0.47154331250238402</v>
      </c>
      <c r="D9" s="14">
        <v>0.49804180708837797</v>
      </c>
      <c r="E9" s="14">
        <v>0.446971272896456</v>
      </c>
      <c r="F9" s="14"/>
      <c r="G9" s="14">
        <v>0.28100804762912701</v>
      </c>
      <c r="H9" s="14">
        <v>0.35389187810869199</v>
      </c>
      <c r="I9" s="14">
        <v>0.44487710618714099</v>
      </c>
      <c r="J9" s="14">
        <v>0.52745288734488305</v>
      </c>
      <c r="K9" s="14">
        <v>0.54293585023475399</v>
      </c>
      <c r="L9" s="14">
        <v>0.62117570947882195</v>
      </c>
      <c r="M9" s="14"/>
      <c r="N9" s="14">
        <v>0.48729470727686702</v>
      </c>
      <c r="O9" s="14">
        <v>0.44866011376432902</v>
      </c>
      <c r="P9" s="14">
        <v>0.48894871413032198</v>
      </c>
      <c r="Q9" s="14">
        <v>0.45938310594642101</v>
      </c>
      <c r="R9" s="14"/>
      <c r="S9" s="14">
        <v>0.598473824794723</v>
      </c>
      <c r="T9" s="14">
        <v>0.423834179092897</v>
      </c>
      <c r="U9" s="14">
        <v>0.40414198382413002</v>
      </c>
      <c r="V9" s="14"/>
      <c r="W9" s="14">
        <v>0.59396771121664904</v>
      </c>
      <c r="X9" s="14">
        <v>0.383847619651077</v>
      </c>
      <c r="Y9" s="14">
        <v>0.432026586583178</v>
      </c>
      <c r="Z9" s="14">
        <v>0.55847005543913397</v>
      </c>
      <c r="AA9" s="14">
        <v>0.45493910538495702</v>
      </c>
      <c r="AB9" s="14"/>
      <c r="AC9" s="14">
        <v>0.57014152359506998</v>
      </c>
      <c r="AD9" s="14">
        <v>0.39586748184185999</v>
      </c>
      <c r="AE9" s="14">
        <v>0.38591200283118599</v>
      </c>
    </row>
    <row r="10" spans="2:31" ht="28.7" x14ac:dyDescent="0.5">
      <c r="B10" s="15" t="s">
        <v>118</v>
      </c>
      <c r="C10" s="14">
        <v>0.46781335765172199</v>
      </c>
      <c r="D10" s="14">
        <v>0.49026595433342401</v>
      </c>
      <c r="E10" s="14">
        <v>0.44717059646135998</v>
      </c>
      <c r="F10" s="14"/>
      <c r="G10" s="14">
        <v>0.384775928886256</v>
      </c>
      <c r="H10" s="14">
        <v>0.43910897174360403</v>
      </c>
      <c r="I10" s="14">
        <v>0.45576803850978798</v>
      </c>
      <c r="J10" s="14">
        <v>0.50291238846946695</v>
      </c>
      <c r="K10" s="14">
        <v>0.498088912229456</v>
      </c>
      <c r="L10" s="14">
        <v>0.50690560214390801</v>
      </c>
      <c r="M10" s="14"/>
      <c r="N10" s="14">
        <v>0.45561198263770902</v>
      </c>
      <c r="O10" s="14">
        <v>0.498319974414763</v>
      </c>
      <c r="P10" s="14">
        <v>0.44765654167460001</v>
      </c>
      <c r="Q10" s="14">
        <v>0.46737419889821902</v>
      </c>
      <c r="R10" s="14"/>
      <c r="S10" s="14">
        <v>0.466852752997234</v>
      </c>
      <c r="T10" s="14">
        <v>0.474147723006342</v>
      </c>
      <c r="U10" s="14">
        <v>0.47805318300990401</v>
      </c>
      <c r="V10" s="14"/>
      <c r="W10" s="14">
        <v>0.45760006714191298</v>
      </c>
      <c r="X10" s="14">
        <v>0.45059309137571002</v>
      </c>
      <c r="Y10" s="14">
        <v>0.50964402152059696</v>
      </c>
      <c r="Z10" s="14">
        <v>0.38267256039488201</v>
      </c>
      <c r="AA10" s="14">
        <v>0.49259267577269</v>
      </c>
      <c r="AB10" s="14"/>
      <c r="AC10" s="14">
        <v>0.47965421050906698</v>
      </c>
      <c r="AD10" s="14">
        <v>0.472699587429043</v>
      </c>
      <c r="AE10" s="14">
        <v>0.46207524012566897</v>
      </c>
    </row>
    <row r="11" spans="2:31" ht="28.7" x14ac:dyDescent="0.5">
      <c r="B11" s="15" t="s">
        <v>112</v>
      </c>
      <c r="C11" s="14">
        <v>0.37880580772178601</v>
      </c>
      <c r="D11" s="14">
        <v>0.39135381391278901</v>
      </c>
      <c r="E11" s="14">
        <v>0.367354650196699</v>
      </c>
      <c r="F11" s="14"/>
      <c r="G11" s="14">
        <v>0.419906585189946</v>
      </c>
      <c r="H11" s="14">
        <v>0.44643041429581098</v>
      </c>
      <c r="I11" s="14">
        <v>0.37804043833580703</v>
      </c>
      <c r="J11" s="14">
        <v>0.30395073123972599</v>
      </c>
      <c r="K11" s="14">
        <v>0.352501848738624</v>
      </c>
      <c r="L11" s="14">
        <v>0.37569730317556899</v>
      </c>
      <c r="M11" s="14"/>
      <c r="N11" s="14">
        <v>0.45749523097588302</v>
      </c>
      <c r="O11" s="14">
        <v>0.406187135468425</v>
      </c>
      <c r="P11" s="14">
        <v>0.29915382501322302</v>
      </c>
      <c r="Q11" s="14">
        <v>0.337734635963578</v>
      </c>
      <c r="R11" s="14"/>
      <c r="S11" s="14">
        <v>0.30662219653598699</v>
      </c>
      <c r="T11" s="14">
        <v>0.45247352706923599</v>
      </c>
      <c r="U11" s="14">
        <v>0.31102837195831901</v>
      </c>
      <c r="V11" s="14"/>
      <c r="W11" s="14">
        <v>0.29639492001443801</v>
      </c>
      <c r="X11" s="14">
        <v>0.44276448733086998</v>
      </c>
      <c r="Y11" s="14">
        <v>0.52997139627801404</v>
      </c>
      <c r="Z11" s="14">
        <v>0.248458227935103</v>
      </c>
      <c r="AA11" s="14">
        <v>0.31916421277809498</v>
      </c>
      <c r="AB11" s="14"/>
      <c r="AC11" s="14">
        <v>0.28029552471663799</v>
      </c>
      <c r="AD11" s="14">
        <v>0.45646076424677401</v>
      </c>
      <c r="AE11" s="14">
        <v>0.49041311321222197</v>
      </c>
    </row>
    <row r="12" spans="2:31" ht="28.7" x14ac:dyDescent="0.5">
      <c r="B12" s="15" t="s">
        <v>117</v>
      </c>
      <c r="C12" s="14">
        <v>0.37463657916981302</v>
      </c>
      <c r="D12" s="14">
        <v>0.33109738576442299</v>
      </c>
      <c r="E12" s="14">
        <v>0.41792649526277198</v>
      </c>
      <c r="F12" s="14"/>
      <c r="G12" s="14">
        <v>0.24549205642507499</v>
      </c>
      <c r="H12" s="14">
        <v>0.36334095282596102</v>
      </c>
      <c r="I12" s="14">
        <v>0.40349795162933899</v>
      </c>
      <c r="J12" s="14">
        <v>0.44744956371233702</v>
      </c>
      <c r="K12" s="14">
        <v>0.42559630563345502</v>
      </c>
      <c r="L12" s="14">
        <v>0.352309389360701</v>
      </c>
      <c r="M12" s="14"/>
      <c r="N12" s="14">
        <v>0.29708901451206898</v>
      </c>
      <c r="O12" s="14">
        <v>0.37105924068044599</v>
      </c>
      <c r="P12" s="14">
        <v>0.42735231150599501</v>
      </c>
      <c r="Q12" s="14">
        <v>0.42005175381422499</v>
      </c>
      <c r="R12" s="14"/>
      <c r="S12" s="14">
        <v>0.44944825734664001</v>
      </c>
      <c r="T12" s="14">
        <v>0.31081736247226799</v>
      </c>
      <c r="U12" s="14">
        <v>0.44256138216660001</v>
      </c>
      <c r="V12" s="14"/>
      <c r="W12" s="14">
        <v>0.45500843217299097</v>
      </c>
      <c r="X12" s="14">
        <v>0.30136837930037302</v>
      </c>
      <c r="Y12" s="14">
        <v>0.26164146331126298</v>
      </c>
      <c r="Z12" s="14">
        <v>0.33623273121932701</v>
      </c>
      <c r="AA12" s="14">
        <v>0.45837670560388399</v>
      </c>
      <c r="AB12" s="14"/>
      <c r="AC12" s="14">
        <v>0.432614326825635</v>
      </c>
      <c r="AD12" s="14">
        <v>0.32338833561160302</v>
      </c>
      <c r="AE12" s="14">
        <v>0.229572852205258</v>
      </c>
    </row>
    <row r="13" spans="2:31" ht="28.7" x14ac:dyDescent="0.5">
      <c r="B13" s="15" t="s">
        <v>114</v>
      </c>
      <c r="C13" s="14">
        <v>0.33084451825826</v>
      </c>
      <c r="D13" s="14">
        <v>0.33652580336835303</v>
      </c>
      <c r="E13" s="14">
        <v>0.32589990352745701</v>
      </c>
      <c r="F13" s="14"/>
      <c r="G13" s="14">
        <v>0.21377574452211501</v>
      </c>
      <c r="H13" s="14">
        <v>0.24240251389775799</v>
      </c>
      <c r="I13" s="14">
        <v>0.302418742681347</v>
      </c>
      <c r="J13" s="14">
        <v>0.37968627262867899</v>
      </c>
      <c r="K13" s="14">
        <v>0.45097315957195799</v>
      </c>
      <c r="L13" s="14">
        <v>0.38284879863448901</v>
      </c>
      <c r="M13" s="14"/>
      <c r="N13" s="14">
        <v>0.25692252379692099</v>
      </c>
      <c r="O13" s="14">
        <v>0.31104371999844599</v>
      </c>
      <c r="P13" s="14">
        <v>0.37693588858583599</v>
      </c>
      <c r="Q13" s="14">
        <v>0.39393462912483901</v>
      </c>
      <c r="R13" s="14"/>
      <c r="S13" s="14">
        <v>0.455859237278186</v>
      </c>
      <c r="T13" s="14">
        <v>0.24233691656452899</v>
      </c>
      <c r="U13" s="14">
        <v>0.32989899176058102</v>
      </c>
      <c r="V13" s="14"/>
      <c r="W13" s="14">
        <v>0.424434163403001</v>
      </c>
      <c r="X13" s="14">
        <v>0.224892807930931</v>
      </c>
      <c r="Y13" s="14">
        <v>0.20866705285918699</v>
      </c>
      <c r="Z13" s="14">
        <v>0.55308375370906404</v>
      </c>
      <c r="AA13" s="14">
        <v>0.39342867934614001</v>
      </c>
      <c r="AB13" s="14"/>
      <c r="AC13" s="14">
        <v>0.38640504671625397</v>
      </c>
      <c r="AD13" s="14">
        <v>0.25615583562251798</v>
      </c>
      <c r="AE13" s="14">
        <v>0.29047336811072899</v>
      </c>
    </row>
    <row r="14" spans="2:31" ht="43" x14ac:dyDescent="0.5">
      <c r="B14" s="15" t="s">
        <v>111</v>
      </c>
      <c r="C14" s="14">
        <v>0.31375879263597001</v>
      </c>
      <c r="D14" s="14">
        <v>0.29429329635959101</v>
      </c>
      <c r="E14" s="14">
        <v>0.33209619165966298</v>
      </c>
      <c r="F14" s="14"/>
      <c r="G14" s="14">
        <v>0.43626166541814498</v>
      </c>
      <c r="H14" s="14">
        <v>0.38928507621038699</v>
      </c>
      <c r="I14" s="14">
        <v>0.30290018239047201</v>
      </c>
      <c r="J14" s="14">
        <v>0.27577107179369698</v>
      </c>
      <c r="K14" s="14">
        <v>0.29826280041243902</v>
      </c>
      <c r="L14" s="14">
        <v>0.221689080465483</v>
      </c>
      <c r="M14" s="14"/>
      <c r="N14" s="14">
        <v>0.34389442975900703</v>
      </c>
      <c r="O14" s="14">
        <v>0.33337157615999202</v>
      </c>
      <c r="P14" s="14">
        <v>0.29598461781051499</v>
      </c>
      <c r="Q14" s="14">
        <v>0.27347813905350998</v>
      </c>
      <c r="R14" s="14"/>
      <c r="S14" s="14">
        <v>0.20985420129114299</v>
      </c>
      <c r="T14" s="14">
        <v>0.370280752494275</v>
      </c>
      <c r="U14" s="14">
        <v>0.326656073471213</v>
      </c>
      <c r="V14" s="14"/>
      <c r="W14" s="14">
        <v>0.18402102655195199</v>
      </c>
      <c r="X14" s="14">
        <v>0.41834662940700301</v>
      </c>
      <c r="Y14" s="14">
        <v>0.44053253798701297</v>
      </c>
      <c r="Z14" s="14">
        <v>9.2862412861171001E-2</v>
      </c>
      <c r="AA14" s="14">
        <v>0.27459180276897699</v>
      </c>
      <c r="AB14" s="14"/>
      <c r="AC14" s="14">
        <v>0.17674145392899401</v>
      </c>
      <c r="AD14" s="14">
        <v>0.38111844742607298</v>
      </c>
      <c r="AE14" s="14">
        <v>0.42998869592880501</v>
      </c>
    </row>
    <row r="15" spans="2:31" x14ac:dyDescent="0.5">
      <c r="B15" s="15" t="s">
        <v>113</v>
      </c>
      <c r="C15" s="14">
        <v>0.30214014440039899</v>
      </c>
      <c r="D15" s="14">
        <v>0.32328883936002401</v>
      </c>
      <c r="E15" s="14">
        <v>0.280173992874369</v>
      </c>
      <c r="F15" s="14"/>
      <c r="G15" s="14">
        <v>0.328394176110539</v>
      </c>
      <c r="H15" s="14">
        <v>0.29539333159132097</v>
      </c>
      <c r="I15" s="14">
        <v>0.22317446383273101</v>
      </c>
      <c r="J15" s="14">
        <v>0.322761223829508</v>
      </c>
      <c r="K15" s="14">
        <v>0.31243273300847302</v>
      </c>
      <c r="L15" s="14">
        <v>0.33089552344761097</v>
      </c>
      <c r="M15" s="14"/>
      <c r="N15" s="14">
        <v>0.33240019252268399</v>
      </c>
      <c r="O15" s="14">
        <v>0.31263599966418998</v>
      </c>
      <c r="P15" s="14">
        <v>0.28292395309846302</v>
      </c>
      <c r="Q15" s="14">
        <v>0.274047813519807</v>
      </c>
      <c r="R15" s="14"/>
      <c r="S15" s="14">
        <v>0.26156813136919199</v>
      </c>
      <c r="T15" s="14">
        <v>0.34713684456649202</v>
      </c>
      <c r="U15" s="14">
        <v>0.26416818799555702</v>
      </c>
      <c r="V15" s="14"/>
      <c r="W15" s="14">
        <v>0.25391436070577</v>
      </c>
      <c r="X15" s="14">
        <v>0.346529464112317</v>
      </c>
      <c r="Y15" s="14">
        <v>0.35548667725632399</v>
      </c>
      <c r="Z15" s="14">
        <v>0.30597485414446501</v>
      </c>
      <c r="AA15" s="14">
        <v>0.24641776961176201</v>
      </c>
      <c r="AB15" s="14"/>
      <c r="AC15" s="14">
        <v>0.248692681657741</v>
      </c>
      <c r="AD15" s="14">
        <v>0.35548615836412401</v>
      </c>
      <c r="AE15" s="14">
        <v>0.30298768256792402</v>
      </c>
    </row>
    <row r="16" spans="2:31" ht="57.35" x14ac:dyDescent="0.5">
      <c r="B16" s="15" t="s">
        <v>108</v>
      </c>
      <c r="C16" s="14">
        <v>0.301009806540947</v>
      </c>
      <c r="D16" s="14">
        <v>0.30438741497369098</v>
      </c>
      <c r="E16" s="14">
        <v>0.29699844181033902</v>
      </c>
      <c r="F16" s="14"/>
      <c r="G16" s="14">
        <v>0.31091629586241798</v>
      </c>
      <c r="H16" s="14">
        <v>0.31868806464475002</v>
      </c>
      <c r="I16" s="14">
        <v>0.31003042058498798</v>
      </c>
      <c r="J16" s="14">
        <v>0.33238680166732298</v>
      </c>
      <c r="K16" s="14">
        <v>0.26858494500829599</v>
      </c>
      <c r="L16" s="14">
        <v>0.26909856777537</v>
      </c>
      <c r="M16" s="14"/>
      <c r="N16" s="14">
        <v>0.288475325552077</v>
      </c>
      <c r="O16" s="14">
        <v>0.30801649286293498</v>
      </c>
      <c r="P16" s="14">
        <v>0.252259632052033</v>
      </c>
      <c r="Q16" s="14">
        <v>0.34862705469942201</v>
      </c>
      <c r="R16" s="14"/>
      <c r="S16" s="14">
        <v>0.25254163841521299</v>
      </c>
      <c r="T16" s="14">
        <v>0.36188904617083201</v>
      </c>
      <c r="U16" s="14">
        <v>0.226788921345525</v>
      </c>
      <c r="V16" s="14"/>
      <c r="W16" s="14">
        <v>0.214602011082618</v>
      </c>
      <c r="X16" s="14">
        <v>0.41491503782285899</v>
      </c>
      <c r="Y16" s="14">
        <v>0.32410072228929199</v>
      </c>
      <c r="Z16" s="14">
        <v>0.22101049303970399</v>
      </c>
      <c r="AA16" s="14">
        <v>0.248856232212887</v>
      </c>
      <c r="AB16" s="14"/>
      <c r="AC16" s="14">
        <v>0.215930322958438</v>
      </c>
      <c r="AD16" s="14">
        <v>0.374091299834172</v>
      </c>
      <c r="AE16" s="14">
        <v>0.31774487109120098</v>
      </c>
    </row>
    <row r="17" spans="2:31" ht="43" x14ac:dyDescent="0.5">
      <c r="B17" s="15" t="s">
        <v>116</v>
      </c>
      <c r="C17" s="14">
        <v>0.266262934669596</v>
      </c>
      <c r="D17" s="14">
        <v>0.28573483654320597</v>
      </c>
      <c r="E17" s="14">
        <v>0.24755004570078101</v>
      </c>
      <c r="F17" s="14"/>
      <c r="G17" s="14">
        <v>0.107052035124222</v>
      </c>
      <c r="H17" s="14">
        <v>0.175280166224485</v>
      </c>
      <c r="I17" s="14">
        <v>0.222810696155605</v>
      </c>
      <c r="J17" s="14">
        <v>0.28547979649801097</v>
      </c>
      <c r="K17" s="14">
        <v>0.37700931852869302</v>
      </c>
      <c r="L17" s="14">
        <v>0.390598869721483</v>
      </c>
      <c r="M17" s="14"/>
      <c r="N17" s="14">
        <v>0.269876869388678</v>
      </c>
      <c r="O17" s="14">
        <v>0.25664006911749998</v>
      </c>
      <c r="P17" s="14">
        <v>0.28232977022716199</v>
      </c>
      <c r="Q17" s="14">
        <v>0.25408935672104699</v>
      </c>
      <c r="R17" s="14"/>
      <c r="S17" s="14">
        <v>0.32832221134943002</v>
      </c>
      <c r="T17" s="14">
        <v>0.26459722140639502</v>
      </c>
      <c r="U17" s="14">
        <v>0.18962156027080401</v>
      </c>
      <c r="V17" s="14"/>
      <c r="W17" s="14">
        <v>0.35680121564755701</v>
      </c>
      <c r="X17" s="14">
        <v>0.209403087472503</v>
      </c>
      <c r="Y17" s="14">
        <v>0.25957033817434999</v>
      </c>
      <c r="Z17" s="14">
        <v>0.32530322343019402</v>
      </c>
      <c r="AA17" s="14">
        <v>0.22640547803380201</v>
      </c>
      <c r="AB17" s="14"/>
      <c r="AC17" s="14">
        <v>0.33811761118657002</v>
      </c>
      <c r="AD17" s="14">
        <v>0.21284514290414799</v>
      </c>
      <c r="AE17" s="14">
        <v>0.20882507368349601</v>
      </c>
    </row>
    <row r="18" spans="2:31" ht="28.7" x14ac:dyDescent="0.5">
      <c r="B18" s="15" t="s">
        <v>110</v>
      </c>
      <c r="C18" s="14">
        <v>0.23679804134435201</v>
      </c>
      <c r="D18" s="14">
        <v>0.193132998398829</v>
      </c>
      <c r="E18" s="14">
        <v>0.27855515203303899</v>
      </c>
      <c r="F18" s="14"/>
      <c r="G18" s="14">
        <v>0.29774642378613198</v>
      </c>
      <c r="H18" s="14">
        <v>0.25269376812498201</v>
      </c>
      <c r="I18" s="14">
        <v>0.22015544735894499</v>
      </c>
      <c r="J18" s="14">
        <v>0.22672283574337901</v>
      </c>
      <c r="K18" s="14">
        <v>0.25069959751680698</v>
      </c>
      <c r="L18" s="14">
        <v>0.19610383292414801</v>
      </c>
      <c r="M18" s="14"/>
      <c r="N18" s="14">
        <v>0.21937684201114399</v>
      </c>
      <c r="O18" s="14">
        <v>0.24788570736690799</v>
      </c>
      <c r="P18" s="14">
        <v>0.24388400056957199</v>
      </c>
      <c r="Q18" s="14">
        <v>0.24101205028543099</v>
      </c>
      <c r="R18" s="14"/>
      <c r="S18" s="14">
        <v>0.19064699774615099</v>
      </c>
      <c r="T18" s="14">
        <v>0.26163078741298901</v>
      </c>
      <c r="U18" s="14">
        <v>0.27087987287611498</v>
      </c>
      <c r="V18" s="14"/>
      <c r="W18" s="14">
        <v>0.18591552690920701</v>
      </c>
      <c r="X18" s="14">
        <v>0.26782508197484201</v>
      </c>
      <c r="Y18" s="14">
        <v>0.26339846658121102</v>
      </c>
      <c r="Z18" s="14">
        <v>0.14046469640020601</v>
      </c>
      <c r="AA18" s="14">
        <v>0.27175651653535998</v>
      </c>
      <c r="AB18" s="14"/>
      <c r="AC18" s="14">
        <v>0.191231458373403</v>
      </c>
      <c r="AD18" s="14">
        <v>0.26484544329859</v>
      </c>
      <c r="AE18" s="14">
        <v>0.26805203400738398</v>
      </c>
    </row>
    <row r="19" spans="2:31" ht="28.7" x14ac:dyDescent="0.5">
      <c r="B19" s="15" t="s">
        <v>106</v>
      </c>
      <c r="C19" s="14">
        <v>0.18153660361575799</v>
      </c>
      <c r="D19" s="14">
        <v>0.16727892640977901</v>
      </c>
      <c r="E19" s="14">
        <v>0.19519849816104001</v>
      </c>
      <c r="F19" s="14"/>
      <c r="G19" s="14">
        <v>0.34515724709326201</v>
      </c>
      <c r="H19" s="14">
        <v>0.26278929699289699</v>
      </c>
      <c r="I19" s="14">
        <v>0.217922359479679</v>
      </c>
      <c r="J19" s="14">
        <v>0.13001469042120301</v>
      </c>
      <c r="K19" s="14">
        <v>0.11156732719330301</v>
      </c>
      <c r="L19" s="14">
        <v>6.6791255625043996E-2</v>
      </c>
      <c r="M19" s="14"/>
      <c r="N19" s="14">
        <v>0.21122998843289001</v>
      </c>
      <c r="O19" s="14">
        <v>0.17905846640727199</v>
      </c>
      <c r="P19" s="14">
        <v>0.167823395556669</v>
      </c>
      <c r="Q19" s="14">
        <v>0.16210460417658301</v>
      </c>
      <c r="R19" s="14"/>
      <c r="S19" s="14">
        <v>0.12447008176829601</v>
      </c>
      <c r="T19" s="14">
        <v>0.188925830053745</v>
      </c>
      <c r="U19" s="14">
        <v>0.21409747188997</v>
      </c>
      <c r="V19" s="14"/>
      <c r="W19" s="14">
        <v>0.118696413363839</v>
      </c>
      <c r="X19" s="14">
        <v>0.21579700534271301</v>
      </c>
      <c r="Y19" s="14">
        <v>0.21444676600847901</v>
      </c>
      <c r="Z19" s="14">
        <v>0.17660037136468701</v>
      </c>
      <c r="AA19" s="14">
        <v>0.157509753763724</v>
      </c>
      <c r="AB19" s="14"/>
      <c r="AC19" s="14">
        <v>0.167872517821477</v>
      </c>
      <c r="AD19" s="14">
        <v>0.21723386583977</v>
      </c>
      <c r="AE19" s="14">
        <v>0.239468596460055</v>
      </c>
    </row>
    <row r="20" spans="2:31" ht="28.7" x14ac:dyDescent="0.5">
      <c r="B20" s="15" t="s">
        <v>104</v>
      </c>
      <c r="C20" s="14">
        <v>0.164943782662448</v>
      </c>
      <c r="D20" s="14">
        <v>0.16461838591702299</v>
      </c>
      <c r="E20" s="14">
        <v>0.16439266249228399</v>
      </c>
      <c r="F20" s="14"/>
      <c r="G20" s="14">
        <v>0.19945183853164999</v>
      </c>
      <c r="H20" s="14">
        <v>0.162205114977197</v>
      </c>
      <c r="I20" s="14">
        <v>0.16537801266365099</v>
      </c>
      <c r="J20" s="14">
        <v>0.125860566302994</v>
      </c>
      <c r="K20" s="14">
        <v>0.13573003886386301</v>
      </c>
      <c r="L20" s="14">
        <v>0.195316931041113</v>
      </c>
      <c r="M20" s="14"/>
      <c r="N20" s="14">
        <v>0.19747462217075601</v>
      </c>
      <c r="O20" s="14">
        <v>0.132971987628595</v>
      </c>
      <c r="P20" s="14">
        <v>0.17826495542868201</v>
      </c>
      <c r="Q20" s="14">
        <v>0.15291050672464601</v>
      </c>
      <c r="R20" s="14"/>
      <c r="S20" s="14">
        <v>0.182450934363347</v>
      </c>
      <c r="T20" s="14">
        <v>0.153038360321163</v>
      </c>
      <c r="U20" s="14">
        <v>0.157648281351669</v>
      </c>
      <c r="V20" s="14"/>
      <c r="W20" s="14">
        <v>0.226177399243399</v>
      </c>
      <c r="X20" s="14">
        <v>0.126198663113924</v>
      </c>
      <c r="Y20" s="14">
        <v>0.129529705748616</v>
      </c>
      <c r="Z20" s="14">
        <v>0.33712375879013001</v>
      </c>
      <c r="AA20" s="14">
        <v>0.124663436649503</v>
      </c>
      <c r="AB20" s="14"/>
      <c r="AC20" s="14">
        <v>0.26745618755098699</v>
      </c>
      <c r="AD20" s="14">
        <v>0.12379371619830599</v>
      </c>
      <c r="AE20" s="14">
        <v>0.14380319732644201</v>
      </c>
    </row>
    <row r="21" spans="2:31" ht="43" x14ac:dyDescent="0.5">
      <c r="B21" s="15" t="s">
        <v>107</v>
      </c>
      <c r="C21" s="14">
        <v>0.15785377282927901</v>
      </c>
      <c r="D21" s="14">
        <v>0.15374492867700901</v>
      </c>
      <c r="E21" s="14">
        <v>0.16262872665528399</v>
      </c>
      <c r="F21" s="14"/>
      <c r="G21" s="14">
        <v>0.103062484477732</v>
      </c>
      <c r="H21" s="14">
        <v>0.16293058154044901</v>
      </c>
      <c r="I21" s="14">
        <v>0.16726706563042901</v>
      </c>
      <c r="J21" s="14">
        <v>0.19197470912711501</v>
      </c>
      <c r="K21" s="14">
        <v>0.14749304733608401</v>
      </c>
      <c r="L21" s="14">
        <v>0.16147984615900601</v>
      </c>
      <c r="M21" s="14"/>
      <c r="N21" s="14">
        <v>0.13583558339243501</v>
      </c>
      <c r="O21" s="14">
        <v>0.15628553497193701</v>
      </c>
      <c r="P21" s="14">
        <v>0.17711923837013199</v>
      </c>
      <c r="Q21" s="14">
        <v>0.16786370703422701</v>
      </c>
      <c r="R21" s="14"/>
      <c r="S21" s="14">
        <v>0.20296768113834199</v>
      </c>
      <c r="T21" s="14">
        <v>0.12952545080372099</v>
      </c>
      <c r="U21" s="14">
        <v>0.14521967811362099</v>
      </c>
      <c r="V21" s="14"/>
      <c r="W21" s="14">
        <v>0.190672429245516</v>
      </c>
      <c r="X21" s="14">
        <v>0.14984907477203399</v>
      </c>
      <c r="Y21" s="14">
        <v>7.66565039559194E-2</v>
      </c>
      <c r="Z21" s="14">
        <v>0.29241094401955398</v>
      </c>
      <c r="AA21" s="14">
        <v>0.155187637475799</v>
      </c>
      <c r="AB21" s="14"/>
      <c r="AC21" s="14">
        <v>0.15913703549001601</v>
      </c>
      <c r="AD21" s="14">
        <v>0.14220506693099999</v>
      </c>
      <c r="AE21" s="14">
        <v>6.1870984943031802E-2</v>
      </c>
    </row>
    <row r="22" spans="2:31" ht="43" x14ac:dyDescent="0.5">
      <c r="B22" s="15" t="s">
        <v>101</v>
      </c>
      <c r="C22" s="14">
        <v>0.146996992253972</v>
      </c>
      <c r="D22" s="14">
        <v>0.14429638566510899</v>
      </c>
      <c r="E22" s="14">
        <v>0.148168325000644</v>
      </c>
      <c r="F22" s="14"/>
      <c r="G22" s="14">
        <v>0.278136173638519</v>
      </c>
      <c r="H22" s="14">
        <v>0.237567032951427</v>
      </c>
      <c r="I22" s="14">
        <v>0.17368356996652901</v>
      </c>
      <c r="J22" s="14">
        <v>0.12595009526738299</v>
      </c>
      <c r="K22" s="14">
        <v>4.6861444247286499E-2</v>
      </c>
      <c r="L22" s="14">
        <v>4.9491689856606999E-2</v>
      </c>
      <c r="M22" s="14"/>
      <c r="N22" s="14">
        <v>0.16729375926443599</v>
      </c>
      <c r="O22" s="14">
        <v>0.17005387064795499</v>
      </c>
      <c r="P22" s="14">
        <v>0.127532656485049</v>
      </c>
      <c r="Q22" s="14">
        <v>0.11755291802653101</v>
      </c>
      <c r="R22" s="14"/>
      <c r="S22" s="14">
        <v>7.8876633749945801E-2</v>
      </c>
      <c r="T22" s="14">
        <v>0.183093018195045</v>
      </c>
      <c r="U22" s="14">
        <v>0.126049306399763</v>
      </c>
      <c r="V22" s="14"/>
      <c r="W22" s="14">
        <v>7.3488086337806596E-2</v>
      </c>
      <c r="X22" s="14">
        <v>0.21185363797972601</v>
      </c>
      <c r="Y22" s="14">
        <v>0.15484578979505001</v>
      </c>
      <c r="Z22" s="14">
        <v>6.7030509224860604E-2</v>
      </c>
      <c r="AA22" s="14">
        <v>0.100590132214695</v>
      </c>
      <c r="AB22" s="14"/>
      <c r="AC22" s="14">
        <v>8.2245112779694193E-2</v>
      </c>
      <c r="AD22" s="14">
        <v>0.18687333517624399</v>
      </c>
      <c r="AE22" s="14">
        <v>0.17423483940956</v>
      </c>
    </row>
    <row r="23" spans="2:31" ht="28.7" x14ac:dyDescent="0.5">
      <c r="B23" s="15" t="s">
        <v>109</v>
      </c>
      <c r="C23" s="14">
        <v>0.110707771338905</v>
      </c>
      <c r="D23" s="14">
        <v>0.125991956250463</v>
      </c>
      <c r="E23" s="14">
        <v>9.5610686498236702E-2</v>
      </c>
      <c r="F23" s="14"/>
      <c r="G23" s="14">
        <v>0.184611293487251</v>
      </c>
      <c r="H23" s="14">
        <v>0.12296071245536901</v>
      </c>
      <c r="I23" s="14">
        <v>0.131099184368072</v>
      </c>
      <c r="J23" s="14">
        <v>9.3066168724320303E-2</v>
      </c>
      <c r="K23" s="14">
        <v>0.10326849370244599</v>
      </c>
      <c r="L23" s="14">
        <v>5.4766511541750502E-2</v>
      </c>
      <c r="M23" s="14"/>
      <c r="N23" s="14">
        <v>7.9024292898045606E-2</v>
      </c>
      <c r="O23" s="14">
        <v>0.101280471503952</v>
      </c>
      <c r="P23" s="14">
        <v>0.127769702731167</v>
      </c>
      <c r="Q23" s="14">
        <v>0.13628931661676699</v>
      </c>
      <c r="R23" s="14"/>
      <c r="S23" s="14">
        <v>0.10025934559440799</v>
      </c>
      <c r="T23" s="14">
        <v>9.8855733189113004E-2</v>
      </c>
      <c r="U23" s="14">
        <v>0.14310840419173601</v>
      </c>
      <c r="V23" s="14"/>
      <c r="W23" s="14">
        <v>9.7066380641679301E-2</v>
      </c>
      <c r="X23" s="14">
        <v>0.12137016420089999</v>
      </c>
      <c r="Y23" s="14">
        <v>7.6971997213471893E-2</v>
      </c>
      <c r="Z23" s="14">
        <v>0.113884871110006</v>
      </c>
      <c r="AA23" s="14">
        <v>0.132707975712163</v>
      </c>
      <c r="AB23" s="14"/>
      <c r="AC23" s="14">
        <v>0.10296675769378399</v>
      </c>
      <c r="AD23" s="14">
        <v>0.120778790205804</v>
      </c>
      <c r="AE23" s="14">
        <v>0.125726995640982</v>
      </c>
    </row>
    <row r="24" spans="2:31" ht="28.7" x14ac:dyDescent="0.5">
      <c r="B24" s="15" t="s">
        <v>100</v>
      </c>
      <c r="C24" s="14">
        <v>0.10471547220758801</v>
      </c>
      <c r="D24" s="14">
        <v>0.117039456631876</v>
      </c>
      <c r="E24" s="14">
        <v>9.1530653840055501E-2</v>
      </c>
      <c r="F24" s="14"/>
      <c r="G24" s="14">
        <v>0.19167515161786999</v>
      </c>
      <c r="H24" s="14">
        <v>0.14699143232164499</v>
      </c>
      <c r="I24" s="14">
        <v>0.119195971576414</v>
      </c>
      <c r="J24" s="14">
        <v>8.7281175680180803E-2</v>
      </c>
      <c r="K24" s="14">
        <v>6.9529028229828899E-2</v>
      </c>
      <c r="L24" s="14">
        <v>3.90164091126343E-2</v>
      </c>
      <c r="M24" s="14"/>
      <c r="N24" s="14">
        <v>0.120528727979274</v>
      </c>
      <c r="O24" s="14">
        <v>8.8498985528194504E-2</v>
      </c>
      <c r="P24" s="14">
        <v>0.104284697021181</v>
      </c>
      <c r="Q24" s="14">
        <v>0.103130897333952</v>
      </c>
      <c r="R24" s="14"/>
      <c r="S24" s="14">
        <v>8.52161569530306E-2</v>
      </c>
      <c r="T24" s="14">
        <v>0.111416363063852</v>
      </c>
      <c r="U24" s="14">
        <v>9.5025442067176502E-2</v>
      </c>
      <c r="V24" s="14"/>
      <c r="W24" s="14">
        <v>9.7251630337636494E-2</v>
      </c>
      <c r="X24" s="14">
        <v>0.13760059559842899</v>
      </c>
      <c r="Y24" s="14">
        <v>0.138378485868451</v>
      </c>
      <c r="Z24" s="14">
        <v>5.7474559652692402E-2</v>
      </c>
      <c r="AA24" s="14">
        <v>7.4187790807922593E-2</v>
      </c>
      <c r="AB24" s="14"/>
      <c r="AC24" s="14">
        <v>0.119264198611493</v>
      </c>
      <c r="AD24" s="14">
        <v>0.132262660153979</v>
      </c>
      <c r="AE24" s="14">
        <v>0.146519507482684</v>
      </c>
    </row>
    <row r="25" spans="2:31" ht="43" x14ac:dyDescent="0.5">
      <c r="B25" s="15" t="s">
        <v>102</v>
      </c>
      <c r="C25" s="14">
        <v>0.104117490597796</v>
      </c>
      <c r="D25" s="14">
        <v>9.8615608169323798E-2</v>
      </c>
      <c r="E25" s="14">
        <v>0.10904397845448301</v>
      </c>
      <c r="F25" s="14"/>
      <c r="G25" s="14">
        <v>0.118536176972539</v>
      </c>
      <c r="H25" s="14">
        <v>0.113385552983691</v>
      </c>
      <c r="I25" s="14">
        <v>0.112265592400251</v>
      </c>
      <c r="J25" s="14">
        <v>0.110290165691557</v>
      </c>
      <c r="K25" s="14">
        <v>7.9309832229154095E-2</v>
      </c>
      <c r="L25" s="14">
        <v>9.2088954248109894E-2</v>
      </c>
      <c r="M25" s="14"/>
      <c r="N25" s="14">
        <v>8.0094482915326601E-2</v>
      </c>
      <c r="O25" s="14">
        <v>0.12051483824368101</v>
      </c>
      <c r="P25" s="14">
        <v>0.102783069668792</v>
      </c>
      <c r="Q25" s="14">
        <v>0.116447510541742</v>
      </c>
      <c r="R25" s="14"/>
      <c r="S25" s="14">
        <v>0.12711763633819501</v>
      </c>
      <c r="T25" s="14">
        <v>9.0373235249178493E-2</v>
      </c>
      <c r="U25" s="14">
        <v>7.8317394775565402E-2</v>
      </c>
      <c r="V25" s="14"/>
      <c r="W25" s="14">
        <v>0.12905578773734</v>
      </c>
      <c r="X25" s="14">
        <v>9.8521971463960495E-2</v>
      </c>
      <c r="Y25" s="14">
        <v>0.109543802834316</v>
      </c>
      <c r="Z25" s="14">
        <v>0.15028604512907401</v>
      </c>
      <c r="AA25" s="14">
        <v>9.4316849576362105E-2</v>
      </c>
      <c r="AB25" s="14"/>
      <c r="AC25" s="14">
        <v>0.12282576065032901</v>
      </c>
      <c r="AD25" s="14">
        <v>9.1765271201174198E-2</v>
      </c>
      <c r="AE25" s="14">
        <v>0.107935238435027</v>
      </c>
    </row>
    <row r="26" spans="2:31" ht="57.35" x14ac:dyDescent="0.5">
      <c r="B26" s="15" t="s">
        <v>105</v>
      </c>
      <c r="C26" s="14">
        <v>9.4960389845443194E-2</v>
      </c>
      <c r="D26" s="14">
        <v>8.5103546463858898E-2</v>
      </c>
      <c r="E26" s="14">
        <v>0.10503812272426299</v>
      </c>
      <c r="F26" s="14"/>
      <c r="G26" s="14">
        <v>9.4770944880429794E-2</v>
      </c>
      <c r="H26" s="14">
        <v>0.128837990417383</v>
      </c>
      <c r="I26" s="14">
        <v>0.122784760914787</v>
      </c>
      <c r="J26" s="14">
        <v>7.5765512535419396E-2</v>
      </c>
      <c r="K26" s="14">
        <v>7.7216270403732398E-2</v>
      </c>
      <c r="L26" s="14">
        <v>7.2398736058572805E-2</v>
      </c>
      <c r="M26" s="14"/>
      <c r="N26" s="14">
        <v>0.108166913837595</v>
      </c>
      <c r="O26" s="14">
        <v>7.6142518082381302E-2</v>
      </c>
      <c r="P26" s="14">
        <v>0.105382040552382</v>
      </c>
      <c r="Q26" s="14">
        <v>8.9143867319225994E-2</v>
      </c>
      <c r="R26" s="14"/>
      <c r="S26" s="14">
        <v>9.7488967697029999E-2</v>
      </c>
      <c r="T26" s="14">
        <v>7.9294459852850399E-2</v>
      </c>
      <c r="U26" s="14">
        <v>0.127519807177465</v>
      </c>
      <c r="V26" s="14"/>
      <c r="W26" s="14">
        <v>0.11095791213301601</v>
      </c>
      <c r="X26" s="14">
        <v>8.8246752739257001E-2</v>
      </c>
      <c r="Y26" s="14">
        <v>7.4123039183277104E-2</v>
      </c>
      <c r="Z26" s="14">
        <v>0.22452658243669099</v>
      </c>
      <c r="AA26" s="14">
        <v>9.5260065772194702E-2</v>
      </c>
      <c r="AB26" s="14"/>
      <c r="AC26" s="14">
        <v>0.108995211856945</v>
      </c>
      <c r="AD26" s="14">
        <v>9.0988524155560899E-2</v>
      </c>
      <c r="AE26" s="14">
        <v>8.6543270232483205E-2</v>
      </c>
    </row>
    <row r="27" spans="2:31" x14ac:dyDescent="0.5">
      <c r="B27" s="15" t="s">
        <v>99</v>
      </c>
      <c r="C27" s="14">
        <v>9.3716224853746699E-2</v>
      </c>
      <c r="D27" s="14">
        <v>0.102461582303304</v>
      </c>
      <c r="E27" s="14">
        <v>8.5638673482671498E-2</v>
      </c>
      <c r="F27" s="14"/>
      <c r="G27" s="14">
        <v>7.4371202660293706E-2</v>
      </c>
      <c r="H27" s="14">
        <v>6.6956594302228098E-2</v>
      </c>
      <c r="I27" s="14">
        <v>0.140797980461283</v>
      </c>
      <c r="J27" s="14">
        <v>9.0823372548789499E-2</v>
      </c>
      <c r="K27" s="14">
        <v>8.4304701316129299E-2</v>
      </c>
      <c r="L27" s="14">
        <v>9.8580116972123405E-2</v>
      </c>
      <c r="M27" s="14"/>
      <c r="N27" s="14">
        <v>8.90755223080157E-2</v>
      </c>
      <c r="O27" s="14">
        <v>8.3144682313325002E-2</v>
      </c>
      <c r="P27" s="14">
        <v>0.115570766765051</v>
      </c>
      <c r="Q27" s="14">
        <v>9.0658516662437794E-2</v>
      </c>
      <c r="R27" s="14"/>
      <c r="S27" s="14">
        <v>0.114563404426377</v>
      </c>
      <c r="T27" s="14">
        <v>8.45405995186259E-2</v>
      </c>
      <c r="U27" s="14">
        <v>0.10396692820306901</v>
      </c>
      <c r="V27" s="14"/>
      <c r="W27" s="14">
        <v>0.14227872515654999</v>
      </c>
      <c r="X27" s="14">
        <v>5.7637668323598498E-2</v>
      </c>
      <c r="Y27" s="14">
        <v>8.6379036859016295E-2</v>
      </c>
      <c r="Z27" s="14">
        <v>3.1914875566930498E-2</v>
      </c>
      <c r="AA27" s="14">
        <v>8.7329148715591998E-2</v>
      </c>
      <c r="AB27" s="14"/>
      <c r="AC27" s="14">
        <v>0.14277311680281299</v>
      </c>
      <c r="AD27" s="14">
        <v>7.2244588634785806E-2</v>
      </c>
      <c r="AE27" s="14">
        <v>5.95100882055686E-2</v>
      </c>
    </row>
    <row r="28" spans="2:31" x14ac:dyDescent="0.5">
      <c r="B28" s="15" t="s">
        <v>98</v>
      </c>
      <c r="C28" s="14">
        <v>8.89539635621511E-2</v>
      </c>
      <c r="D28" s="14">
        <v>0.11274359526085</v>
      </c>
      <c r="E28" s="14">
        <v>6.5452951592260403E-2</v>
      </c>
      <c r="F28" s="14"/>
      <c r="G28" s="14">
        <v>0.109725376895695</v>
      </c>
      <c r="H28" s="14">
        <v>0.112704971295359</v>
      </c>
      <c r="I28" s="14">
        <v>9.2034027978699598E-2</v>
      </c>
      <c r="J28" s="14">
        <v>5.86490133484453E-2</v>
      </c>
      <c r="K28" s="14">
        <v>7.4518676619197199E-2</v>
      </c>
      <c r="L28" s="14">
        <v>8.7700208481326897E-2</v>
      </c>
      <c r="M28" s="14"/>
      <c r="N28" s="14">
        <v>0.10529390663594</v>
      </c>
      <c r="O28" s="14">
        <v>8.2292434713245793E-2</v>
      </c>
      <c r="P28" s="14">
        <v>8.1746483730131506E-2</v>
      </c>
      <c r="Q28" s="14">
        <v>8.2441455269479297E-2</v>
      </c>
      <c r="R28" s="14"/>
      <c r="S28" s="14">
        <v>0.104906688061137</v>
      </c>
      <c r="T28" s="14">
        <v>7.7605161035318407E-2</v>
      </c>
      <c r="U28" s="14">
        <v>7.9671897917244897E-2</v>
      </c>
      <c r="V28" s="14"/>
      <c r="W28" s="14">
        <v>0.109222923046215</v>
      </c>
      <c r="X28" s="14">
        <v>8.1866050575618202E-2</v>
      </c>
      <c r="Y28" s="14">
        <v>5.5778758792536298E-2</v>
      </c>
      <c r="Z28" s="14">
        <v>0.22377033385248199</v>
      </c>
      <c r="AA28" s="14">
        <v>7.3009819726456204E-2</v>
      </c>
      <c r="AB28" s="14"/>
      <c r="AC28" s="14">
        <v>0.12999403480020599</v>
      </c>
      <c r="AD28" s="14">
        <v>8.6390488898918802E-2</v>
      </c>
      <c r="AE28" s="14">
        <v>7.3921094718539304E-2</v>
      </c>
    </row>
    <row r="29" spans="2:31" ht="28.7" x14ac:dyDescent="0.5">
      <c r="B29" s="15" t="s">
        <v>103</v>
      </c>
      <c r="C29" s="14">
        <v>7.9059041195783303E-2</v>
      </c>
      <c r="D29" s="14">
        <v>7.8801759336695906E-2</v>
      </c>
      <c r="E29" s="14">
        <v>7.9693778876322799E-2</v>
      </c>
      <c r="F29" s="14"/>
      <c r="G29" s="14">
        <v>8.7312739168613998E-2</v>
      </c>
      <c r="H29" s="14">
        <v>0.10372735165355</v>
      </c>
      <c r="I29" s="14">
        <v>9.8741368672656205E-2</v>
      </c>
      <c r="J29" s="14">
        <v>6.8280411170033306E-2</v>
      </c>
      <c r="K29" s="14">
        <v>7.9322359659160999E-2</v>
      </c>
      <c r="L29" s="14">
        <v>4.6146291416120498E-2</v>
      </c>
      <c r="M29" s="14"/>
      <c r="N29" s="14">
        <v>7.2800909451559107E-2</v>
      </c>
      <c r="O29" s="14">
        <v>7.3868977775144201E-2</v>
      </c>
      <c r="P29" s="14">
        <v>0.102271927481529</v>
      </c>
      <c r="Q29" s="14">
        <v>7.2526210070237795E-2</v>
      </c>
      <c r="R29" s="14"/>
      <c r="S29" s="14">
        <v>7.6205052165624093E-2</v>
      </c>
      <c r="T29" s="14">
        <v>8.2849300423412903E-2</v>
      </c>
      <c r="U29" s="14">
        <v>8.3529607238003595E-2</v>
      </c>
      <c r="V29" s="14"/>
      <c r="W29" s="14">
        <v>7.6435149014341106E-2</v>
      </c>
      <c r="X29" s="14">
        <v>9.4278106651331794E-2</v>
      </c>
      <c r="Y29" s="14">
        <v>6.9355253510530401E-2</v>
      </c>
      <c r="Z29" s="14">
        <v>0.16044414027964199</v>
      </c>
      <c r="AA29" s="14">
        <v>7.6048838584004394E-2</v>
      </c>
      <c r="AB29" s="14"/>
      <c r="AC29" s="14">
        <v>9.5373362791869198E-2</v>
      </c>
      <c r="AD29" s="14">
        <v>9.1319681092152896E-2</v>
      </c>
      <c r="AE29" s="14">
        <v>6.0403786799228698E-2</v>
      </c>
    </row>
    <row r="30" spans="2:31" x14ac:dyDescent="0.5">
      <c r="B30" s="15" t="s">
        <v>119</v>
      </c>
      <c r="C30" s="14">
        <v>1.15172758176398E-2</v>
      </c>
      <c r="D30" s="14">
        <v>1.3261030013491101E-2</v>
      </c>
      <c r="E30" s="14">
        <v>9.8718814403596904E-3</v>
      </c>
      <c r="F30" s="14"/>
      <c r="G30" s="14">
        <v>0</v>
      </c>
      <c r="H30" s="14">
        <v>1.0455207466438601E-2</v>
      </c>
      <c r="I30" s="14">
        <v>1.5824113444392E-2</v>
      </c>
      <c r="J30" s="14">
        <v>8.1750388310134897E-3</v>
      </c>
      <c r="K30" s="14">
        <v>8.7489244077780595E-3</v>
      </c>
      <c r="L30" s="14">
        <v>2.1030983053293598E-2</v>
      </c>
      <c r="M30" s="14"/>
      <c r="N30" s="14">
        <v>1.5372254126057401E-2</v>
      </c>
      <c r="O30" s="14">
        <v>1.0998868965514001E-2</v>
      </c>
      <c r="P30" s="14">
        <v>1.1999060587076499E-2</v>
      </c>
      <c r="Q30" s="14">
        <v>7.7229575595351404E-3</v>
      </c>
      <c r="R30" s="14"/>
      <c r="S30" s="14">
        <v>1.01390310740181E-2</v>
      </c>
      <c r="T30" s="14">
        <v>1.0202010887471901E-2</v>
      </c>
      <c r="U30" s="14">
        <v>2.20419657528826E-2</v>
      </c>
      <c r="V30" s="14"/>
      <c r="W30" s="14">
        <v>1.0986649108053101E-2</v>
      </c>
      <c r="X30" s="14">
        <v>1.3278662057039399E-2</v>
      </c>
      <c r="Y30" s="14">
        <v>1.2751989999231401E-2</v>
      </c>
      <c r="Z30" s="14">
        <v>0</v>
      </c>
      <c r="AA30" s="14">
        <v>1.8829189111405301E-2</v>
      </c>
      <c r="AB30" s="14"/>
      <c r="AC30" s="14">
        <v>9.03799184748145E-3</v>
      </c>
      <c r="AD30" s="14">
        <v>8.1568094718739992E-3</v>
      </c>
      <c r="AE30" s="14">
        <v>1.9351813534932899E-2</v>
      </c>
    </row>
    <row r="31" spans="2:31" x14ac:dyDescent="0.5">
      <c r="B31" s="15" t="s">
        <v>120</v>
      </c>
      <c r="C31" s="23">
        <v>3.4247764210740099E-2</v>
      </c>
      <c r="D31" s="23">
        <v>2.69753137489088E-2</v>
      </c>
      <c r="E31" s="23">
        <v>4.1509358519544799E-2</v>
      </c>
      <c r="F31" s="23"/>
      <c r="G31" s="23">
        <v>3.7572082324433799E-2</v>
      </c>
      <c r="H31" s="23">
        <v>1.0030438621771399E-2</v>
      </c>
      <c r="I31" s="23">
        <v>2.3207210199885201E-2</v>
      </c>
      <c r="J31" s="23">
        <v>3.9319070420096601E-2</v>
      </c>
      <c r="K31" s="23">
        <v>3.40097374555937E-2</v>
      </c>
      <c r="L31" s="23">
        <v>5.6749091418708E-2</v>
      </c>
      <c r="M31" s="23"/>
      <c r="N31" s="23">
        <v>2.9576580330080499E-2</v>
      </c>
      <c r="O31" s="23">
        <v>3.7414571571762797E-2</v>
      </c>
      <c r="P31" s="23">
        <v>3.0405301721226401E-2</v>
      </c>
      <c r="Q31" s="23">
        <v>4.0116592879999198E-2</v>
      </c>
      <c r="R31" s="23"/>
      <c r="S31" s="23">
        <v>2.69185626500556E-2</v>
      </c>
      <c r="T31" s="23">
        <v>3.2065614720072501E-2</v>
      </c>
      <c r="U31" s="23">
        <v>5.83674846463113E-2</v>
      </c>
      <c r="V31" s="23"/>
      <c r="W31" s="23">
        <v>3.022089667126E-2</v>
      </c>
      <c r="X31" s="23">
        <v>1.7980262514965401E-2</v>
      </c>
      <c r="Y31" s="23">
        <v>3.3038329478750003E-2</v>
      </c>
      <c r="Z31" s="23">
        <v>0</v>
      </c>
      <c r="AA31" s="23">
        <v>6.9702685479200499E-2</v>
      </c>
      <c r="AB31" s="23"/>
      <c r="AC31" s="23">
        <v>2.7216516689033701E-2</v>
      </c>
      <c r="AD31" s="23">
        <v>2.2080293514805598E-2</v>
      </c>
      <c r="AE31" s="23">
        <v>4.7451679781571797E-2</v>
      </c>
    </row>
    <row r="32" spans="2:31" x14ac:dyDescent="0.5">
      <c r="B32" s="16"/>
    </row>
    <row r="33" spans="2:2" x14ac:dyDescent="0.5">
      <c r="B33" t="s">
        <v>74</v>
      </c>
    </row>
    <row r="34" spans="2:2" x14ac:dyDescent="0.5">
      <c r="B34" t="s">
        <v>75</v>
      </c>
    </row>
    <row r="36" spans="2:2" x14ac:dyDescent="0.5">
      <c r="B36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E17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126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ht="28.7" x14ac:dyDescent="0.5">
      <c r="B9" s="15" t="s">
        <v>123</v>
      </c>
      <c r="C9" s="14">
        <v>0.33251686425086002</v>
      </c>
      <c r="D9" s="14">
        <v>0.41945475342252903</v>
      </c>
      <c r="E9" s="14">
        <v>0.24858738210717099</v>
      </c>
      <c r="F9" s="14"/>
      <c r="G9" s="14">
        <v>0.23909330549233199</v>
      </c>
      <c r="H9" s="14">
        <v>0.28487193090996399</v>
      </c>
      <c r="I9" s="14">
        <v>0.29299610747988702</v>
      </c>
      <c r="J9" s="14">
        <v>0.32584009811056902</v>
      </c>
      <c r="K9" s="14">
        <v>0.35867463197182797</v>
      </c>
      <c r="L9" s="14">
        <v>0.45277053239739401</v>
      </c>
      <c r="M9" s="14"/>
      <c r="N9" s="14">
        <v>0.46024497159470101</v>
      </c>
      <c r="O9" s="14">
        <v>0.32192993877547199</v>
      </c>
      <c r="P9" s="14">
        <v>0.30226907715990298</v>
      </c>
      <c r="Q9" s="14">
        <v>0.23347204230086199</v>
      </c>
      <c r="R9" s="14"/>
      <c r="S9" s="14">
        <v>0.34493686511209098</v>
      </c>
      <c r="T9" s="14">
        <v>0.401572415980886</v>
      </c>
      <c r="U9" s="14">
        <v>0.14255986960046199</v>
      </c>
      <c r="V9" s="14"/>
      <c r="W9" s="14">
        <v>0.39168974164842102</v>
      </c>
      <c r="X9" s="14">
        <v>0.340204041802248</v>
      </c>
      <c r="Y9" s="14">
        <v>0.47848412027951698</v>
      </c>
      <c r="Z9" s="14">
        <v>0.40176444930702698</v>
      </c>
      <c r="AA9" s="14">
        <v>0.15892408389318299</v>
      </c>
      <c r="AB9" s="14"/>
      <c r="AC9" s="14">
        <v>0.40009593861139597</v>
      </c>
      <c r="AD9" s="14">
        <v>0.33179021073673198</v>
      </c>
      <c r="AE9" s="14">
        <v>0.401862099948257</v>
      </c>
    </row>
    <row r="10" spans="2:31" ht="28.7" x14ac:dyDescent="0.5">
      <c r="B10" s="15" t="s">
        <v>124</v>
      </c>
      <c r="C10" s="14">
        <v>0.40314933824521698</v>
      </c>
      <c r="D10" s="14">
        <v>0.38903025525394302</v>
      </c>
      <c r="E10" s="14">
        <v>0.41579740987332597</v>
      </c>
      <c r="F10" s="14"/>
      <c r="G10" s="14">
        <v>0.39294275113833199</v>
      </c>
      <c r="H10" s="14">
        <v>0.39000276203135298</v>
      </c>
      <c r="I10" s="14">
        <v>0.39917912719054699</v>
      </c>
      <c r="J10" s="14">
        <v>0.40188059774896601</v>
      </c>
      <c r="K10" s="14">
        <v>0.41772233095287797</v>
      </c>
      <c r="L10" s="14">
        <v>0.41504145724194502</v>
      </c>
      <c r="M10" s="14"/>
      <c r="N10" s="14">
        <v>0.34932224677847601</v>
      </c>
      <c r="O10" s="14">
        <v>0.41687073769044503</v>
      </c>
      <c r="P10" s="14">
        <v>0.41326600494368099</v>
      </c>
      <c r="Q10" s="14">
        <v>0.43510337645737202</v>
      </c>
      <c r="R10" s="14"/>
      <c r="S10" s="14">
        <v>0.425033883384072</v>
      </c>
      <c r="T10" s="14">
        <v>0.40319994049792901</v>
      </c>
      <c r="U10" s="14">
        <v>0.38187908849424002</v>
      </c>
      <c r="V10" s="14"/>
      <c r="W10" s="14">
        <v>0.43229262088491399</v>
      </c>
      <c r="X10" s="14">
        <v>0.39936075743069499</v>
      </c>
      <c r="Y10" s="14">
        <v>0.40081681406873398</v>
      </c>
      <c r="Z10" s="14">
        <v>0.38434499217166801</v>
      </c>
      <c r="AA10" s="14">
        <v>0.368325232010284</v>
      </c>
      <c r="AB10" s="14"/>
      <c r="AC10" s="14">
        <v>0.413239871244589</v>
      </c>
      <c r="AD10" s="14">
        <v>0.41064593616879103</v>
      </c>
      <c r="AE10" s="14">
        <v>0.412170757260031</v>
      </c>
    </row>
    <row r="11" spans="2:31" x14ac:dyDescent="0.5">
      <c r="B11" s="15" t="s">
        <v>125</v>
      </c>
      <c r="C11" s="14">
        <v>0.227952815005006</v>
      </c>
      <c r="D11" s="14">
        <v>0.165661849235126</v>
      </c>
      <c r="E11" s="14">
        <v>0.28878615477308001</v>
      </c>
      <c r="F11" s="14"/>
      <c r="G11" s="14">
        <v>0.30984252256640199</v>
      </c>
      <c r="H11" s="14">
        <v>0.27607172791683399</v>
      </c>
      <c r="I11" s="14">
        <v>0.266750443193428</v>
      </c>
      <c r="J11" s="14">
        <v>0.23830366416217599</v>
      </c>
      <c r="K11" s="14">
        <v>0.19919868130066901</v>
      </c>
      <c r="L11" s="14">
        <v>0.11426454120221501</v>
      </c>
      <c r="M11" s="14"/>
      <c r="N11" s="14">
        <v>0.156970415333261</v>
      </c>
      <c r="O11" s="14">
        <v>0.23829701032179701</v>
      </c>
      <c r="P11" s="14">
        <v>0.24341843777629599</v>
      </c>
      <c r="Q11" s="14">
        <v>0.28122068680776902</v>
      </c>
      <c r="R11" s="14"/>
      <c r="S11" s="14">
        <v>0.210049339870785</v>
      </c>
      <c r="T11" s="14">
        <v>0.16661890722356401</v>
      </c>
      <c r="U11" s="14">
        <v>0.39337170941371802</v>
      </c>
      <c r="V11" s="14"/>
      <c r="W11" s="14">
        <v>0.15920008360127999</v>
      </c>
      <c r="X11" s="14">
        <v>0.223128652073974</v>
      </c>
      <c r="Y11" s="14">
        <v>8.9887204421700007E-2</v>
      </c>
      <c r="Z11" s="14">
        <v>0.182880531787804</v>
      </c>
      <c r="AA11" s="14">
        <v>0.39917078576827197</v>
      </c>
      <c r="AB11" s="14"/>
      <c r="AC11" s="14">
        <v>0.170934249139927</v>
      </c>
      <c r="AD11" s="14">
        <v>0.22908498143270301</v>
      </c>
      <c r="AE11" s="14">
        <v>0.13967518062943901</v>
      </c>
    </row>
    <row r="12" spans="2:31" x14ac:dyDescent="0.5">
      <c r="B12" s="15" t="s">
        <v>120</v>
      </c>
      <c r="C12" s="23">
        <v>3.6380982498917303E-2</v>
      </c>
      <c r="D12" s="23">
        <v>2.5853142088401601E-2</v>
      </c>
      <c r="E12" s="23">
        <v>4.6829053246423002E-2</v>
      </c>
      <c r="F12" s="23"/>
      <c r="G12" s="23">
        <v>5.8121420802934198E-2</v>
      </c>
      <c r="H12" s="23">
        <v>4.9053579141848498E-2</v>
      </c>
      <c r="I12" s="23">
        <v>4.10743221361385E-2</v>
      </c>
      <c r="J12" s="23">
        <v>3.3975639978288098E-2</v>
      </c>
      <c r="K12" s="23">
        <v>2.4404355774625498E-2</v>
      </c>
      <c r="L12" s="23">
        <v>1.7923469158445799E-2</v>
      </c>
      <c r="M12" s="23"/>
      <c r="N12" s="23">
        <v>3.34623662935623E-2</v>
      </c>
      <c r="O12" s="23">
        <v>2.29023132122868E-2</v>
      </c>
      <c r="P12" s="23">
        <v>4.1046480120120299E-2</v>
      </c>
      <c r="Q12" s="23">
        <v>5.0203894433996803E-2</v>
      </c>
      <c r="R12" s="23"/>
      <c r="S12" s="23">
        <v>1.9979911633052301E-2</v>
      </c>
      <c r="T12" s="23">
        <v>2.86087362976205E-2</v>
      </c>
      <c r="U12" s="23">
        <v>8.2189332491579795E-2</v>
      </c>
      <c r="V12" s="23"/>
      <c r="W12" s="23">
        <v>1.68175538653847E-2</v>
      </c>
      <c r="X12" s="23">
        <v>3.7306548693082899E-2</v>
      </c>
      <c r="Y12" s="23">
        <v>3.0811861230048899E-2</v>
      </c>
      <c r="Z12" s="23">
        <v>3.1010026733501801E-2</v>
      </c>
      <c r="AA12" s="23">
        <v>7.3579898328260396E-2</v>
      </c>
      <c r="AB12" s="23"/>
      <c r="AC12" s="23">
        <v>1.5729941004087301E-2</v>
      </c>
      <c r="AD12" s="23">
        <v>2.8478871661773899E-2</v>
      </c>
      <c r="AE12" s="23">
        <v>4.6291962162272299E-2</v>
      </c>
    </row>
    <row r="13" spans="2:31" x14ac:dyDescent="0.5">
      <c r="B13" s="16"/>
    </row>
    <row r="14" spans="2:31" x14ac:dyDescent="0.5">
      <c r="B14" t="s">
        <v>74</v>
      </c>
    </row>
    <row r="15" spans="2:31" x14ac:dyDescent="0.5">
      <c r="B15" t="s">
        <v>75</v>
      </c>
    </row>
    <row r="17" spans="2:2" x14ac:dyDescent="0.5">
      <c r="B17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E22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132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x14ac:dyDescent="0.5">
      <c r="B9" s="15" t="s">
        <v>127</v>
      </c>
      <c r="C9" s="14">
        <v>0.20974462432229701</v>
      </c>
      <c r="D9" s="14">
        <v>0.23858261199986899</v>
      </c>
      <c r="E9" s="14">
        <v>0.18262684405415799</v>
      </c>
      <c r="F9" s="14"/>
      <c r="G9" s="14">
        <v>9.0653103402972196E-2</v>
      </c>
      <c r="H9" s="14">
        <v>0.15079992237791001</v>
      </c>
      <c r="I9" s="14">
        <v>0.17153095793798601</v>
      </c>
      <c r="J9" s="14">
        <v>0.23652203396000401</v>
      </c>
      <c r="K9" s="14">
        <v>0.264540601114019</v>
      </c>
      <c r="L9" s="14">
        <v>0.308732592553211</v>
      </c>
      <c r="M9" s="14"/>
      <c r="N9" s="14">
        <v>0.190834083497606</v>
      </c>
      <c r="O9" s="14">
        <v>0.186580628203277</v>
      </c>
      <c r="P9" s="14">
        <v>0.25852598326396098</v>
      </c>
      <c r="Q9" s="14">
        <v>0.21000013020452399</v>
      </c>
      <c r="R9" s="14"/>
      <c r="S9" s="14">
        <v>0.325485299970523</v>
      </c>
      <c r="T9" s="14">
        <v>0.15643830897386701</v>
      </c>
      <c r="U9" s="14">
        <v>0.15952141962838901</v>
      </c>
      <c r="V9" s="14"/>
      <c r="W9" s="14">
        <v>0.33794864114168599</v>
      </c>
      <c r="X9" s="14">
        <v>0.116227614715496</v>
      </c>
      <c r="Y9" s="14">
        <v>0.11664759428391699</v>
      </c>
      <c r="Z9" s="14">
        <v>0.484367489408143</v>
      </c>
      <c r="AA9" s="14">
        <v>0.17892875044689899</v>
      </c>
      <c r="AB9" s="14"/>
      <c r="AC9" s="14">
        <v>0.33925725412590502</v>
      </c>
      <c r="AD9" s="14">
        <v>0.109485692497506</v>
      </c>
      <c r="AE9" s="14">
        <v>0.103615533718457</v>
      </c>
    </row>
    <row r="10" spans="2:31" x14ac:dyDescent="0.5">
      <c r="B10" s="15" t="s">
        <v>128</v>
      </c>
      <c r="C10" s="14">
        <v>0.25668784719417798</v>
      </c>
      <c r="D10" s="14">
        <v>0.26014500674423902</v>
      </c>
      <c r="E10" s="14">
        <v>0.25456072662684198</v>
      </c>
      <c r="F10" s="14"/>
      <c r="G10" s="14">
        <v>0.20658281623425001</v>
      </c>
      <c r="H10" s="14">
        <v>0.28395188628553703</v>
      </c>
      <c r="I10" s="14">
        <v>0.253091377570757</v>
      </c>
      <c r="J10" s="14">
        <v>0.22358041093850001</v>
      </c>
      <c r="K10" s="14">
        <v>0.28033344187412002</v>
      </c>
      <c r="L10" s="14">
        <v>0.28146243655709802</v>
      </c>
      <c r="M10" s="14"/>
      <c r="N10" s="14">
        <v>0.24952871344997901</v>
      </c>
      <c r="O10" s="14">
        <v>0.27455338569186799</v>
      </c>
      <c r="P10" s="14">
        <v>0.26572585587195102</v>
      </c>
      <c r="Q10" s="14">
        <v>0.23767176044049701</v>
      </c>
      <c r="R10" s="14"/>
      <c r="S10" s="14">
        <v>0.29249654446471302</v>
      </c>
      <c r="T10" s="14">
        <v>0.249726798135459</v>
      </c>
      <c r="U10" s="14">
        <v>0.22610854294357899</v>
      </c>
      <c r="V10" s="14"/>
      <c r="W10" s="14">
        <v>0.31543500438877797</v>
      </c>
      <c r="X10" s="14">
        <v>0.216485171271663</v>
      </c>
      <c r="Y10" s="14">
        <v>0.23160637483178101</v>
      </c>
      <c r="Z10" s="14">
        <v>0.142716229501267</v>
      </c>
      <c r="AA10" s="14">
        <v>0.245051276619798</v>
      </c>
      <c r="AB10" s="14"/>
      <c r="AC10" s="14">
        <v>0.32784405000573202</v>
      </c>
      <c r="AD10" s="14">
        <v>0.235490798643572</v>
      </c>
      <c r="AE10" s="14">
        <v>0.25780520272771301</v>
      </c>
    </row>
    <row r="11" spans="2:31" x14ac:dyDescent="0.5">
      <c r="B11" s="15" t="s">
        <v>129</v>
      </c>
      <c r="C11" s="14">
        <v>0.24275587362193701</v>
      </c>
      <c r="D11" s="14">
        <v>0.20938132801662299</v>
      </c>
      <c r="E11" s="14">
        <v>0.27548855107978398</v>
      </c>
      <c r="F11" s="14"/>
      <c r="G11" s="14">
        <v>0.33171165828569199</v>
      </c>
      <c r="H11" s="14">
        <v>0.25223653736215002</v>
      </c>
      <c r="I11" s="14">
        <v>0.27923586092067398</v>
      </c>
      <c r="J11" s="14">
        <v>0.243709433754288</v>
      </c>
      <c r="K11" s="14">
        <v>0.197590689850346</v>
      </c>
      <c r="L11" s="14">
        <v>0.17628479043683401</v>
      </c>
      <c r="M11" s="14"/>
      <c r="N11" s="14">
        <v>0.213849059151449</v>
      </c>
      <c r="O11" s="14">
        <v>0.250581255418377</v>
      </c>
      <c r="P11" s="14">
        <v>0.235002276269558</v>
      </c>
      <c r="Q11" s="14">
        <v>0.275874518377762</v>
      </c>
      <c r="R11" s="14"/>
      <c r="S11" s="14">
        <v>0.18580017198162899</v>
      </c>
      <c r="T11" s="14">
        <v>0.23895466164977699</v>
      </c>
      <c r="U11" s="14">
        <v>0.34557294629859803</v>
      </c>
      <c r="V11" s="14"/>
      <c r="W11" s="14">
        <v>0.18695747598040199</v>
      </c>
      <c r="X11" s="14">
        <v>0.28756552429870402</v>
      </c>
      <c r="Y11" s="14">
        <v>0.21108074133307</v>
      </c>
      <c r="Z11" s="14">
        <v>0.229066676648539</v>
      </c>
      <c r="AA11" s="14">
        <v>0.29263028831208199</v>
      </c>
      <c r="AB11" s="14"/>
      <c r="AC11" s="14">
        <v>0.21538849279383801</v>
      </c>
      <c r="AD11" s="14">
        <v>0.26859791605129502</v>
      </c>
      <c r="AE11" s="14">
        <v>0.21920332389567199</v>
      </c>
    </row>
    <row r="12" spans="2:31" x14ac:dyDescent="0.5">
      <c r="B12" s="15" t="s">
        <v>130</v>
      </c>
      <c r="C12" s="14">
        <v>0.11876854907880401</v>
      </c>
      <c r="D12" s="14">
        <v>0.11510279927476</v>
      </c>
      <c r="E12" s="14">
        <v>0.12084500396025299</v>
      </c>
      <c r="F12" s="14"/>
      <c r="G12" s="14">
        <v>0.18300784089858199</v>
      </c>
      <c r="H12" s="14">
        <v>0.140228792160521</v>
      </c>
      <c r="I12" s="14">
        <v>0.116984336722902</v>
      </c>
      <c r="J12" s="14">
        <v>0.105946763126454</v>
      </c>
      <c r="K12" s="14">
        <v>7.9290388366124495E-2</v>
      </c>
      <c r="L12" s="14">
        <v>9.7302771583607298E-2</v>
      </c>
      <c r="M12" s="14"/>
      <c r="N12" s="14">
        <v>0.164327925217709</v>
      </c>
      <c r="O12" s="14">
        <v>0.12358317316857299</v>
      </c>
      <c r="P12" s="14">
        <v>8.0670724485299106E-2</v>
      </c>
      <c r="Q12" s="14">
        <v>9.6688091499693707E-2</v>
      </c>
      <c r="R12" s="14"/>
      <c r="S12" s="14">
        <v>9.4536472107502101E-2</v>
      </c>
      <c r="T12" s="14">
        <v>0.13759299785385601</v>
      </c>
      <c r="U12" s="14">
        <v>9.0007334744776499E-2</v>
      </c>
      <c r="V12" s="14"/>
      <c r="W12" s="14">
        <v>9.0857285239242094E-2</v>
      </c>
      <c r="X12" s="14">
        <v>0.12430571207223499</v>
      </c>
      <c r="Y12" s="14">
        <v>0.22505745875244601</v>
      </c>
      <c r="Z12" s="14">
        <v>6.15819302706389E-2</v>
      </c>
      <c r="AA12" s="14">
        <v>0.105291167453694</v>
      </c>
      <c r="AB12" s="14"/>
      <c r="AC12" s="14">
        <v>8.09729491173556E-2</v>
      </c>
      <c r="AD12" s="14">
        <v>0.15345950270279601</v>
      </c>
      <c r="AE12" s="14">
        <v>0.224268366053895</v>
      </c>
    </row>
    <row r="13" spans="2:31" x14ac:dyDescent="0.5">
      <c r="B13" s="15" t="s">
        <v>131</v>
      </c>
      <c r="C13" s="14">
        <v>0.124593565757446</v>
      </c>
      <c r="D13" s="14">
        <v>0.15174011815440899</v>
      </c>
      <c r="E13" s="14">
        <v>9.6943093369989103E-2</v>
      </c>
      <c r="F13" s="14"/>
      <c r="G13" s="14">
        <v>0.135740119085904</v>
      </c>
      <c r="H13" s="14">
        <v>0.116762545885487</v>
      </c>
      <c r="I13" s="14">
        <v>0.12511666942244401</v>
      </c>
      <c r="J13" s="14">
        <v>0.13850887454147201</v>
      </c>
      <c r="K13" s="14">
        <v>0.13165015648002401</v>
      </c>
      <c r="L13" s="14">
        <v>0.107181629239959</v>
      </c>
      <c r="M13" s="14"/>
      <c r="N13" s="14">
        <v>0.14275886937619001</v>
      </c>
      <c r="O13" s="14">
        <v>0.13167357386317599</v>
      </c>
      <c r="P13" s="14">
        <v>0.104746175278447</v>
      </c>
      <c r="Q13" s="14">
        <v>0.113808319141215</v>
      </c>
      <c r="R13" s="14"/>
      <c r="S13" s="14">
        <v>7.2480755378233994E-2</v>
      </c>
      <c r="T13" s="14">
        <v>0.17500779588460399</v>
      </c>
      <c r="U13" s="14">
        <v>9.0452889130018602E-2</v>
      </c>
      <c r="V13" s="14"/>
      <c r="W13" s="14">
        <v>4.9935513040806803E-2</v>
      </c>
      <c r="X13" s="14">
        <v>0.20803910179738899</v>
      </c>
      <c r="Y13" s="14">
        <v>0.197524538109842</v>
      </c>
      <c r="Z13" s="14">
        <v>0</v>
      </c>
      <c r="AA13" s="14">
        <v>7.9673130279294402E-2</v>
      </c>
      <c r="AB13" s="14"/>
      <c r="AC13" s="14">
        <v>2.67512466847677E-2</v>
      </c>
      <c r="AD13" s="14">
        <v>0.193678879144946</v>
      </c>
      <c r="AE13" s="14">
        <v>0.161829500898476</v>
      </c>
    </row>
    <row r="14" spans="2:31" x14ac:dyDescent="0.5">
      <c r="B14" s="15" t="s">
        <v>120</v>
      </c>
      <c r="C14" s="14">
        <v>4.7449540025338202E-2</v>
      </c>
      <c r="D14" s="14">
        <v>2.50481358101E-2</v>
      </c>
      <c r="E14" s="14">
        <v>6.9535780908973596E-2</v>
      </c>
      <c r="F14" s="14"/>
      <c r="G14" s="14">
        <v>5.2304462092599098E-2</v>
      </c>
      <c r="H14" s="14">
        <v>5.6020315928394598E-2</v>
      </c>
      <c r="I14" s="14">
        <v>5.4040797425236702E-2</v>
      </c>
      <c r="J14" s="14">
        <v>5.1732483679281599E-2</v>
      </c>
      <c r="K14" s="14">
        <v>4.6594722315366398E-2</v>
      </c>
      <c r="L14" s="14">
        <v>2.9035779629290801E-2</v>
      </c>
      <c r="M14" s="14"/>
      <c r="N14" s="14">
        <v>3.8701349307067701E-2</v>
      </c>
      <c r="O14" s="14">
        <v>3.30279836547284E-2</v>
      </c>
      <c r="P14" s="14">
        <v>5.5328984830785001E-2</v>
      </c>
      <c r="Q14" s="14">
        <v>6.5957180336308804E-2</v>
      </c>
      <c r="R14" s="14"/>
      <c r="S14" s="14">
        <v>2.9200756097399201E-2</v>
      </c>
      <c r="T14" s="14">
        <v>4.2279437502436901E-2</v>
      </c>
      <c r="U14" s="14">
        <v>8.8336867254639295E-2</v>
      </c>
      <c r="V14" s="14"/>
      <c r="W14" s="14">
        <v>1.8866080209086099E-2</v>
      </c>
      <c r="X14" s="14">
        <v>4.7376875844513E-2</v>
      </c>
      <c r="Y14" s="14">
        <v>1.80832926889441E-2</v>
      </c>
      <c r="Z14" s="14">
        <v>8.2267674171412494E-2</v>
      </c>
      <c r="AA14" s="14">
        <v>9.8425386888232602E-2</v>
      </c>
      <c r="AB14" s="14"/>
      <c r="AC14" s="14">
        <v>9.7860072724018608E-3</v>
      </c>
      <c r="AD14" s="14">
        <v>3.9287210959885098E-2</v>
      </c>
      <c r="AE14" s="14">
        <v>3.3278072705787302E-2</v>
      </c>
    </row>
    <row r="15" spans="2:31" x14ac:dyDescent="0.5">
      <c r="B15" s="15" t="s">
        <v>70</v>
      </c>
      <c r="C15" s="18">
        <v>0.46643247151647499</v>
      </c>
      <c r="D15" s="18">
        <v>0.49872761874410798</v>
      </c>
      <c r="E15" s="18">
        <v>0.437187570681</v>
      </c>
      <c r="F15" s="18"/>
      <c r="G15" s="18">
        <v>0.29723591963722301</v>
      </c>
      <c r="H15" s="18">
        <v>0.43475180866344798</v>
      </c>
      <c r="I15" s="18">
        <v>0.42462233550874301</v>
      </c>
      <c r="J15" s="18">
        <v>0.46010244489850399</v>
      </c>
      <c r="K15" s="18">
        <v>0.54487404298813902</v>
      </c>
      <c r="L15" s="18">
        <v>0.59019502911030897</v>
      </c>
      <c r="M15" s="18"/>
      <c r="N15" s="18">
        <v>0.44036279694758401</v>
      </c>
      <c r="O15" s="18">
        <v>0.46113401389514602</v>
      </c>
      <c r="P15" s="18">
        <v>0.524251839135911</v>
      </c>
      <c r="Q15" s="18">
        <v>0.447671890645021</v>
      </c>
      <c r="R15" s="18"/>
      <c r="S15" s="18">
        <v>0.61798184443523596</v>
      </c>
      <c r="T15" s="18">
        <v>0.40616510710932602</v>
      </c>
      <c r="U15" s="18">
        <v>0.38562996257196802</v>
      </c>
      <c r="V15" s="18"/>
      <c r="W15" s="18">
        <v>0.65338364553046302</v>
      </c>
      <c r="X15" s="18">
        <v>0.33271278598715898</v>
      </c>
      <c r="Y15" s="18">
        <v>0.348253969115698</v>
      </c>
      <c r="Z15" s="18">
        <v>0.62708371890940995</v>
      </c>
      <c r="AA15" s="18">
        <v>0.42398002706669702</v>
      </c>
      <c r="AB15" s="18"/>
      <c r="AC15" s="18">
        <v>0.66710130413163704</v>
      </c>
      <c r="AD15" s="18">
        <v>0.34497649114107798</v>
      </c>
      <c r="AE15" s="18">
        <v>0.36142073644617101</v>
      </c>
    </row>
    <row r="16" spans="2:31" x14ac:dyDescent="0.5">
      <c r="B16" s="15" t="s">
        <v>71</v>
      </c>
      <c r="C16" s="18">
        <v>0.24336211483625</v>
      </c>
      <c r="D16" s="18">
        <v>0.26684291742916899</v>
      </c>
      <c r="E16" s="18">
        <v>0.21778809733024199</v>
      </c>
      <c r="F16" s="18"/>
      <c r="G16" s="18">
        <v>0.31874795998448602</v>
      </c>
      <c r="H16" s="18">
        <v>0.25699133804600799</v>
      </c>
      <c r="I16" s="18">
        <v>0.24210100614534599</v>
      </c>
      <c r="J16" s="18">
        <v>0.244455637667926</v>
      </c>
      <c r="K16" s="18">
        <v>0.21094054484614799</v>
      </c>
      <c r="L16" s="18">
        <v>0.204484400823566</v>
      </c>
      <c r="M16" s="18"/>
      <c r="N16" s="18">
        <v>0.30708679459389898</v>
      </c>
      <c r="O16" s="18">
        <v>0.255256747031749</v>
      </c>
      <c r="P16" s="18">
        <v>0.18541689976374601</v>
      </c>
      <c r="Q16" s="18">
        <v>0.21049641064090799</v>
      </c>
      <c r="R16" s="18"/>
      <c r="S16" s="18">
        <v>0.167017227485736</v>
      </c>
      <c r="T16" s="18">
        <v>0.31260079373846</v>
      </c>
      <c r="U16" s="18">
        <v>0.18046022387479499</v>
      </c>
      <c r="V16" s="18"/>
      <c r="W16" s="18">
        <v>0.14079279828004901</v>
      </c>
      <c r="X16" s="18">
        <v>0.332344813869623</v>
      </c>
      <c r="Y16" s="18">
        <v>0.42258199686228798</v>
      </c>
      <c r="Z16" s="18">
        <v>6.15819302706389E-2</v>
      </c>
      <c r="AA16" s="18">
        <v>0.184964297732988</v>
      </c>
      <c r="AB16" s="18"/>
      <c r="AC16" s="18">
        <v>0.107724195802123</v>
      </c>
      <c r="AD16" s="18">
        <v>0.34713838184774198</v>
      </c>
      <c r="AE16" s="18">
        <v>0.38609786695237103</v>
      </c>
    </row>
    <row r="17" spans="2:31" x14ac:dyDescent="0.5">
      <c r="B17" s="15" t="s">
        <v>72</v>
      </c>
      <c r="C17" s="19">
        <v>0.22307035668022501</v>
      </c>
      <c r="D17" s="19">
        <v>0.23188470131493999</v>
      </c>
      <c r="E17" s="19">
        <v>0.21939947335075799</v>
      </c>
      <c r="F17" s="19"/>
      <c r="G17" s="19">
        <v>-2.1512040347263402E-2</v>
      </c>
      <c r="H17" s="19">
        <v>0.17776047061743999</v>
      </c>
      <c r="I17" s="19">
        <v>0.18252132936339699</v>
      </c>
      <c r="J17" s="19">
        <v>0.215646807230577</v>
      </c>
      <c r="K17" s="19">
        <v>0.33393349814199103</v>
      </c>
      <c r="L17" s="19">
        <v>0.38571062828674302</v>
      </c>
      <c r="M17" s="19"/>
      <c r="N17" s="19">
        <v>0.133276002353686</v>
      </c>
      <c r="O17" s="19">
        <v>0.205877266863397</v>
      </c>
      <c r="P17" s="19">
        <v>0.33883493937216602</v>
      </c>
      <c r="Q17" s="19">
        <v>0.23717548000411201</v>
      </c>
      <c r="R17" s="19"/>
      <c r="S17" s="19">
        <v>0.45096461694950002</v>
      </c>
      <c r="T17" s="19">
        <v>9.3564313370866001E-2</v>
      </c>
      <c r="U17" s="19">
        <v>0.205169738697173</v>
      </c>
      <c r="V17" s="19"/>
      <c r="W17" s="19">
        <v>0.51259084725041404</v>
      </c>
      <c r="X17" s="19">
        <v>3.6797211753586401E-4</v>
      </c>
      <c r="Y17" s="19">
        <v>-7.4328027746589795E-2</v>
      </c>
      <c r="Z17" s="19">
        <v>0.56550178863877099</v>
      </c>
      <c r="AA17" s="19">
        <v>0.23901572933370899</v>
      </c>
      <c r="AB17" s="19"/>
      <c r="AC17" s="19">
        <v>0.55937710832951404</v>
      </c>
      <c r="AD17" s="19">
        <v>-2.1618907066639501E-3</v>
      </c>
      <c r="AE17" s="19">
        <v>-2.4677130506200101E-2</v>
      </c>
    </row>
    <row r="18" spans="2:31" x14ac:dyDescent="0.5">
      <c r="B18" s="16"/>
    </row>
    <row r="19" spans="2:31" x14ac:dyDescent="0.5">
      <c r="B19" t="s">
        <v>74</v>
      </c>
    </row>
    <row r="20" spans="2:31" x14ac:dyDescent="0.5">
      <c r="B20" t="s">
        <v>75</v>
      </c>
    </row>
    <row r="22" spans="2:31" x14ac:dyDescent="0.5">
      <c r="B22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E24"/>
  <sheetViews>
    <sheetView showGridLines="0" topLeftCell="A6" workbookViewId="0">
      <pane xSplit="2" topLeftCell="C1" activePane="topRight" state="frozen"/>
      <selection pane="topRight" activeCell="B24" sqref="B24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143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960</v>
      </c>
      <c r="D7" s="10">
        <v>498</v>
      </c>
      <c r="E7" s="10">
        <v>462</v>
      </c>
      <c r="F7" s="10"/>
      <c r="G7" s="10">
        <v>68</v>
      </c>
      <c r="H7" s="10">
        <v>156</v>
      </c>
      <c r="I7" s="10">
        <v>140</v>
      </c>
      <c r="J7" s="10">
        <v>162</v>
      </c>
      <c r="K7" s="10">
        <v>169</v>
      </c>
      <c r="L7" s="10">
        <v>265</v>
      </c>
      <c r="M7" s="10"/>
      <c r="N7" s="10">
        <v>248</v>
      </c>
      <c r="O7" s="10">
        <v>209</v>
      </c>
      <c r="P7" s="10">
        <v>248</v>
      </c>
      <c r="Q7" s="10">
        <v>249</v>
      </c>
      <c r="R7" s="10"/>
      <c r="S7" s="10">
        <v>481</v>
      </c>
      <c r="T7" s="10">
        <v>338</v>
      </c>
      <c r="U7" s="10">
        <v>109</v>
      </c>
      <c r="V7" s="10"/>
      <c r="W7" s="10">
        <v>495</v>
      </c>
      <c r="X7" s="10">
        <v>191</v>
      </c>
      <c r="Y7" s="10">
        <v>50</v>
      </c>
      <c r="Z7" s="10">
        <v>21</v>
      </c>
      <c r="AA7" s="10">
        <v>113</v>
      </c>
      <c r="AB7" s="10"/>
      <c r="AC7" s="10">
        <v>310</v>
      </c>
      <c r="AD7" s="10">
        <v>242</v>
      </c>
      <c r="AE7" s="10">
        <v>53</v>
      </c>
    </row>
    <row r="8" spans="2:31" ht="30" customHeight="1" x14ac:dyDescent="0.5">
      <c r="B8" s="11" t="s">
        <v>18</v>
      </c>
      <c r="C8" s="11">
        <v>952</v>
      </c>
      <c r="D8" s="11">
        <v>501</v>
      </c>
      <c r="E8" s="11">
        <v>450</v>
      </c>
      <c r="F8" s="11"/>
      <c r="G8" s="11">
        <v>84</v>
      </c>
      <c r="H8" s="11">
        <v>151</v>
      </c>
      <c r="I8" s="11">
        <v>148</v>
      </c>
      <c r="J8" s="11">
        <v>160</v>
      </c>
      <c r="K8" s="11">
        <v>156</v>
      </c>
      <c r="L8" s="11">
        <v>253</v>
      </c>
      <c r="M8" s="11"/>
      <c r="N8" s="11">
        <v>241</v>
      </c>
      <c r="O8" s="11">
        <v>243</v>
      </c>
      <c r="P8" s="11">
        <v>234</v>
      </c>
      <c r="Q8" s="11">
        <v>227</v>
      </c>
      <c r="R8" s="11"/>
      <c r="S8" s="11">
        <v>465</v>
      </c>
      <c r="T8" s="11">
        <v>338</v>
      </c>
      <c r="U8" s="11">
        <v>110</v>
      </c>
      <c r="V8" s="11"/>
      <c r="W8" s="11">
        <v>482</v>
      </c>
      <c r="X8" s="11">
        <v>192</v>
      </c>
      <c r="Y8" s="11">
        <v>49</v>
      </c>
      <c r="Z8" s="11">
        <v>21</v>
      </c>
      <c r="AA8" s="11">
        <v>110</v>
      </c>
      <c r="AB8" s="11"/>
      <c r="AC8" s="11">
        <v>300</v>
      </c>
      <c r="AD8" s="11">
        <v>247</v>
      </c>
      <c r="AE8" s="11">
        <v>51</v>
      </c>
    </row>
    <row r="9" spans="2:31" ht="28.7" x14ac:dyDescent="0.5">
      <c r="B9" s="15" t="s">
        <v>133</v>
      </c>
      <c r="C9" s="14">
        <v>0.71476247437035001</v>
      </c>
      <c r="D9" s="14">
        <v>0.69422369450555499</v>
      </c>
      <c r="E9" s="14">
        <v>0.73762185723542795</v>
      </c>
      <c r="F9" s="14"/>
      <c r="G9" s="14">
        <v>0.60896953628377704</v>
      </c>
      <c r="H9" s="14">
        <v>0.63513388830900996</v>
      </c>
      <c r="I9" s="14">
        <v>0.62915236667756802</v>
      </c>
      <c r="J9" s="14">
        <v>0.74228855788034598</v>
      </c>
      <c r="K9" s="14">
        <v>0.76620136444312503</v>
      </c>
      <c r="L9" s="14">
        <v>0.79835946564579197</v>
      </c>
      <c r="M9" s="14"/>
      <c r="N9" s="14">
        <v>0.708774439211317</v>
      </c>
      <c r="O9" s="14">
        <v>0.71088137314708799</v>
      </c>
      <c r="P9" s="14">
        <v>0.68784134934707197</v>
      </c>
      <c r="Q9" s="14">
        <v>0.74547701989308701</v>
      </c>
      <c r="R9" s="14"/>
      <c r="S9" s="14">
        <v>0.74289522126808705</v>
      </c>
      <c r="T9" s="14">
        <v>0.66539518396638297</v>
      </c>
      <c r="U9" s="14">
        <v>0.71873665210253501</v>
      </c>
      <c r="V9" s="14"/>
      <c r="W9" s="14">
        <v>0.72979895703365805</v>
      </c>
      <c r="X9" s="14">
        <v>0.62319143468456795</v>
      </c>
      <c r="Y9" s="14">
        <v>0.70295185745937006</v>
      </c>
      <c r="Z9" s="14">
        <v>0.62962897393883799</v>
      </c>
      <c r="AA9" s="14">
        <v>0.76270196313896099</v>
      </c>
      <c r="AB9" s="14"/>
      <c r="AC9" s="14">
        <v>0.71055426204494598</v>
      </c>
      <c r="AD9" s="14">
        <v>0.67047679079525202</v>
      </c>
      <c r="AE9" s="14">
        <v>0.72868664829118601</v>
      </c>
    </row>
    <row r="10" spans="2:31" ht="28.7" x14ac:dyDescent="0.5">
      <c r="B10" s="15" t="s">
        <v>134</v>
      </c>
      <c r="C10" s="14">
        <v>0.61631944391459703</v>
      </c>
      <c r="D10" s="14">
        <v>0.62993364188894896</v>
      </c>
      <c r="E10" s="14">
        <v>0.60116702658769905</v>
      </c>
      <c r="F10" s="14"/>
      <c r="G10" s="14">
        <v>0.40392997823726901</v>
      </c>
      <c r="H10" s="14">
        <v>0.41046480407619101</v>
      </c>
      <c r="I10" s="14">
        <v>0.49744261696902098</v>
      </c>
      <c r="J10" s="14">
        <v>0.64060559014579899</v>
      </c>
      <c r="K10" s="14">
        <v>0.70905227102563695</v>
      </c>
      <c r="L10" s="14">
        <v>0.80675737590511598</v>
      </c>
      <c r="M10" s="14"/>
      <c r="N10" s="14">
        <v>0.59556810575281205</v>
      </c>
      <c r="O10" s="14">
        <v>0.60567839251373101</v>
      </c>
      <c r="P10" s="14">
        <v>0.62877029872571899</v>
      </c>
      <c r="Q10" s="14">
        <v>0.63119309630173903</v>
      </c>
      <c r="R10" s="14"/>
      <c r="S10" s="14">
        <v>0.67592724136683002</v>
      </c>
      <c r="T10" s="14">
        <v>0.59740301873512602</v>
      </c>
      <c r="U10" s="14">
        <v>0.48777945041767201</v>
      </c>
      <c r="V10" s="14"/>
      <c r="W10" s="14">
        <v>0.68225873113572499</v>
      </c>
      <c r="X10" s="14">
        <v>0.484897914669424</v>
      </c>
      <c r="Y10" s="14">
        <v>0.62225301102773301</v>
      </c>
      <c r="Z10" s="14">
        <v>0.57936370133163395</v>
      </c>
      <c r="AA10" s="14">
        <v>0.550685842304247</v>
      </c>
      <c r="AB10" s="14"/>
      <c r="AC10" s="14">
        <v>0.65268129495378802</v>
      </c>
      <c r="AD10" s="14">
        <v>0.54721414666306101</v>
      </c>
      <c r="AE10" s="14">
        <v>0.56901477792992095</v>
      </c>
    </row>
    <row r="11" spans="2:31" ht="28.7" x14ac:dyDescent="0.5">
      <c r="B11" s="15" t="s">
        <v>135</v>
      </c>
      <c r="C11" s="14">
        <v>0.53529596705432603</v>
      </c>
      <c r="D11" s="14">
        <v>0.54003579095569598</v>
      </c>
      <c r="E11" s="14">
        <v>0.53002060746686797</v>
      </c>
      <c r="F11" s="14"/>
      <c r="G11" s="14">
        <v>0.25378295701669901</v>
      </c>
      <c r="H11" s="14">
        <v>0.40723974292696202</v>
      </c>
      <c r="I11" s="14">
        <v>0.445186441363771</v>
      </c>
      <c r="J11" s="14">
        <v>0.47792905284156301</v>
      </c>
      <c r="K11" s="14">
        <v>0.65043033466229205</v>
      </c>
      <c r="L11" s="14">
        <v>0.72302318996940695</v>
      </c>
      <c r="M11" s="14"/>
      <c r="N11" s="14">
        <v>0.51768750122013596</v>
      </c>
      <c r="O11" s="14">
        <v>0.50466915996974604</v>
      </c>
      <c r="P11" s="14">
        <v>0.57803193418585896</v>
      </c>
      <c r="Q11" s="14">
        <v>0.53060743764212004</v>
      </c>
      <c r="R11" s="14"/>
      <c r="S11" s="14">
        <v>0.60502952335513704</v>
      </c>
      <c r="T11" s="14">
        <v>0.49411898365882401</v>
      </c>
      <c r="U11" s="14">
        <v>0.44690128479867502</v>
      </c>
      <c r="V11" s="14"/>
      <c r="W11" s="14">
        <v>0.58930300908103095</v>
      </c>
      <c r="X11" s="14">
        <v>0.36787785112136001</v>
      </c>
      <c r="Y11" s="14">
        <v>0.67613632625183295</v>
      </c>
      <c r="Z11" s="14">
        <v>0.58379327826819405</v>
      </c>
      <c r="AA11" s="14">
        <v>0.46437269995851399</v>
      </c>
      <c r="AB11" s="14"/>
      <c r="AC11" s="14">
        <v>0.56986669846236104</v>
      </c>
      <c r="AD11" s="14">
        <v>0.43849742364689398</v>
      </c>
      <c r="AE11" s="14">
        <v>0.51372730886838303</v>
      </c>
    </row>
    <row r="12" spans="2:31" ht="28.7" x14ac:dyDescent="0.5">
      <c r="B12" s="15" t="s">
        <v>136</v>
      </c>
      <c r="C12" s="14">
        <v>0.41642616543986699</v>
      </c>
      <c r="D12" s="14">
        <v>0.41974101343172598</v>
      </c>
      <c r="E12" s="14">
        <v>0.41273678467410302</v>
      </c>
      <c r="F12" s="14"/>
      <c r="G12" s="14">
        <v>0.322753028889185</v>
      </c>
      <c r="H12" s="14">
        <v>0.232880305900381</v>
      </c>
      <c r="I12" s="14">
        <v>0.33120995253108798</v>
      </c>
      <c r="J12" s="14">
        <v>0.36473729796256998</v>
      </c>
      <c r="K12" s="14">
        <v>0.488289578018058</v>
      </c>
      <c r="L12" s="14">
        <v>0.59533688765333603</v>
      </c>
      <c r="M12" s="14"/>
      <c r="N12" s="14">
        <v>0.38546678506302801</v>
      </c>
      <c r="O12" s="14">
        <v>0.39324460789082699</v>
      </c>
      <c r="P12" s="14">
        <v>0.44487551701580402</v>
      </c>
      <c r="Q12" s="14">
        <v>0.433852172253893</v>
      </c>
      <c r="R12" s="14"/>
      <c r="S12" s="14">
        <v>0.47947715374790101</v>
      </c>
      <c r="T12" s="14">
        <v>0.36800195346521702</v>
      </c>
      <c r="U12" s="14">
        <v>0.330664935328845</v>
      </c>
      <c r="V12" s="14"/>
      <c r="W12" s="14">
        <v>0.470678512754231</v>
      </c>
      <c r="X12" s="14">
        <v>0.33277226098441598</v>
      </c>
      <c r="Y12" s="14">
        <v>0.36060239575432301</v>
      </c>
      <c r="Z12" s="14">
        <v>0.51504767997301903</v>
      </c>
      <c r="AA12" s="14">
        <v>0.41272378682569499</v>
      </c>
      <c r="AB12" s="14"/>
      <c r="AC12" s="14">
        <v>0.44649397402798102</v>
      </c>
      <c r="AD12" s="14">
        <v>0.29945042331076299</v>
      </c>
      <c r="AE12" s="14">
        <v>0.39716169153863001</v>
      </c>
    </row>
    <row r="13" spans="2:31" ht="28.7" x14ac:dyDescent="0.5">
      <c r="B13" s="15" t="s">
        <v>137</v>
      </c>
      <c r="C13" s="14">
        <v>0.306505713371377</v>
      </c>
      <c r="D13" s="14">
        <v>0.35341122368046801</v>
      </c>
      <c r="E13" s="14">
        <v>0.254300517848772</v>
      </c>
      <c r="F13" s="14"/>
      <c r="G13" s="14">
        <v>0.141472984760562</v>
      </c>
      <c r="H13" s="14">
        <v>0.24812339195261901</v>
      </c>
      <c r="I13" s="14">
        <v>0.20117610800546001</v>
      </c>
      <c r="J13" s="14">
        <v>0.378152371017488</v>
      </c>
      <c r="K13" s="14">
        <v>0.31278192714805397</v>
      </c>
      <c r="L13" s="14">
        <v>0.40865127429999198</v>
      </c>
      <c r="M13" s="14"/>
      <c r="N13" s="14">
        <v>0.28647470789125801</v>
      </c>
      <c r="O13" s="14">
        <v>0.29604970624438998</v>
      </c>
      <c r="P13" s="14">
        <v>0.33186948832715302</v>
      </c>
      <c r="Q13" s="14">
        <v>0.30758306816926301</v>
      </c>
      <c r="R13" s="14"/>
      <c r="S13" s="14">
        <v>0.382223396428085</v>
      </c>
      <c r="T13" s="14">
        <v>0.226142873561513</v>
      </c>
      <c r="U13" s="14">
        <v>0.28928816359356102</v>
      </c>
      <c r="V13" s="14"/>
      <c r="W13" s="14">
        <v>0.35977224857895002</v>
      </c>
      <c r="X13" s="14">
        <v>0.22920702210095401</v>
      </c>
      <c r="Y13" s="14">
        <v>0.18467863055911801</v>
      </c>
      <c r="Z13" s="14">
        <v>0.50260742485306398</v>
      </c>
      <c r="AA13" s="14">
        <v>0.26600038466903397</v>
      </c>
      <c r="AB13" s="14"/>
      <c r="AC13" s="14">
        <v>0.333076787843339</v>
      </c>
      <c r="AD13" s="14">
        <v>0.20810406654748501</v>
      </c>
      <c r="AE13" s="14">
        <v>0.20232782039327399</v>
      </c>
    </row>
    <row r="14" spans="2:31" x14ac:dyDescent="0.5">
      <c r="B14" s="15" t="s">
        <v>138</v>
      </c>
      <c r="C14" s="14">
        <v>0.24344318845586499</v>
      </c>
      <c r="D14" s="14">
        <v>0.24271631206321301</v>
      </c>
      <c r="E14" s="14">
        <v>0.24425219200255199</v>
      </c>
      <c r="F14" s="14"/>
      <c r="G14" s="14">
        <v>0.20935844887070401</v>
      </c>
      <c r="H14" s="14">
        <v>0.19361823829128899</v>
      </c>
      <c r="I14" s="14">
        <v>0.26105723411950899</v>
      </c>
      <c r="J14" s="14">
        <v>0.26985991669929199</v>
      </c>
      <c r="K14" s="14">
        <v>0.26374459917908</v>
      </c>
      <c r="L14" s="14">
        <v>0.24501853913484001</v>
      </c>
      <c r="M14" s="14"/>
      <c r="N14" s="14">
        <v>0.22118433829596101</v>
      </c>
      <c r="O14" s="14">
        <v>0.20002777596151</v>
      </c>
      <c r="P14" s="14">
        <v>0.266962612527615</v>
      </c>
      <c r="Q14" s="14">
        <v>0.286857973311401</v>
      </c>
      <c r="R14" s="14"/>
      <c r="S14" s="14">
        <v>0.24876272700386301</v>
      </c>
      <c r="T14" s="14">
        <v>0.20726427330449301</v>
      </c>
      <c r="U14" s="14">
        <v>0.34645616426487302</v>
      </c>
      <c r="V14" s="14"/>
      <c r="W14" s="14">
        <v>0.251126998550668</v>
      </c>
      <c r="X14" s="14">
        <v>0.20350004547933701</v>
      </c>
      <c r="Y14" s="14">
        <v>0.33628079351110102</v>
      </c>
      <c r="Z14" s="14">
        <v>0.52977381489178299</v>
      </c>
      <c r="AA14" s="14">
        <v>0.228343617644021</v>
      </c>
      <c r="AB14" s="14"/>
      <c r="AC14" s="14">
        <v>0.207810908872293</v>
      </c>
      <c r="AD14" s="14">
        <v>0.215189615561347</v>
      </c>
      <c r="AE14" s="14">
        <v>0.240039083552682</v>
      </c>
    </row>
    <row r="15" spans="2:31" ht="43" x14ac:dyDescent="0.5">
      <c r="B15" s="15" t="s">
        <v>139</v>
      </c>
      <c r="C15" s="14">
        <v>0.17017636033199099</v>
      </c>
      <c r="D15" s="14">
        <v>0.18365777150054299</v>
      </c>
      <c r="E15" s="14">
        <v>0.15517173291535899</v>
      </c>
      <c r="F15" s="14"/>
      <c r="G15" s="14">
        <v>0.16642290583347999</v>
      </c>
      <c r="H15" s="14">
        <v>0.20884835844034</v>
      </c>
      <c r="I15" s="14">
        <v>0.16793965972750399</v>
      </c>
      <c r="J15" s="14">
        <v>0.101973730661127</v>
      </c>
      <c r="K15" s="14">
        <v>0.114054600066365</v>
      </c>
      <c r="L15" s="14">
        <v>0.227387925388609</v>
      </c>
      <c r="M15" s="14"/>
      <c r="N15" s="14">
        <v>0.18096588250000201</v>
      </c>
      <c r="O15" s="14">
        <v>0.17862460704192401</v>
      </c>
      <c r="P15" s="14">
        <v>0.13898264953867501</v>
      </c>
      <c r="Q15" s="14">
        <v>0.18622495589198301</v>
      </c>
      <c r="R15" s="14"/>
      <c r="S15" s="14">
        <v>0.19284128490689201</v>
      </c>
      <c r="T15" s="14">
        <v>0.15997471928800699</v>
      </c>
      <c r="U15" s="14">
        <v>0.14522466446655399</v>
      </c>
      <c r="V15" s="14"/>
      <c r="W15" s="14">
        <v>0.22016255908119201</v>
      </c>
      <c r="X15" s="14">
        <v>0.12249965296118701</v>
      </c>
      <c r="Y15" s="14">
        <v>0.101441177195027</v>
      </c>
      <c r="Z15" s="14">
        <v>0.21604010000339399</v>
      </c>
      <c r="AA15" s="14">
        <v>0.100864498472269</v>
      </c>
      <c r="AB15" s="14"/>
      <c r="AC15" s="14">
        <v>0.28333516759435901</v>
      </c>
      <c r="AD15" s="14">
        <v>0.10055544093102101</v>
      </c>
      <c r="AE15" s="14">
        <v>0.14358408209034801</v>
      </c>
    </row>
    <row r="16" spans="2:31" ht="28.7" x14ac:dyDescent="0.5">
      <c r="B16" s="15" t="s">
        <v>140</v>
      </c>
      <c r="C16" s="14">
        <v>0.151934943301478</v>
      </c>
      <c r="D16" s="14">
        <v>0.16479681019392201</v>
      </c>
      <c r="E16" s="14">
        <v>0.13761986024447401</v>
      </c>
      <c r="F16" s="14"/>
      <c r="G16" s="14">
        <v>0.10200865631914401</v>
      </c>
      <c r="H16" s="14">
        <v>0.119956085561354</v>
      </c>
      <c r="I16" s="14">
        <v>0.162587012329445</v>
      </c>
      <c r="J16" s="14">
        <v>0.22075325121105899</v>
      </c>
      <c r="K16" s="14">
        <v>0.192075577238291</v>
      </c>
      <c r="L16" s="14">
        <v>0.113108340896765</v>
      </c>
      <c r="M16" s="14"/>
      <c r="N16" s="14">
        <v>0.173073964215748</v>
      </c>
      <c r="O16" s="14">
        <v>0.114019307419178</v>
      </c>
      <c r="P16" s="14">
        <v>0.15211679986670901</v>
      </c>
      <c r="Q16" s="14">
        <v>0.16502119730075901</v>
      </c>
      <c r="R16" s="14"/>
      <c r="S16" s="14">
        <v>0.17979125596920101</v>
      </c>
      <c r="T16" s="14">
        <v>0.13388238898588301</v>
      </c>
      <c r="U16" s="14">
        <v>0.104748023941182</v>
      </c>
      <c r="V16" s="14"/>
      <c r="W16" s="14">
        <v>0.15912606589741701</v>
      </c>
      <c r="X16" s="14">
        <v>0.139411329154356</v>
      </c>
      <c r="Y16" s="14">
        <v>7.3050832542789407E-2</v>
      </c>
      <c r="Z16" s="14">
        <v>0.43843529185789998</v>
      </c>
      <c r="AA16" s="14">
        <v>0.14744139291889</v>
      </c>
      <c r="AB16" s="14"/>
      <c r="AC16" s="14">
        <v>0.116297358924976</v>
      </c>
      <c r="AD16" s="14">
        <v>0.124808299687813</v>
      </c>
      <c r="AE16" s="14">
        <v>8.5444703470327496E-2</v>
      </c>
    </row>
    <row r="17" spans="2:31" ht="28.7" x14ac:dyDescent="0.5">
      <c r="B17" s="15" t="s">
        <v>141</v>
      </c>
      <c r="C17" s="14">
        <v>0.140201853868963</v>
      </c>
      <c r="D17" s="14">
        <v>0.16125330041053601</v>
      </c>
      <c r="E17" s="14">
        <v>0.116771879959832</v>
      </c>
      <c r="F17" s="14"/>
      <c r="G17" s="14">
        <v>0.15313852261022501</v>
      </c>
      <c r="H17" s="14">
        <v>0.11081002325613901</v>
      </c>
      <c r="I17" s="14">
        <v>0.12852890937307099</v>
      </c>
      <c r="J17" s="14">
        <v>0.18871190624964801</v>
      </c>
      <c r="K17" s="14">
        <v>0.13847422933137901</v>
      </c>
      <c r="L17" s="14">
        <v>0.130747524626383</v>
      </c>
      <c r="M17" s="14"/>
      <c r="N17" s="14">
        <v>0.13795685653269299</v>
      </c>
      <c r="O17" s="14">
        <v>0.146497394833244</v>
      </c>
      <c r="P17" s="14">
        <v>0.144385643177007</v>
      </c>
      <c r="Q17" s="14">
        <v>0.13522465496847999</v>
      </c>
      <c r="R17" s="14"/>
      <c r="S17" s="14">
        <v>0.168812355783203</v>
      </c>
      <c r="T17" s="14">
        <v>0.110541148199766</v>
      </c>
      <c r="U17" s="14">
        <v>0.14346891330117401</v>
      </c>
      <c r="V17" s="14"/>
      <c r="W17" s="14">
        <v>0.15450912909162301</v>
      </c>
      <c r="X17" s="14">
        <v>9.9529291610012199E-2</v>
      </c>
      <c r="Y17" s="14">
        <v>0.134225235851756</v>
      </c>
      <c r="Z17" s="14">
        <v>0.39760274138979201</v>
      </c>
      <c r="AA17" s="14">
        <v>0.15376887787435101</v>
      </c>
      <c r="AB17" s="14"/>
      <c r="AC17" s="14">
        <v>0.12881915168080901</v>
      </c>
      <c r="AD17" s="14">
        <v>8.3748551085543702E-2</v>
      </c>
      <c r="AE17" s="14">
        <v>6.9851454609636196E-2</v>
      </c>
    </row>
    <row r="18" spans="2:31" x14ac:dyDescent="0.5">
      <c r="B18" s="15" t="s">
        <v>142</v>
      </c>
      <c r="C18" s="14">
        <v>3.2880485024474902E-2</v>
      </c>
      <c r="D18" s="14">
        <v>3.7794013834525603E-2</v>
      </c>
      <c r="E18" s="14">
        <v>2.74117942343239E-2</v>
      </c>
      <c r="F18" s="14"/>
      <c r="G18" s="14">
        <v>3.0808286797163E-2</v>
      </c>
      <c r="H18" s="14">
        <v>2.6728253076198499E-2</v>
      </c>
      <c r="I18" s="14">
        <v>3.2904744715600703E-2</v>
      </c>
      <c r="J18" s="14">
        <v>3.2763075424225102E-2</v>
      </c>
      <c r="K18" s="14">
        <v>3.5096940241070101E-2</v>
      </c>
      <c r="L18" s="14">
        <v>3.5937540063821598E-2</v>
      </c>
      <c r="M18" s="14"/>
      <c r="N18" s="14">
        <v>3.5072815023195501E-2</v>
      </c>
      <c r="O18" s="14">
        <v>3.7723882861692697E-2</v>
      </c>
      <c r="P18" s="14">
        <v>2.27353533076117E-2</v>
      </c>
      <c r="Q18" s="14">
        <v>3.2064356498657402E-2</v>
      </c>
      <c r="R18" s="14"/>
      <c r="S18" s="14">
        <v>3.5419884934678299E-2</v>
      </c>
      <c r="T18" s="14">
        <v>2.9882468673232399E-2</v>
      </c>
      <c r="U18" s="14">
        <v>1.9171062228329601E-2</v>
      </c>
      <c r="V18" s="14"/>
      <c r="W18" s="14">
        <v>3.1179893076452601E-2</v>
      </c>
      <c r="X18" s="14">
        <v>2.5554829887092099E-2</v>
      </c>
      <c r="Y18" s="14">
        <v>0</v>
      </c>
      <c r="Z18" s="14">
        <v>4.98500125393877E-2</v>
      </c>
      <c r="AA18" s="14">
        <v>1.5073512293761899E-2</v>
      </c>
      <c r="AB18" s="14"/>
      <c r="AC18" s="14">
        <v>3.5403681239078499E-2</v>
      </c>
      <c r="AD18" s="14">
        <v>1.6302985397171201E-2</v>
      </c>
      <c r="AE18" s="14">
        <v>0</v>
      </c>
    </row>
    <row r="19" spans="2:31" x14ac:dyDescent="0.5">
      <c r="B19" s="15" t="s">
        <v>120</v>
      </c>
      <c r="C19" s="23">
        <v>1.0874679149457001E-2</v>
      </c>
      <c r="D19" s="23">
        <v>1.1852698096781101E-2</v>
      </c>
      <c r="E19" s="23">
        <v>9.7861573524780001E-3</v>
      </c>
      <c r="F19" s="23"/>
      <c r="G19" s="23">
        <v>2.7529459762748901E-2</v>
      </c>
      <c r="H19" s="23">
        <v>5.71529516688268E-3</v>
      </c>
      <c r="I19" s="23">
        <v>2.7360206540912702E-2</v>
      </c>
      <c r="J19" s="23">
        <v>1.502284591154E-2</v>
      </c>
      <c r="K19" s="23">
        <v>0</v>
      </c>
      <c r="L19" s="23">
        <v>2.9019345833445598E-3</v>
      </c>
      <c r="M19" s="23"/>
      <c r="N19" s="23">
        <v>6.2904689363543903E-3</v>
      </c>
      <c r="O19" s="23">
        <v>9.7296847876974998E-3</v>
      </c>
      <c r="P19" s="23">
        <v>7.2316042287061096E-3</v>
      </c>
      <c r="Q19" s="23">
        <v>2.0992854005180601E-2</v>
      </c>
      <c r="R19" s="23"/>
      <c r="S19" s="23">
        <v>1.04194539520604E-2</v>
      </c>
      <c r="T19" s="23">
        <v>4.0817925499234903E-3</v>
      </c>
      <c r="U19" s="23">
        <v>2.9499384132197801E-2</v>
      </c>
      <c r="V19" s="23"/>
      <c r="W19" s="23">
        <v>4.6375402146203301E-3</v>
      </c>
      <c r="X19" s="23">
        <v>1.62962005388343E-2</v>
      </c>
      <c r="Y19" s="23">
        <v>0</v>
      </c>
      <c r="Z19" s="23">
        <v>0</v>
      </c>
      <c r="AA19" s="23">
        <v>1.54017215460067E-2</v>
      </c>
      <c r="AB19" s="23"/>
      <c r="AC19" s="23">
        <v>7.4465054508145003E-3</v>
      </c>
      <c r="AD19" s="23">
        <v>1.2675720248313699E-2</v>
      </c>
      <c r="AE19" s="23">
        <v>0</v>
      </c>
    </row>
    <row r="20" spans="2:31" x14ac:dyDescent="0.5">
      <c r="B20" t="s">
        <v>184</v>
      </c>
    </row>
    <row r="21" spans="2:31" x14ac:dyDescent="0.5">
      <c r="B21" t="s">
        <v>74</v>
      </c>
    </row>
    <row r="22" spans="2:31" x14ac:dyDescent="0.5">
      <c r="B22" t="s">
        <v>75</v>
      </c>
    </row>
    <row r="24" spans="2:31" x14ac:dyDescent="0.5">
      <c r="B24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E19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149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ht="28.7" x14ac:dyDescent="0.5">
      <c r="B9" s="15" t="s">
        <v>144</v>
      </c>
      <c r="C9" s="14">
        <v>0.33260614107987602</v>
      </c>
      <c r="D9" s="14">
        <v>0.32563622016084798</v>
      </c>
      <c r="E9" s="14">
        <v>0.34102068285107401</v>
      </c>
      <c r="F9" s="14"/>
      <c r="G9" s="14">
        <v>0.191355808896879</v>
      </c>
      <c r="H9" s="14">
        <v>0.263719780903656</v>
      </c>
      <c r="I9" s="14">
        <v>0.26315971400011201</v>
      </c>
      <c r="J9" s="14">
        <v>0.34974274053151999</v>
      </c>
      <c r="K9" s="14">
        <v>0.40180489617577297</v>
      </c>
      <c r="L9" s="14">
        <v>0.47781293122721002</v>
      </c>
      <c r="M9" s="14"/>
      <c r="N9" s="14">
        <v>0.30709902493036401</v>
      </c>
      <c r="O9" s="14">
        <v>0.32123659522297998</v>
      </c>
      <c r="P9" s="14">
        <v>0.35111200060546399</v>
      </c>
      <c r="Q9" s="14">
        <v>0.35493437183693699</v>
      </c>
      <c r="R9" s="14"/>
      <c r="S9" s="14">
        <v>0.43441075869837498</v>
      </c>
      <c r="T9" s="14">
        <v>0.27745596171429698</v>
      </c>
      <c r="U9" s="14">
        <v>0.32252713978263797</v>
      </c>
      <c r="V9" s="14"/>
      <c r="W9" s="14">
        <v>0.48093038237434499</v>
      </c>
      <c r="X9" s="14">
        <v>0.20426167448142099</v>
      </c>
      <c r="Y9" s="14">
        <v>0.169080569070998</v>
      </c>
      <c r="Z9" s="14">
        <v>0.58380815638370098</v>
      </c>
      <c r="AA9" s="14">
        <v>0.33903259634203498</v>
      </c>
      <c r="AB9" s="14"/>
      <c r="AC9" s="14">
        <v>0.45602087405817998</v>
      </c>
      <c r="AD9" s="14">
        <v>0.22663931597845899</v>
      </c>
      <c r="AE9" s="14">
        <v>0.215511387403792</v>
      </c>
    </row>
    <row r="10" spans="2:31" ht="28.7" x14ac:dyDescent="0.5">
      <c r="B10" s="15" t="s">
        <v>145</v>
      </c>
      <c r="C10" s="14">
        <v>0.229737859131668</v>
      </c>
      <c r="D10" s="14">
        <v>0.24140919564306801</v>
      </c>
      <c r="E10" s="14">
        <v>0.218336049166972</v>
      </c>
      <c r="F10" s="14"/>
      <c r="G10" s="14">
        <v>0.27735457726599799</v>
      </c>
      <c r="H10" s="14">
        <v>0.20680176153863999</v>
      </c>
      <c r="I10" s="14">
        <v>0.25805438406953002</v>
      </c>
      <c r="J10" s="14">
        <v>0.22377712934369201</v>
      </c>
      <c r="K10" s="14">
        <v>0.23099758097314399</v>
      </c>
      <c r="L10" s="14">
        <v>0.197962007506014</v>
      </c>
      <c r="M10" s="14"/>
      <c r="N10" s="14">
        <v>0.24472462211507201</v>
      </c>
      <c r="O10" s="14">
        <v>0.24522874517927901</v>
      </c>
      <c r="P10" s="14">
        <v>0.234961831351884</v>
      </c>
      <c r="Q10" s="14">
        <v>0.19214406376438101</v>
      </c>
      <c r="R10" s="14"/>
      <c r="S10" s="14">
        <v>0.23958406071819599</v>
      </c>
      <c r="T10" s="14">
        <v>0.22821645544207</v>
      </c>
      <c r="U10" s="14">
        <v>0.17602948601212501</v>
      </c>
      <c r="V10" s="14"/>
      <c r="W10" s="14">
        <v>0.229029756313293</v>
      </c>
      <c r="X10" s="14">
        <v>0.23702460257706801</v>
      </c>
      <c r="Y10" s="14">
        <v>0.292581168296004</v>
      </c>
      <c r="Z10" s="14">
        <v>0.199290872806067</v>
      </c>
      <c r="AA10" s="14">
        <v>0.203762952275549</v>
      </c>
      <c r="AB10" s="14"/>
      <c r="AC10" s="14">
        <v>0.255286279569295</v>
      </c>
      <c r="AD10" s="14">
        <v>0.235509569473144</v>
      </c>
      <c r="AE10" s="14">
        <v>0.29587453917964901</v>
      </c>
    </row>
    <row r="11" spans="2:31" ht="28.7" x14ac:dyDescent="0.5">
      <c r="B11" s="15" t="s">
        <v>146</v>
      </c>
      <c r="C11" s="14">
        <v>0.22112390957320999</v>
      </c>
      <c r="D11" s="14">
        <v>0.226018235476941</v>
      </c>
      <c r="E11" s="14">
        <v>0.21369812933566901</v>
      </c>
      <c r="F11" s="14"/>
      <c r="G11" s="14">
        <v>0.23222812964730399</v>
      </c>
      <c r="H11" s="14">
        <v>0.27416706767636301</v>
      </c>
      <c r="I11" s="14">
        <v>0.23614291253657901</v>
      </c>
      <c r="J11" s="14">
        <v>0.23923922337464301</v>
      </c>
      <c r="K11" s="14">
        <v>0.17972967968461701</v>
      </c>
      <c r="L11" s="14">
        <v>0.171581397191889</v>
      </c>
      <c r="M11" s="14"/>
      <c r="N11" s="14">
        <v>0.217271338847528</v>
      </c>
      <c r="O11" s="14">
        <v>0.22517447843532201</v>
      </c>
      <c r="P11" s="14">
        <v>0.231421959102242</v>
      </c>
      <c r="Q11" s="14">
        <v>0.21481463057036199</v>
      </c>
      <c r="R11" s="14"/>
      <c r="S11" s="14">
        <v>0.18358128858731099</v>
      </c>
      <c r="T11" s="14">
        <v>0.25587212379419699</v>
      </c>
      <c r="U11" s="14">
        <v>0.23576337792405899</v>
      </c>
      <c r="V11" s="14"/>
      <c r="W11" s="14">
        <v>0.181186536336435</v>
      </c>
      <c r="X11" s="14">
        <v>0.26931599878342799</v>
      </c>
      <c r="Y11" s="14">
        <v>0.28129106159856698</v>
      </c>
      <c r="Z11" s="14">
        <v>0.16379627364226201</v>
      </c>
      <c r="AA11" s="14">
        <v>0.20380247444428201</v>
      </c>
      <c r="AB11" s="14"/>
      <c r="AC11" s="14">
        <v>0.180090031973169</v>
      </c>
      <c r="AD11" s="14">
        <v>0.26915962172084201</v>
      </c>
      <c r="AE11" s="14">
        <v>0.292310417908409</v>
      </c>
    </row>
    <row r="12" spans="2:31" ht="28.7" x14ac:dyDescent="0.5">
      <c r="B12" s="15" t="s">
        <v>147</v>
      </c>
      <c r="C12" s="14">
        <v>7.1173090254128601E-2</v>
      </c>
      <c r="D12" s="14">
        <v>7.8116620404141801E-2</v>
      </c>
      <c r="E12" s="14">
        <v>6.4744077263565597E-2</v>
      </c>
      <c r="F12" s="14"/>
      <c r="G12" s="14">
        <v>0.128830922371336</v>
      </c>
      <c r="H12" s="14">
        <v>9.3538197303576501E-2</v>
      </c>
      <c r="I12" s="14">
        <v>6.5418844236345003E-2</v>
      </c>
      <c r="J12" s="14">
        <v>5.4596704901153703E-2</v>
      </c>
      <c r="K12" s="14">
        <v>5.0869440724875203E-2</v>
      </c>
      <c r="L12" s="14">
        <v>4.6729738913354198E-2</v>
      </c>
      <c r="M12" s="14"/>
      <c r="N12" s="14">
        <v>7.8513402770592697E-2</v>
      </c>
      <c r="O12" s="14">
        <v>8.2587335229306294E-2</v>
      </c>
      <c r="P12" s="14">
        <v>4.9563300768553198E-2</v>
      </c>
      <c r="Q12" s="14">
        <v>7.1927168487240997E-2</v>
      </c>
      <c r="R12" s="14"/>
      <c r="S12" s="14">
        <v>3.8012632017053898E-2</v>
      </c>
      <c r="T12" s="14">
        <v>8.36322006323411E-2</v>
      </c>
      <c r="U12" s="14">
        <v>7.4643762944256203E-2</v>
      </c>
      <c r="V12" s="14"/>
      <c r="W12" s="14">
        <v>2.5930493114615899E-2</v>
      </c>
      <c r="X12" s="14">
        <v>0.116422230248291</v>
      </c>
      <c r="Y12" s="14">
        <v>0.14774538240416801</v>
      </c>
      <c r="Z12" s="14">
        <v>2.2094670434467601E-2</v>
      </c>
      <c r="AA12" s="14">
        <v>5.5746893142112099E-2</v>
      </c>
      <c r="AB12" s="14"/>
      <c r="AC12" s="14">
        <v>3.2163495143608903E-2</v>
      </c>
      <c r="AD12" s="14">
        <v>0.104436216758755</v>
      </c>
      <c r="AE12" s="14">
        <v>0.104054323277781</v>
      </c>
    </row>
    <row r="13" spans="2:31" ht="28.7" x14ac:dyDescent="0.5">
      <c r="B13" s="15" t="s">
        <v>148</v>
      </c>
      <c r="C13" s="14">
        <v>5.2468715317178297E-2</v>
      </c>
      <c r="D13" s="14">
        <v>6.7315336492593594E-2</v>
      </c>
      <c r="E13" s="14">
        <v>3.8238264576431799E-2</v>
      </c>
      <c r="F13" s="14"/>
      <c r="G13" s="14">
        <v>6.9432888772351001E-2</v>
      </c>
      <c r="H13" s="14">
        <v>5.5868189607212002E-2</v>
      </c>
      <c r="I13" s="14">
        <v>5.47580077145065E-2</v>
      </c>
      <c r="J13" s="14">
        <v>4.2575152641530202E-2</v>
      </c>
      <c r="K13" s="14">
        <v>5.0370932404688297E-2</v>
      </c>
      <c r="L13" s="14">
        <v>4.6090844643039398E-2</v>
      </c>
      <c r="M13" s="14"/>
      <c r="N13" s="14">
        <v>5.81258351140665E-2</v>
      </c>
      <c r="O13" s="14">
        <v>5.8707936972518401E-2</v>
      </c>
      <c r="P13" s="14">
        <v>5.6270167604050299E-2</v>
      </c>
      <c r="Q13" s="14">
        <v>3.5709257341791902E-2</v>
      </c>
      <c r="R13" s="14"/>
      <c r="S13" s="14">
        <v>3.2687856175427701E-2</v>
      </c>
      <c r="T13" s="14">
        <v>7.7590643521794705E-2</v>
      </c>
      <c r="U13" s="14">
        <v>2.1506843999655498E-2</v>
      </c>
      <c r="V13" s="14"/>
      <c r="W13" s="14">
        <v>2.5223625312907099E-2</v>
      </c>
      <c r="X13" s="14">
        <v>9.3885917918412498E-2</v>
      </c>
      <c r="Y13" s="14">
        <v>5.04282440698436E-2</v>
      </c>
      <c r="Z13" s="14">
        <v>0</v>
      </c>
      <c r="AA13" s="14">
        <v>1.1861321518148E-2</v>
      </c>
      <c r="AB13" s="14"/>
      <c r="AC13" s="14">
        <v>2.61755953102463E-2</v>
      </c>
      <c r="AD13" s="14">
        <v>7.8400230521654096E-2</v>
      </c>
      <c r="AE13" s="14">
        <v>4.3335080577513702E-2</v>
      </c>
    </row>
    <row r="14" spans="2:31" x14ac:dyDescent="0.5">
      <c r="B14" s="15" t="s">
        <v>120</v>
      </c>
      <c r="C14" s="23">
        <v>9.2890284643939003E-2</v>
      </c>
      <c r="D14" s="23">
        <v>6.1504391822408098E-2</v>
      </c>
      <c r="E14" s="23">
        <v>0.12396279680628799</v>
      </c>
      <c r="F14" s="23"/>
      <c r="G14" s="23">
        <v>0.10079767304613201</v>
      </c>
      <c r="H14" s="23">
        <v>0.105905002970553</v>
      </c>
      <c r="I14" s="23">
        <v>0.122466137442927</v>
      </c>
      <c r="J14" s="23">
        <v>9.0069049207460394E-2</v>
      </c>
      <c r="K14" s="23">
        <v>8.6227470036902704E-2</v>
      </c>
      <c r="L14" s="23">
        <v>5.9823080518493797E-2</v>
      </c>
      <c r="M14" s="23"/>
      <c r="N14" s="23">
        <v>9.4265776222376904E-2</v>
      </c>
      <c r="O14" s="23">
        <v>6.7064908960595096E-2</v>
      </c>
      <c r="P14" s="23">
        <v>7.66707405678064E-2</v>
      </c>
      <c r="Q14" s="23">
        <v>0.130470507999287</v>
      </c>
      <c r="R14" s="23"/>
      <c r="S14" s="23">
        <v>7.1723403803636801E-2</v>
      </c>
      <c r="T14" s="23">
        <v>7.7232614895300394E-2</v>
      </c>
      <c r="U14" s="23">
        <v>0.169529389337266</v>
      </c>
      <c r="V14" s="23"/>
      <c r="W14" s="23">
        <v>5.7699206548403298E-2</v>
      </c>
      <c r="X14" s="23">
        <v>7.9089575991380306E-2</v>
      </c>
      <c r="Y14" s="23">
        <v>5.887357456042E-2</v>
      </c>
      <c r="Z14" s="23">
        <v>3.1010026733501801E-2</v>
      </c>
      <c r="AA14" s="23">
        <v>0.185793762277874</v>
      </c>
      <c r="AB14" s="23"/>
      <c r="AC14" s="23">
        <v>5.0263723945500702E-2</v>
      </c>
      <c r="AD14" s="23">
        <v>8.5855045547144904E-2</v>
      </c>
      <c r="AE14" s="23">
        <v>4.8914251652855997E-2</v>
      </c>
    </row>
    <row r="15" spans="2:31" x14ac:dyDescent="0.5">
      <c r="B15" s="16"/>
    </row>
    <row r="16" spans="2:31" x14ac:dyDescent="0.5">
      <c r="B16" t="s">
        <v>74</v>
      </c>
    </row>
    <row r="17" spans="2:2" x14ac:dyDescent="0.5">
      <c r="B17" t="s">
        <v>75</v>
      </c>
    </row>
    <row r="19" spans="2:2" x14ac:dyDescent="0.5">
      <c r="B19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E26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ht="28.7" x14ac:dyDescent="0.5">
      <c r="B9" s="15" t="s">
        <v>150</v>
      </c>
      <c r="C9" s="14">
        <v>0.38647078928359302</v>
      </c>
      <c r="D9" s="14">
        <v>0.39277922593475201</v>
      </c>
      <c r="E9" s="14">
        <v>0.37900730216797901</v>
      </c>
      <c r="F9" s="14"/>
      <c r="G9" s="14">
        <v>0.30632031243715702</v>
      </c>
      <c r="H9" s="14">
        <v>0.33580083266114102</v>
      </c>
      <c r="I9" s="14">
        <v>0.33956305356809702</v>
      </c>
      <c r="J9" s="14">
        <v>0.39866697301327603</v>
      </c>
      <c r="K9" s="14">
        <v>0.44866600514751898</v>
      </c>
      <c r="L9" s="14">
        <v>0.46700198541017002</v>
      </c>
      <c r="M9" s="14"/>
      <c r="N9" s="14">
        <v>0.35416799076405397</v>
      </c>
      <c r="O9" s="14">
        <v>0.39184234367985998</v>
      </c>
      <c r="P9" s="14">
        <v>0.39223320540336098</v>
      </c>
      <c r="Q9" s="14">
        <v>0.40337825214568701</v>
      </c>
      <c r="R9" s="14"/>
      <c r="S9" s="14">
        <v>0.41436778185480599</v>
      </c>
      <c r="T9" s="14">
        <v>0.401681936960398</v>
      </c>
      <c r="U9" s="14">
        <v>0.28630660188421603</v>
      </c>
      <c r="V9" s="14"/>
      <c r="W9" s="14">
        <v>0.36409352579587401</v>
      </c>
      <c r="X9" s="14">
        <v>0.41763675524791399</v>
      </c>
      <c r="Y9" s="14">
        <v>0.44189435746112898</v>
      </c>
      <c r="Z9" s="14">
        <v>0.42213347143522401</v>
      </c>
      <c r="AA9" s="14">
        <v>0.34091329553212901</v>
      </c>
      <c r="AB9" s="14"/>
      <c r="AC9" s="14">
        <v>0.30731855999041102</v>
      </c>
      <c r="AD9" s="14">
        <v>0.44166125983083299</v>
      </c>
      <c r="AE9" s="14">
        <v>0.36342272544054799</v>
      </c>
    </row>
    <row r="10" spans="2:31" ht="57.35" x14ac:dyDescent="0.5">
      <c r="B10" s="15" t="s">
        <v>151</v>
      </c>
      <c r="C10" s="14">
        <v>0.32839655430634701</v>
      </c>
      <c r="D10" s="14">
        <v>0.38770542171036598</v>
      </c>
      <c r="E10" s="14">
        <v>0.26912425377579702</v>
      </c>
      <c r="F10" s="14"/>
      <c r="G10" s="14">
        <v>0.26487991950982298</v>
      </c>
      <c r="H10" s="14">
        <v>0.28982600656392798</v>
      </c>
      <c r="I10" s="14">
        <v>0.28227919152376402</v>
      </c>
      <c r="J10" s="14">
        <v>0.33719797758671699</v>
      </c>
      <c r="K10" s="14">
        <v>0.34339669381085303</v>
      </c>
      <c r="L10" s="14">
        <v>0.42187202208928398</v>
      </c>
      <c r="M10" s="14"/>
      <c r="N10" s="14">
        <v>0.33439162985652698</v>
      </c>
      <c r="O10" s="14">
        <v>0.367964617332938</v>
      </c>
      <c r="P10" s="14">
        <v>0.32650087429429803</v>
      </c>
      <c r="Q10" s="14">
        <v>0.27778288126808598</v>
      </c>
      <c r="R10" s="14"/>
      <c r="S10" s="14">
        <v>0.33197148036701202</v>
      </c>
      <c r="T10" s="14">
        <v>0.37821324492025699</v>
      </c>
      <c r="U10" s="14">
        <v>0.22414576158765601</v>
      </c>
      <c r="V10" s="14"/>
      <c r="W10" s="14">
        <v>0.29738971249137103</v>
      </c>
      <c r="X10" s="14">
        <v>0.36202111838388001</v>
      </c>
      <c r="Y10" s="14">
        <v>0.46771785295340401</v>
      </c>
      <c r="Z10" s="14">
        <v>0.46776763621695899</v>
      </c>
      <c r="AA10" s="14">
        <v>0.248823220399955</v>
      </c>
      <c r="AB10" s="14"/>
      <c r="AC10" s="14">
        <v>0.21484123373967001</v>
      </c>
      <c r="AD10" s="14">
        <v>0.36365382846848499</v>
      </c>
      <c r="AE10" s="14">
        <v>0.33259572286288203</v>
      </c>
    </row>
    <row r="11" spans="2:31" ht="28.7" x14ac:dyDescent="0.5">
      <c r="B11" s="15" t="s">
        <v>152</v>
      </c>
      <c r="C11" s="14">
        <v>0.239043185189077</v>
      </c>
      <c r="D11" s="14">
        <v>0.25609336316515002</v>
      </c>
      <c r="E11" s="14">
        <v>0.22243867041720999</v>
      </c>
      <c r="F11" s="14"/>
      <c r="G11" s="14">
        <v>0.142222348460294</v>
      </c>
      <c r="H11" s="14">
        <v>0.14959263777978901</v>
      </c>
      <c r="I11" s="14">
        <v>0.24226629469121999</v>
      </c>
      <c r="J11" s="14">
        <v>0.26680861643371201</v>
      </c>
      <c r="K11" s="14">
        <v>0.31131480505066</v>
      </c>
      <c r="L11" s="14">
        <v>0.30194504711346498</v>
      </c>
      <c r="M11" s="14"/>
      <c r="N11" s="14">
        <v>0.207634904394699</v>
      </c>
      <c r="O11" s="14">
        <v>0.21056643001470199</v>
      </c>
      <c r="P11" s="14">
        <v>0.27568735893138802</v>
      </c>
      <c r="Q11" s="14">
        <v>0.26757221209071402</v>
      </c>
      <c r="R11" s="14"/>
      <c r="S11" s="14">
        <v>0.33210750887728602</v>
      </c>
      <c r="T11" s="14">
        <v>0.18999585979634201</v>
      </c>
      <c r="U11" s="14">
        <v>0.20995973536472701</v>
      </c>
      <c r="V11" s="14"/>
      <c r="W11" s="14">
        <v>0.30464548050545698</v>
      </c>
      <c r="X11" s="14">
        <v>0.188144509721377</v>
      </c>
      <c r="Y11" s="14">
        <v>0.15334102135347499</v>
      </c>
      <c r="Z11" s="14">
        <v>0.43641493848795498</v>
      </c>
      <c r="AA11" s="14">
        <v>0.223758945130134</v>
      </c>
      <c r="AB11" s="14"/>
      <c r="AC11" s="14">
        <v>0.29859208365979201</v>
      </c>
      <c r="AD11" s="14">
        <v>0.20638806866664999</v>
      </c>
      <c r="AE11" s="14">
        <v>0.13617402456074901</v>
      </c>
    </row>
    <row r="12" spans="2:31" ht="43" x14ac:dyDescent="0.5">
      <c r="B12" s="15" t="s">
        <v>153</v>
      </c>
      <c r="C12" s="14">
        <v>0.20517995869050101</v>
      </c>
      <c r="D12" s="14">
        <v>0.20893193230445301</v>
      </c>
      <c r="E12" s="14">
        <v>0.20179281064986199</v>
      </c>
      <c r="F12" s="14"/>
      <c r="G12" s="14">
        <v>0.13602306791055399</v>
      </c>
      <c r="H12" s="14">
        <v>0.14476889692236</v>
      </c>
      <c r="I12" s="14">
        <v>0.195954771991</v>
      </c>
      <c r="J12" s="14">
        <v>0.174892288006358</v>
      </c>
      <c r="K12" s="14">
        <v>0.19959519394779801</v>
      </c>
      <c r="L12" s="14">
        <v>0.33558807860979201</v>
      </c>
      <c r="M12" s="14"/>
      <c r="N12" s="14">
        <v>0.211653120152105</v>
      </c>
      <c r="O12" s="14">
        <v>0.225896012671367</v>
      </c>
      <c r="P12" s="14">
        <v>0.20207133495181401</v>
      </c>
      <c r="Q12" s="14">
        <v>0.17995872700584001</v>
      </c>
      <c r="R12" s="14"/>
      <c r="S12" s="14">
        <v>0.27563003536693698</v>
      </c>
      <c r="T12" s="14">
        <v>0.18795698195361199</v>
      </c>
      <c r="U12" s="14">
        <v>0.13066386315072401</v>
      </c>
      <c r="V12" s="14"/>
      <c r="W12" s="14">
        <v>0.344819547183636</v>
      </c>
      <c r="X12" s="14">
        <v>0.12609235090096299</v>
      </c>
      <c r="Y12" s="14">
        <v>0.15466167295886901</v>
      </c>
      <c r="Z12" s="14">
        <v>0.22776241461159399</v>
      </c>
      <c r="AA12" s="14">
        <v>0.127561220225795</v>
      </c>
      <c r="AB12" s="14"/>
      <c r="AC12" s="14">
        <v>0.38962446716347299</v>
      </c>
      <c r="AD12" s="14">
        <v>0.12567977471553299</v>
      </c>
      <c r="AE12" s="14">
        <v>0.19353890476160099</v>
      </c>
    </row>
    <row r="13" spans="2:31" ht="43" x14ac:dyDescent="0.5">
      <c r="B13" s="15" t="s">
        <v>154</v>
      </c>
      <c r="C13" s="14">
        <v>0.195083537085779</v>
      </c>
      <c r="D13" s="14">
        <v>0.21341892261263001</v>
      </c>
      <c r="E13" s="14">
        <v>0.17814146634196401</v>
      </c>
      <c r="F13" s="14"/>
      <c r="G13" s="14">
        <v>0.180176610839095</v>
      </c>
      <c r="H13" s="14">
        <v>0.125621562591445</v>
      </c>
      <c r="I13" s="14">
        <v>0.19232361439758699</v>
      </c>
      <c r="J13" s="14">
        <v>0.143106389399348</v>
      </c>
      <c r="K13" s="14">
        <v>0.197654931049315</v>
      </c>
      <c r="L13" s="14">
        <v>0.30395006348682901</v>
      </c>
      <c r="M13" s="14"/>
      <c r="N13" s="14">
        <v>0.24403240383809</v>
      </c>
      <c r="O13" s="14">
        <v>0.191695135434547</v>
      </c>
      <c r="P13" s="14">
        <v>0.17620126281398599</v>
      </c>
      <c r="Q13" s="14">
        <v>0.16082377491406</v>
      </c>
      <c r="R13" s="14"/>
      <c r="S13" s="14">
        <v>0.24930934078487299</v>
      </c>
      <c r="T13" s="14">
        <v>0.16717079940695001</v>
      </c>
      <c r="U13" s="14">
        <v>0.13287959811581099</v>
      </c>
      <c r="V13" s="14"/>
      <c r="W13" s="14">
        <v>0.32642694212939799</v>
      </c>
      <c r="X13" s="14">
        <v>0.11204075699383401</v>
      </c>
      <c r="Y13" s="14">
        <v>8.6355360629607095E-2</v>
      </c>
      <c r="Z13" s="14">
        <v>0.10026562670428101</v>
      </c>
      <c r="AA13" s="14">
        <v>0.127269877544889</v>
      </c>
      <c r="AB13" s="14"/>
      <c r="AC13" s="14">
        <v>0.37243975767879201</v>
      </c>
      <c r="AD13" s="14">
        <v>0.123347343373798</v>
      </c>
      <c r="AE13" s="14">
        <v>0.114888986796161</v>
      </c>
    </row>
    <row r="14" spans="2:31" ht="43" x14ac:dyDescent="0.5">
      <c r="B14" s="15" t="s">
        <v>155</v>
      </c>
      <c r="C14" s="14">
        <v>0.178093632735429</v>
      </c>
      <c r="D14" s="14">
        <v>0.20802614747317899</v>
      </c>
      <c r="E14" s="14">
        <v>0.149754355575064</v>
      </c>
      <c r="F14" s="14"/>
      <c r="G14" s="14">
        <v>0.177552354911233</v>
      </c>
      <c r="H14" s="14">
        <v>0.16310092293088799</v>
      </c>
      <c r="I14" s="14">
        <v>0.16087080891962899</v>
      </c>
      <c r="J14" s="14">
        <v>0.16438012953380099</v>
      </c>
      <c r="K14" s="14">
        <v>0.18904382192401301</v>
      </c>
      <c r="L14" s="14">
        <v>0.20839750738714399</v>
      </c>
      <c r="M14" s="14"/>
      <c r="N14" s="14">
        <v>0.19393020957548099</v>
      </c>
      <c r="O14" s="14">
        <v>0.18489940011227199</v>
      </c>
      <c r="P14" s="14">
        <v>0.19210052178713399</v>
      </c>
      <c r="Q14" s="14">
        <v>0.13950845122497699</v>
      </c>
      <c r="R14" s="14"/>
      <c r="S14" s="14">
        <v>0.16020627951510899</v>
      </c>
      <c r="T14" s="14">
        <v>0.199761277668384</v>
      </c>
      <c r="U14" s="14">
        <v>0.163760319756799</v>
      </c>
      <c r="V14" s="14"/>
      <c r="W14" s="14">
        <v>0.14199546097142901</v>
      </c>
      <c r="X14" s="14">
        <v>0.197965181696628</v>
      </c>
      <c r="Y14" s="14">
        <v>0.26678840844951501</v>
      </c>
      <c r="Z14" s="14">
        <v>0.316504311176247</v>
      </c>
      <c r="AA14" s="14">
        <v>0.18144022052077399</v>
      </c>
      <c r="AB14" s="14"/>
      <c r="AC14" s="14">
        <v>0.116816047525231</v>
      </c>
      <c r="AD14" s="14">
        <v>0.20813756348488699</v>
      </c>
      <c r="AE14" s="14">
        <v>0.21036710095505501</v>
      </c>
    </row>
    <row r="15" spans="2:31" ht="43" x14ac:dyDescent="0.5">
      <c r="B15" s="15" t="s">
        <v>156</v>
      </c>
      <c r="C15" s="14">
        <v>0.14557108543768399</v>
      </c>
      <c r="D15" s="14">
        <v>0.146396402854469</v>
      </c>
      <c r="E15" s="14">
        <v>0.14434268748214399</v>
      </c>
      <c r="F15" s="14"/>
      <c r="G15" s="14">
        <v>0.19015692538408899</v>
      </c>
      <c r="H15" s="14">
        <v>0.17526798693566001</v>
      </c>
      <c r="I15" s="14">
        <v>0.11151448907844901</v>
      </c>
      <c r="J15" s="14">
        <v>0.12016080825665799</v>
      </c>
      <c r="K15" s="14">
        <v>0.159116359600049</v>
      </c>
      <c r="L15" s="14">
        <v>0.13126562868213501</v>
      </c>
      <c r="M15" s="14"/>
      <c r="N15" s="14">
        <v>0.13824953931084499</v>
      </c>
      <c r="O15" s="14">
        <v>0.16944595654397901</v>
      </c>
      <c r="P15" s="14">
        <v>0.14604460229777599</v>
      </c>
      <c r="Q15" s="14">
        <v>0.12561694341173299</v>
      </c>
      <c r="R15" s="14"/>
      <c r="S15" s="14">
        <v>0.12732910948823101</v>
      </c>
      <c r="T15" s="14">
        <v>0.15677126078915299</v>
      </c>
      <c r="U15" s="14">
        <v>0.142498822607598</v>
      </c>
      <c r="V15" s="14"/>
      <c r="W15" s="14">
        <v>0.12211466916599301</v>
      </c>
      <c r="X15" s="14">
        <v>0.18650090101011499</v>
      </c>
      <c r="Y15" s="14">
        <v>0.11722230484034001</v>
      </c>
      <c r="Z15" s="14">
        <v>0.17125714101520501</v>
      </c>
      <c r="AA15" s="14">
        <v>0.1189184362493</v>
      </c>
      <c r="AB15" s="14"/>
      <c r="AC15" s="14">
        <v>0.109465283625757</v>
      </c>
      <c r="AD15" s="14">
        <v>0.18141616154697701</v>
      </c>
      <c r="AE15" s="14">
        <v>0.12582076493073399</v>
      </c>
    </row>
    <row r="16" spans="2:31" ht="28.7" x14ac:dyDescent="0.5">
      <c r="B16" s="15" t="s">
        <v>157</v>
      </c>
      <c r="C16" s="14">
        <v>0.13446181742572599</v>
      </c>
      <c r="D16" s="14">
        <v>0.17403951551987701</v>
      </c>
      <c r="E16" s="14">
        <v>9.5453182259355299E-2</v>
      </c>
      <c r="F16" s="14"/>
      <c r="G16" s="14">
        <v>0.125673337047575</v>
      </c>
      <c r="H16" s="14">
        <v>9.2777377089189803E-2</v>
      </c>
      <c r="I16" s="14">
        <v>0.123596914355886</v>
      </c>
      <c r="J16" s="14">
        <v>0.124158839093628</v>
      </c>
      <c r="K16" s="14">
        <v>0.10564196850961</v>
      </c>
      <c r="L16" s="14">
        <v>0.21059436056662401</v>
      </c>
      <c r="M16" s="14"/>
      <c r="N16" s="14">
        <v>0.165175012730746</v>
      </c>
      <c r="O16" s="14">
        <v>0.122778282558969</v>
      </c>
      <c r="P16" s="14">
        <v>0.12758182805835799</v>
      </c>
      <c r="Q16" s="14">
        <v>0.118358034219863</v>
      </c>
      <c r="R16" s="14"/>
      <c r="S16" s="14">
        <v>0.15155465310723201</v>
      </c>
      <c r="T16" s="14">
        <v>0.14771205778515301</v>
      </c>
      <c r="U16" s="14">
        <v>8.7714512459761196E-2</v>
      </c>
      <c r="V16" s="14"/>
      <c r="W16" s="14">
        <v>0.129606150975246</v>
      </c>
      <c r="X16" s="14">
        <v>0.15882833401000199</v>
      </c>
      <c r="Y16" s="14">
        <v>0.18659627157981301</v>
      </c>
      <c r="Z16" s="14">
        <v>0.33090167563073503</v>
      </c>
      <c r="AA16" s="14">
        <v>7.7527267704474004E-2</v>
      </c>
      <c r="AB16" s="14"/>
      <c r="AC16" s="14">
        <v>0.118476629021824</v>
      </c>
      <c r="AD16" s="14">
        <v>0.155841546383022</v>
      </c>
      <c r="AE16" s="14">
        <v>0.15854429242424301</v>
      </c>
    </row>
    <row r="17" spans="2:31" ht="43" x14ac:dyDescent="0.5">
      <c r="B17" s="15" t="s">
        <v>158</v>
      </c>
      <c r="C17" s="14">
        <v>0.12069508324726499</v>
      </c>
      <c r="D17" s="14">
        <v>0.140667152054128</v>
      </c>
      <c r="E17" s="14">
        <v>0.10179513034502299</v>
      </c>
      <c r="F17" s="14"/>
      <c r="G17" s="14">
        <v>9.0342256021923098E-2</v>
      </c>
      <c r="H17" s="14">
        <v>0.116955160271539</v>
      </c>
      <c r="I17" s="14">
        <v>0.11036301760242501</v>
      </c>
      <c r="J17" s="14">
        <v>0.10856052069177299</v>
      </c>
      <c r="K17" s="14">
        <v>0.12928683374043601</v>
      </c>
      <c r="L17" s="14">
        <v>0.15620355917916301</v>
      </c>
      <c r="M17" s="14"/>
      <c r="N17" s="14">
        <v>0.11832467827272</v>
      </c>
      <c r="O17" s="14">
        <v>0.122063610627062</v>
      </c>
      <c r="P17" s="14">
        <v>9.1667109975766006E-2</v>
      </c>
      <c r="Q17" s="14">
        <v>0.14600963869306399</v>
      </c>
      <c r="R17" s="14"/>
      <c r="S17" s="14">
        <v>0.16125100203152001</v>
      </c>
      <c r="T17" s="14">
        <v>0.104917619780644</v>
      </c>
      <c r="U17" s="14">
        <v>9.1785841485568495E-2</v>
      </c>
      <c r="V17" s="14"/>
      <c r="W17" s="14">
        <v>0.17076315694910599</v>
      </c>
      <c r="X17" s="14">
        <v>8.1538909364770401E-2</v>
      </c>
      <c r="Y17" s="14">
        <v>0.100562136152507</v>
      </c>
      <c r="Z17" s="14">
        <v>0.13258324121829099</v>
      </c>
      <c r="AA17" s="14">
        <v>8.2698462416432E-2</v>
      </c>
      <c r="AB17" s="14"/>
      <c r="AC17" s="14">
        <v>0.164298440922867</v>
      </c>
      <c r="AD17" s="14">
        <v>8.8011132883590901E-2</v>
      </c>
      <c r="AE17" s="14">
        <v>8.8085315905911704E-2</v>
      </c>
    </row>
    <row r="18" spans="2:31" ht="28.7" x14ac:dyDescent="0.5">
      <c r="B18" s="15" t="s">
        <v>159</v>
      </c>
      <c r="C18" s="14">
        <v>9.2864539252991499E-2</v>
      </c>
      <c r="D18" s="14">
        <v>0.107481628023431</v>
      </c>
      <c r="E18" s="14">
        <v>7.8006837443352295E-2</v>
      </c>
      <c r="F18" s="14"/>
      <c r="G18" s="14">
        <v>0.147290093053631</v>
      </c>
      <c r="H18" s="14">
        <v>0.10752003772351799</v>
      </c>
      <c r="I18" s="14">
        <v>0.107961733275277</v>
      </c>
      <c r="J18" s="14">
        <v>8.0906717927970301E-2</v>
      </c>
      <c r="K18" s="14">
        <v>8.7809244570616604E-2</v>
      </c>
      <c r="L18" s="14">
        <v>4.5906576057599201E-2</v>
      </c>
      <c r="M18" s="14"/>
      <c r="N18" s="14">
        <v>7.9826070471930799E-2</v>
      </c>
      <c r="O18" s="14">
        <v>0.108784995838003</v>
      </c>
      <c r="P18" s="14">
        <v>9.25281733966829E-2</v>
      </c>
      <c r="Q18" s="14">
        <v>9.0735111519090597E-2</v>
      </c>
      <c r="R18" s="14"/>
      <c r="S18" s="14">
        <v>6.7068777247955305E-2</v>
      </c>
      <c r="T18" s="14">
        <v>0.11743633764804701</v>
      </c>
      <c r="U18" s="14">
        <v>7.1617030627483799E-2</v>
      </c>
      <c r="V18" s="14"/>
      <c r="W18" s="14">
        <v>4.5389140045840298E-2</v>
      </c>
      <c r="X18" s="14">
        <v>0.15130839637478799</v>
      </c>
      <c r="Y18" s="14">
        <v>0.162169410347237</v>
      </c>
      <c r="Z18" s="14">
        <v>0.14678926649101701</v>
      </c>
      <c r="AA18" s="14">
        <v>5.7699653349199499E-2</v>
      </c>
      <c r="AB18" s="14"/>
      <c r="AC18" s="14">
        <v>5.01467762044253E-2</v>
      </c>
      <c r="AD18" s="14">
        <v>0.13013197735286899</v>
      </c>
      <c r="AE18" s="14">
        <v>0.158404261881889</v>
      </c>
    </row>
    <row r="19" spans="2:31" ht="28.7" x14ac:dyDescent="0.5">
      <c r="B19" s="15" t="s">
        <v>160</v>
      </c>
      <c r="C19" s="14">
        <v>8.6239568806510097E-2</v>
      </c>
      <c r="D19" s="14">
        <v>0.10697548099467399</v>
      </c>
      <c r="E19" s="14">
        <v>6.5379879267715393E-2</v>
      </c>
      <c r="F19" s="14"/>
      <c r="G19" s="14">
        <v>0.17725953137390801</v>
      </c>
      <c r="H19" s="14">
        <v>0.13622585541093901</v>
      </c>
      <c r="I19" s="14">
        <v>6.8126781801091996E-2</v>
      </c>
      <c r="J19" s="14">
        <v>6.8399228167234094E-2</v>
      </c>
      <c r="K19" s="14">
        <v>5.7935337570456297E-2</v>
      </c>
      <c r="L19" s="14">
        <v>3.3810626063567301E-2</v>
      </c>
      <c r="M19" s="14"/>
      <c r="N19" s="14">
        <v>9.7904680898330196E-2</v>
      </c>
      <c r="O19" s="14">
        <v>8.7558894816148106E-2</v>
      </c>
      <c r="P19" s="14">
        <v>6.9312470361262396E-2</v>
      </c>
      <c r="Q19" s="14">
        <v>8.9015858038902607E-2</v>
      </c>
      <c r="R19" s="14"/>
      <c r="S19" s="14">
        <v>5.40429700978022E-2</v>
      </c>
      <c r="T19" s="14">
        <v>9.1923594821887306E-2</v>
      </c>
      <c r="U19" s="14">
        <v>7.4307444885817406E-2</v>
      </c>
      <c r="V19" s="14"/>
      <c r="W19" s="14">
        <v>4.0073895006422798E-2</v>
      </c>
      <c r="X19" s="14">
        <v>0.134014424249213</v>
      </c>
      <c r="Y19" s="14">
        <v>0.155737180568772</v>
      </c>
      <c r="Z19" s="14">
        <v>0.192327736229084</v>
      </c>
      <c r="AA19" s="14">
        <v>4.36480624169426E-2</v>
      </c>
      <c r="AB19" s="14"/>
      <c r="AC19" s="14">
        <v>2.8950703886825201E-2</v>
      </c>
      <c r="AD19" s="14">
        <v>0.12906557803122201</v>
      </c>
      <c r="AE19" s="14">
        <v>0.14439037304011099</v>
      </c>
    </row>
    <row r="20" spans="2:31" x14ac:dyDescent="0.5">
      <c r="B20" s="15" t="s">
        <v>119</v>
      </c>
      <c r="C20" s="14">
        <v>2.5873435138988699E-2</v>
      </c>
      <c r="D20" s="14">
        <v>2.6801605878054299E-2</v>
      </c>
      <c r="E20" s="14">
        <v>2.5093444101284699E-2</v>
      </c>
      <c r="F20" s="14"/>
      <c r="G20" s="14">
        <v>3.5511326366007803E-2</v>
      </c>
      <c r="H20" s="14">
        <v>4.1286347883483399E-2</v>
      </c>
      <c r="I20" s="14">
        <v>3.0282819888984801E-2</v>
      </c>
      <c r="J20" s="14">
        <v>2.51007339206821E-2</v>
      </c>
      <c r="K20" s="14">
        <v>1.7360870691482899E-2</v>
      </c>
      <c r="L20" s="14">
        <v>9.7517204414171704E-3</v>
      </c>
      <c r="M20" s="14"/>
      <c r="N20" s="14">
        <v>2.4493106476991901E-2</v>
      </c>
      <c r="O20" s="14">
        <v>2.3510375926081101E-2</v>
      </c>
      <c r="P20" s="14">
        <v>2.6575197414642999E-2</v>
      </c>
      <c r="Q20" s="14">
        <v>2.9758029870413299E-2</v>
      </c>
      <c r="R20" s="14"/>
      <c r="S20" s="14">
        <v>2.057672590423E-2</v>
      </c>
      <c r="T20" s="14">
        <v>1.8707552271833301E-2</v>
      </c>
      <c r="U20" s="14">
        <v>5.6437532304452899E-2</v>
      </c>
      <c r="V20" s="14"/>
      <c r="W20" s="14">
        <v>1.5595360923895201E-2</v>
      </c>
      <c r="X20" s="14">
        <v>2.6812843244961901E-2</v>
      </c>
      <c r="Y20" s="14">
        <v>3.5457887066868803E-2</v>
      </c>
      <c r="Z20" s="14">
        <v>3.2432709767436403E-2</v>
      </c>
      <c r="AA20" s="14">
        <v>5.6443805559485E-2</v>
      </c>
      <c r="AB20" s="14"/>
      <c r="AC20" s="14">
        <v>1.7947072902557901E-2</v>
      </c>
      <c r="AD20" s="14">
        <v>1.90529634126539E-2</v>
      </c>
      <c r="AE20" s="14">
        <v>2.2692440109812299E-2</v>
      </c>
    </row>
    <row r="21" spans="2:31" x14ac:dyDescent="0.5">
      <c r="B21" s="15" t="s">
        <v>120</v>
      </c>
      <c r="C21" s="23">
        <v>0.11524908911734399</v>
      </c>
      <c r="D21" s="23">
        <v>6.8264764652263998E-2</v>
      </c>
      <c r="E21" s="23">
        <v>0.161648738671438</v>
      </c>
      <c r="F21" s="23"/>
      <c r="G21" s="23">
        <v>0.14612354775148501</v>
      </c>
      <c r="H21" s="23">
        <v>0.13902201130932901</v>
      </c>
      <c r="I21" s="23">
        <v>0.123711503278481</v>
      </c>
      <c r="J21" s="23">
        <v>0.117976306178289</v>
      </c>
      <c r="K21" s="23">
        <v>9.4556924620034094E-2</v>
      </c>
      <c r="L21" s="23">
        <v>8.0376322722685398E-2</v>
      </c>
      <c r="M21" s="23"/>
      <c r="N21" s="23">
        <v>0.107595117170994</v>
      </c>
      <c r="O21" s="23">
        <v>0.10510301690144799</v>
      </c>
      <c r="P21" s="23">
        <v>9.8978208236125506E-2</v>
      </c>
      <c r="Q21" s="23">
        <v>0.15081190316791701</v>
      </c>
      <c r="R21" s="23"/>
      <c r="S21" s="23">
        <v>8.5921846412831196E-2</v>
      </c>
      <c r="T21" s="23">
        <v>8.5767653084358797E-2</v>
      </c>
      <c r="U21" s="23">
        <v>0.23512511980713199</v>
      </c>
      <c r="V21" s="23"/>
      <c r="W21" s="23">
        <v>7.9409591085349104E-2</v>
      </c>
      <c r="X21" s="23">
        <v>8.6311632638328001E-2</v>
      </c>
      <c r="Y21" s="23">
        <v>7.4336003036042E-2</v>
      </c>
      <c r="Z21" s="23">
        <v>0</v>
      </c>
      <c r="AA21" s="23">
        <v>0.24779574821163899</v>
      </c>
      <c r="AB21" s="23"/>
      <c r="AC21" s="23">
        <v>8.1004883624082799E-2</v>
      </c>
      <c r="AD21" s="23">
        <v>7.8700380309552898E-2</v>
      </c>
      <c r="AE21" s="23">
        <v>9.5380945585940194E-2</v>
      </c>
    </row>
    <row r="22" spans="2:31" x14ac:dyDescent="0.5">
      <c r="B22" s="16"/>
    </row>
    <row r="23" spans="2:31" x14ac:dyDescent="0.5">
      <c r="B23" t="s">
        <v>74</v>
      </c>
    </row>
    <row r="24" spans="2:31" x14ac:dyDescent="0.5">
      <c r="B24" t="s">
        <v>75</v>
      </c>
    </row>
    <row r="26" spans="2:31" x14ac:dyDescent="0.5">
      <c r="B26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E17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165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ht="28.7" x14ac:dyDescent="0.5">
      <c r="B9" s="15" t="s">
        <v>162</v>
      </c>
      <c r="C9" s="14">
        <v>0.29130205215246802</v>
      </c>
      <c r="D9" s="14">
        <v>0.30274172914796299</v>
      </c>
      <c r="E9" s="14">
        <v>0.27982494310536099</v>
      </c>
      <c r="F9" s="14"/>
      <c r="G9" s="14">
        <v>0.19058068924570001</v>
      </c>
      <c r="H9" s="14">
        <v>0.21458227379441</v>
      </c>
      <c r="I9" s="14">
        <v>0.274157819014411</v>
      </c>
      <c r="J9" s="14">
        <v>0.232131778589453</v>
      </c>
      <c r="K9" s="14">
        <v>0.34588675318421902</v>
      </c>
      <c r="L9" s="14">
        <v>0.445273307560064</v>
      </c>
      <c r="M9" s="14"/>
      <c r="N9" s="14">
        <v>0.33074005442159798</v>
      </c>
      <c r="O9" s="14">
        <v>0.29596002320547599</v>
      </c>
      <c r="P9" s="14">
        <v>0.27382760653497201</v>
      </c>
      <c r="Q9" s="14">
        <v>0.25980218645233399</v>
      </c>
      <c r="R9" s="14"/>
      <c r="S9" s="14">
        <v>0.39070914867864698</v>
      </c>
      <c r="T9" s="14">
        <v>0.26865090832989802</v>
      </c>
      <c r="U9" s="14">
        <v>0.175094032370787</v>
      </c>
      <c r="V9" s="14"/>
      <c r="W9" s="14">
        <v>0.51405854999926803</v>
      </c>
      <c r="X9" s="14">
        <v>0.14434967788140901</v>
      </c>
      <c r="Y9" s="14">
        <v>0.26019717599809</v>
      </c>
      <c r="Z9" s="14">
        <v>0.20214915835951899</v>
      </c>
      <c r="AA9" s="14">
        <v>0.154599066477069</v>
      </c>
      <c r="AB9" s="14"/>
      <c r="AC9" s="14">
        <v>0.62453278395068601</v>
      </c>
      <c r="AD9" s="14">
        <v>0.149941054707424</v>
      </c>
      <c r="AE9" s="14">
        <v>0.24341677919358201</v>
      </c>
    </row>
    <row r="10" spans="2:31" ht="43" x14ac:dyDescent="0.5">
      <c r="B10" s="15" t="s">
        <v>163</v>
      </c>
      <c r="C10" s="14">
        <v>0.16862056631382999</v>
      </c>
      <c r="D10" s="14">
        <v>0.16785887315057699</v>
      </c>
      <c r="E10" s="14">
        <v>0.17018212842587699</v>
      </c>
      <c r="F10" s="14"/>
      <c r="G10" s="14">
        <v>0.231116854689215</v>
      </c>
      <c r="H10" s="14">
        <v>0.21881075548067699</v>
      </c>
      <c r="I10" s="14">
        <v>0.16218732844356501</v>
      </c>
      <c r="J10" s="14">
        <v>0.13609692537846299</v>
      </c>
      <c r="K10" s="14">
        <v>0.15024629107189699</v>
      </c>
      <c r="L10" s="14">
        <v>0.13057061457944799</v>
      </c>
      <c r="M10" s="14"/>
      <c r="N10" s="14">
        <v>0.18898768889375001</v>
      </c>
      <c r="O10" s="14">
        <v>0.15725244902673</v>
      </c>
      <c r="P10" s="14">
        <v>0.171089582672005</v>
      </c>
      <c r="Q10" s="14">
        <v>0.15190273281882</v>
      </c>
      <c r="R10" s="14"/>
      <c r="S10" s="14">
        <v>0.15168498738869901</v>
      </c>
      <c r="T10" s="14">
        <v>0.181955754313326</v>
      </c>
      <c r="U10" s="14">
        <v>0.16335385980634701</v>
      </c>
      <c r="V10" s="14"/>
      <c r="W10" s="14">
        <v>0.14690054343012801</v>
      </c>
      <c r="X10" s="14">
        <v>0.214040401899141</v>
      </c>
      <c r="Y10" s="14">
        <v>0.20297424857586199</v>
      </c>
      <c r="Z10" s="14">
        <v>5.31251368357369E-2</v>
      </c>
      <c r="AA10" s="14">
        <v>0.14295584150631299</v>
      </c>
      <c r="AB10" s="14"/>
      <c r="AC10" s="14">
        <v>0.14104964785125601</v>
      </c>
      <c r="AD10" s="14">
        <v>0.23099393259818199</v>
      </c>
      <c r="AE10" s="14">
        <v>0.2344453217827</v>
      </c>
    </row>
    <row r="11" spans="2:31" ht="43" x14ac:dyDescent="0.5">
      <c r="B11" s="15" t="s">
        <v>164</v>
      </c>
      <c r="C11" s="14">
        <v>0.32524050286106398</v>
      </c>
      <c r="D11" s="14">
        <v>0.35363071979601202</v>
      </c>
      <c r="E11" s="14">
        <v>0.29599641113812097</v>
      </c>
      <c r="F11" s="14"/>
      <c r="G11" s="14">
        <v>0.383892383540065</v>
      </c>
      <c r="H11" s="14">
        <v>0.37370136573593099</v>
      </c>
      <c r="I11" s="14">
        <v>0.35845723314018202</v>
      </c>
      <c r="J11" s="14">
        <v>0.37110370388110397</v>
      </c>
      <c r="K11" s="14">
        <v>0.28539331818567898</v>
      </c>
      <c r="L11" s="14">
        <v>0.209782817914098</v>
      </c>
      <c r="M11" s="14"/>
      <c r="N11" s="14">
        <v>0.32479651905072798</v>
      </c>
      <c r="O11" s="14">
        <v>0.324937964144346</v>
      </c>
      <c r="P11" s="14">
        <v>0.32321750279684802</v>
      </c>
      <c r="Q11" s="14">
        <v>0.32893275058723298</v>
      </c>
      <c r="R11" s="14"/>
      <c r="S11" s="14">
        <v>0.24550094440567899</v>
      </c>
      <c r="T11" s="14">
        <v>0.38301982876673202</v>
      </c>
      <c r="U11" s="14">
        <v>0.32194951844528902</v>
      </c>
      <c r="V11" s="14"/>
      <c r="W11" s="14">
        <v>0.146116430411946</v>
      </c>
      <c r="X11" s="14">
        <v>0.48021792994856499</v>
      </c>
      <c r="Y11" s="14">
        <v>0.34533604143688301</v>
      </c>
      <c r="Z11" s="14">
        <v>0.49884806185270503</v>
      </c>
      <c r="AA11" s="14">
        <v>0.33779453566628398</v>
      </c>
      <c r="AB11" s="14"/>
      <c r="AC11" s="14">
        <v>7.6653149675215498E-2</v>
      </c>
      <c r="AD11" s="14">
        <v>0.44538565800954899</v>
      </c>
      <c r="AE11" s="14">
        <v>0.34692858450038799</v>
      </c>
    </row>
    <row r="12" spans="2:31" x14ac:dyDescent="0.5">
      <c r="B12" s="15" t="s">
        <v>120</v>
      </c>
      <c r="C12" s="23">
        <v>0.21483687867263801</v>
      </c>
      <c r="D12" s="23">
        <v>0.17576867790544801</v>
      </c>
      <c r="E12" s="23">
        <v>0.25399651733064099</v>
      </c>
      <c r="F12" s="23"/>
      <c r="G12" s="23">
        <v>0.19441007252501999</v>
      </c>
      <c r="H12" s="23">
        <v>0.19290560498898199</v>
      </c>
      <c r="I12" s="23">
        <v>0.205197619401842</v>
      </c>
      <c r="J12" s="23">
        <v>0.26066759215098001</v>
      </c>
      <c r="K12" s="23">
        <v>0.21847363755820401</v>
      </c>
      <c r="L12" s="23">
        <v>0.21437325994638901</v>
      </c>
      <c r="M12" s="23"/>
      <c r="N12" s="23">
        <v>0.155475737633924</v>
      </c>
      <c r="O12" s="23">
        <v>0.22184956362344899</v>
      </c>
      <c r="P12" s="23">
        <v>0.231865307996174</v>
      </c>
      <c r="Q12" s="23">
        <v>0.25936233014161297</v>
      </c>
      <c r="R12" s="23"/>
      <c r="S12" s="23">
        <v>0.21210491952697499</v>
      </c>
      <c r="T12" s="23">
        <v>0.16637350859004399</v>
      </c>
      <c r="U12" s="23">
        <v>0.33960258937757698</v>
      </c>
      <c r="V12" s="23"/>
      <c r="W12" s="23">
        <v>0.19292447615865799</v>
      </c>
      <c r="X12" s="23">
        <v>0.16139199027088499</v>
      </c>
      <c r="Y12" s="23">
        <v>0.19149253398916399</v>
      </c>
      <c r="Z12" s="23">
        <v>0.24587764295203901</v>
      </c>
      <c r="AA12" s="23">
        <v>0.364650556350333</v>
      </c>
      <c r="AB12" s="23"/>
      <c r="AC12" s="23">
        <v>0.15776441852284301</v>
      </c>
      <c r="AD12" s="23">
        <v>0.17367935468484499</v>
      </c>
      <c r="AE12" s="23">
        <v>0.17520931452333099</v>
      </c>
    </row>
    <row r="13" spans="2:31" x14ac:dyDescent="0.5">
      <c r="B13" s="16"/>
    </row>
    <row r="14" spans="2:31" x14ac:dyDescent="0.5">
      <c r="B14" t="s">
        <v>74</v>
      </c>
    </row>
    <row r="15" spans="2:31" x14ac:dyDescent="0.5">
      <c r="B15" t="s">
        <v>75</v>
      </c>
    </row>
    <row r="17" spans="2:2" x14ac:dyDescent="0.5">
      <c r="B17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E17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165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ht="28.7" x14ac:dyDescent="0.5">
      <c r="B9" s="15" t="s">
        <v>166</v>
      </c>
      <c r="C9" s="14">
        <v>0.499163461991395</v>
      </c>
      <c r="D9" s="14">
        <v>0.50494344816887005</v>
      </c>
      <c r="E9" s="14">
        <v>0.49181575207273298</v>
      </c>
      <c r="F9" s="14"/>
      <c r="G9" s="14">
        <v>0.475343590768873</v>
      </c>
      <c r="H9" s="14">
        <v>0.51651480572102404</v>
      </c>
      <c r="I9" s="14">
        <v>0.48142884707678602</v>
      </c>
      <c r="J9" s="14">
        <v>0.55489560777605496</v>
      </c>
      <c r="K9" s="14">
        <v>0.53804279771233898</v>
      </c>
      <c r="L9" s="14">
        <v>0.44397583000319102</v>
      </c>
      <c r="M9" s="14"/>
      <c r="N9" s="14">
        <v>0.49177330804922798</v>
      </c>
      <c r="O9" s="14">
        <v>0.51126879526971003</v>
      </c>
      <c r="P9" s="14">
        <v>0.49042544213238498</v>
      </c>
      <c r="Q9" s="14">
        <v>0.49911453862326399</v>
      </c>
      <c r="R9" s="14"/>
      <c r="S9" s="14">
        <v>0.44583762617586598</v>
      </c>
      <c r="T9" s="14">
        <v>0.54816823680807403</v>
      </c>
      <c r="U9" s="14">
        <v>0.48708854747313601</v>
      </c>
      <c r="V9" s="14"/>
      <c r="W9" s="14">
        <v>0.33873312582690202</v>
      </c>
      <c r="X9" s="14">
        <v>0.64176074065305599</v>
      </c>
      <c r="Y9" s="14">
        <v>0.56802076649271704</v>
      </c>
      <c r="Z9" s="14">
        <v>0.50691655157005</v>
      </c>
      <c r="AA9" s="14">
        <v>0.50565952232868305</v>
      </c>
      <c r="AB9" s="14"/>
      <c r="AC9" s="14">
        <v>0.18589846722196801</v>
      </c>
      <c r="AD9" s="14">
        <v>0.64445695792905699</v>
      </c>
      <c r="AE9" s="14">
        <v>0.56423182547135498</v>
      </c>
    </row>
    <row r="10" spans="2:31" ht="43" x14ac:dyDescent="0.5">
      <c r="B10" s="15" t="s">
        <v>167</v>
      </c>
      <c r="C10" s="14">
        <v>0.13982267253755901</v>
      </c>
      <c r="D10" s="14">
        <v>0.14490945339990399</v>
      </c>
      <c r="E10" s="14">
        <v>0.13553839504958901</v>
      </c>
      <c r="F10" s="14"/>
      <c r="G10" s="14">
        <v>0.21699150650531601</v>
      </c>
      <c r="H10" s="14">
        <v>0.191167504949732</v>
      </c>
      <c r="I10" s="14">
        <v>0.1642288966837</v>
      </c>
      <c r="J10" s="14">
        <v>0.109188008880862</v>
      </c>
      <c r="K10" s="14">
        <v>0.103526233418498</v>
      </c>
      <c r="L10" s="14">
        <v>7.6581120468337899E-2</v>
      </c>
      <c r="M10" s="14"/>
      <c r="N10" s="14">
        <v>0.13300489152127001</v>
      </c>
      <c r="O10" s="14">
        <v>0.154958526871812</v>
      </c>
      <c r="P10" s="14">
        <v>0.15493523865200201</v>
      </c>
      <c r="Q10" s="14">
        <v>0.119298216853788</v>
      </c>
      <c r="R10" s="14"/>
      <c r="S10" s="14">
        <v>0.14700579906980099</v>
      </c>
      <c r="T10" s="14">
        <v>0.12826953227947999</v>
      </c>
      <c r="U10" s="14">
        <v>0.14715133187688201</v>
      </c>
      <c r="V10" s="14"/>
      <c r="W10" s="14">
        <v>0.14638579836454901</v>
      </c>
      <c r="X10" s="14">
        <v>0.168481107664045</v>
      </c>
      <c r="Y10" s="14">
        <v>0.13090316240387301</v>
      </c>
      <c r="Z10" s="14">
        <v>0.112590527795524</v>
      </c>
      <c r="AA10" s="14">
        <v>0.115648972604948</v>
      </c>
      <c r="AB10" s="14"/>
      <c r="AC10" s="14">
        <v>0.174826340466497</v>
      </c>
      <c r="AD10" s="14">
        <v>0.158392124370242</v>
      </c>
      <c r="AE10" s="14">
        <v>0.163870178903983</v>
      </c>
    </row>
    <row r="11" spans="2:31" ht="43" x14ac:dyDescent="0.5">
      <c r="B11" s="15" t="s">
        <v>168</v>
      </c>
      <c r="C11" s="14">
        <v>0.20136863451000001</v>
      </c>
      <c r="D11" s="14">
        <v>0.22163178365481401</v>
      </c>
      <c r="E11" s="14">
        <v>0.181853852041341</v>
      </c>
      <c r="F11" s="14"/>
      <c r="G11" s="14">
        <v>0.13825033590310201</v>
      </c>
      <c r="H11" s="14">
        <v>0.16384656666040201</v>
      </c>
      <c r="I11" s="14">
        <v>0.18592981495319599</v>
      </c>
      <c r="J11" s="14">
        <v>0.179586046762089</v>
      </c>
      <c r="K11" s="14">
        <v>0.19114832981577101</v>
      </c>
      <c r="L11" s="14">
        <v>0.31047415899735498</v>
      </c>
      <c r="M11" s="14"/>
      <c r="N11" s="14">
        <v>0.23621409561780601</v>
      </c>
      <c r="O11" s="14">
        <v>0.191270727895094</v>
      </c>
      <c r="P11" s="14">
        <v>0.18632830534089101</v>
      </c>
      <c r="Q11" s="14">
        <v>0.186046281718033</v>
      </c>
      <c r="R11" s="14"/>
      <c r="S11" s="14">
        <v>0.25878143886219102</v>
      </c>
      <c r="T11" s="14">
        <v>0.19606697490258801</v>
      </c>
      <c r="U11" s="14">
        <v>0.122606448637988</v>
      </c>
      <c r="V11" s="14"/>
      <c r="W11" s="14">
        <v>0.35295109164050698</v>
      </c>
      <c r="X11" s="14">
        <v>9.6368861256681801E-2</v>
      </c>
      <c r="Y11" s="14">
        <v>0.18138029378568499</v>
      </c>
      <c r="Z11" s="14">
        <v>0.13400956487453899</v>
      </c>
      <c r="AA11" s="14">
        <v>0.10659442213497899</v>
      </c>
      <c r="AB11" s="14"/>
      <c r="AC11" s="14">
        <v>0.48246980456634198</v>
      </c>
      <c r="AD11" s="14">
        <v>9.6393793924085105E-2</v>
      </c>
      <c r="AE11" s="14">
        <v>0.15279049240020301</v>
      </c>
    </row>
    <row r="12" spans="2:31" x14ac:dyDescent="0.5">
      <c r="B12" s="15" t="s">
        <v>120</v>
      </c>
      <c r="C12" s="23">
        <v>0.15964523096104599</v>
      </c>
      <c r="D12" s="23">
        <v>0.12851531477641301</v>
      </c>
      <c r="E12" s="23">
        <v>0.19079200083633699</v>
      </c>
      <c r="F12" s="23"/>
      <c r="G12" s="23">
        <v>0.169414566822708</v>
      </c>
      <c r="H12" s="23">
        <v>0.128471122668841</v>
      </c>
      <c r="I12" s="23">
        <v>0.16841244128631899</v>
      </c>
      <c r="J12" s="23">
        <v>0.15633033658099399</v>
      </c>
      <c r="K12" s="23">
        <v>0.167282639053392</v>
      </c>
      <c r="L12" s="23">
        <v>0.16896889053111699</v>
      </c>
      <c r="M12" s="23"/>
      <c r="N12" s="23">
        <v>0.139007704811695</v>
      </c>
      <c r="O12" s="23">
        <v>0.142501949963383</v>
      </c>
      <c r="P12" s="23">
        <v>0.168311013874721</v>
      </c>
      <c r="Q12" s="23">
        <v>0.19554096280491501</v>
      </c>
      <c r="R12" s="23"/>
      <c r="S12" s="23">
        <v>0.14837513589214099</v>
      </c>
      <c r="T12" s="23">
        <v>0.12749525600985701</v>
      </c>
      <c r="U12" s="23">
        <v>0.243153672011995</v>
      </c>
      <c r="V12" s="23"/>
      <c r="W12" s="23">
        <v>0.161929984168042</v>
      </c>
      <c r="X12" s="23">
        <v>9.3389290426217395E-2</v>
      </c>
      <c r="Y12" s="23">
        <v>0.119695777317725</v>
      </c>
      <c r="Z12" s="23">
        <v>0.246483355759887</v>
      </c>
      <c r="AA12" s="23">
        <v>0.27209708293139001</v>
      </c>
      <c r="AB12" s="23"/>
      <c r="AC12" s="23">
        <v>0.15680538774519401</v>
      </c>
      <c r="AD12" s="23">
        <v>0.100757123776616</v>
      </c>
      <c r="AE12" s="23">
        <v>0.119107503224459</v>
      </c>
    </row>
    <row r="13" spans="2:31" x14ac:dyDescent="0.5">
      <c r="B13" s="16"/>
    </row>
    <row r="14" spans="2:31" x14ac:dyDescent="0.5">
      <c r="B14" t="s">
        <v>74</v>
      </c>
    </row>
    <row r="15" spans="2:31" x14ac:dyDescent="0.5">
      <c r="B15" t="s">
        <v>75</v>
      </c>
    </row>
    <row r="17" spans="2:2" x14ac:dyDescent="0.5">
      <c r="B17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E17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165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ht="71.7" x14ac:dyDescent="0.5">
      <c r="B9" s="15" t="s">
        <v>169</v>
      </c>
      <c r="C9" s="14">
        <v>0.119559512546384</v>
      </c>
      <c r="D9" s="14">
        <v>0.119929814479189</v>
      </c>
      <c r="E9" s="14">
        <v>0.119778520679949</v>
      </c>
      <c r="F9" s="14"/>
      <c r="G9" s="14">
        <v>0.160784751132832</v>
      </c>
      <c r="H9" s="14">
        <v>0.12157197477531501</v>
      </c>
      <c r="I9" s="14">
        <v>0.13904103993005701</v>
      </c>
      <c r="J9" s="14">
        <v>8.5932095059202102E-2</v>
      </c>
      <c r="K9" s="14">
        <v>0.13200323126105901</v>
      </c>
      <c r="L9" s="14">
        <v>9.3835229663681699E-2</v>
      </c>
      <c r="M9" s="14"/>
      <c r="N9" s="14">
        <v>0.122916187111494</v>
      </c>
      <c r="O9" s="14">
        <v>0.121904747184562</v>
      </c>
      <c r="P9" s="14">
        <v>0.122433074018777</v>
      </c>
      <c r="Q9" s="14">
        <v>0.10962380902199401</v>
      </c>
      <c r="R9" s="14"/>
      <c r="S9" s="14">
        <v>0.14163024469958799</v>
      </c>
      <c r="T9" s="14">
        <v>0.103090015309386</v>
      </c>
      <c r="U9" s="14">
        <v>0.12226713891685401</v>
      </c>
      <c r="V9" s="14"/>
      <c r="W9" s="14">
        <v>0.17942827270873901</v>
      </c>
      <c r="X9" s="14">
        <v>9.0227913513536304E-2</v>
      </c>
      <c r="Y9" s="14">
        <v>6.1712633583353702E-2</v>
      </c>
      <c r="Z9" s="14">
        <v>9.8940380041839401E-2</v>
      </c>
      <c r="AA9" s="14">
        <v>6.3047068608982806E-2</v>
      </c>
      <c r="AB9" s="14"/>
      <c r="AC9" s="14">
        <v>0.254062946042999</v>
      </c>
      <c r="AD9" s="14">
        <v>9.3854372369028105E-2</v>
      </c>
      <c r="AE9" s="14">
        <v>7.0196880061368594E-2</v>
      </c>
    </row>
    <row r="10" spans="2:31" ht="71.7" x14ac:dyDescent="0.5">
      <c r="B10" s="15" t="s">
        <v>170</v>
      </c>
      <c r="C10" s="14">
        <v>0.39232220854657801</v>
      </c>
      <c r="D10" s="14">
        <v>0.40693732582032699</v>
      </c>
      <c r="E10" s="14">
        <v>0.37924474210126602</v>
      </c>
      <c r="F10" s="14"/>
      <c r="G10" s="14">
        <v>0.35011052584592001</v>
      </c>
      <c r="H10" s="14">
        <v>0.34491139149199801</v>
      </c>
      <c r="I10" s="14">
        <v>0.34845512931445799</v>
      </c>
      <c r="J10" s="14">
        <v>0.41009100478472899</v>
      </c>
      <c r="K10" s="14">
        <v>0.43226636963037102</v>
      </c>
      <c r="L10" s="14">
        <v>0.45313171744987901</v>
      </c>
      <c r="M10" s="14"/>
      <c r="N10" s="14">
        <v>0.41016240253642</v>
      </c>
      <c r="O10" s="14">
        <v>0.40833064908172501</v>
      </c>
      <c r="P10" s="14">
        <v>0.40887866272822798</v>
      </c>
      <c r="Q10" s="14">
        <v>0.344794066485408</v>
      </c>
      <c r="R10" s="14"/>
      <c r="S10" s="14">
        <v>0.45861510856384002</v>
      </c>
      <c r="T10" s="14">
        <v>0.37352863375614798</v>
      </c>
      <c r="U10" s="14">
        <v>0.28106740397908098</v>
      </c>
      <c r="V10" s="14"/>
      <c r="W10" s="14">
        <v>0.48532499821153402</v>
      </c>
      <c r="X10" s="14">
        <v>0.34871657531276001</v>
      </c>
      <c r="Y10" s="14">
        <v>0.37288464781250902</v>
      </c>
      <c r="Z10" s="14">
        <v>0.46422030691577099</v>
      </c>
      <c r="AA10" s="14">
        <v>0.31585152553717399</v>
      </c>
      <c r="AB10" s="14"/>
      <c r="AC10" s="14">
        <v>0.464674468698489</v>
      </c>
      <c r="AD10" s="14">
        <v>0.35131658396626603</v>
      </c>
      <c r="AE10" s="14">
        <v>0.42951201879950102</v>
      </c>
    </row>
    <row r="11" spans="2:31" ht="71.7" x14ac:dyDescent="0.5">
      <c r="B11" s="15" t="s">
        <v>171</v>
      </c>
      <c r="C11" s="14">
        <v>0.29907341175485902</v>
      </c>
      <c r="D11" s="14">
        <v>0.32542810499644498</v>
      </c>
      <c r="E11" s="14">
        <v>0.27068082372152302</v>
      </c>
      <c r="F11" s="14"/>
      <c r="G11" s="14">
        <v>0.28782453966357302</v>
      </c>
      <c r="H11" s="14">
        <v>0.319216700918245</v>
      </c>
      <c r="I11" s="14">
        <v>0.29938310216860198</v>
      </c>
      <c r="J11" s="14">
        <v>0.29778156761664498</v>
      </c>
      <c r="K11" s="14">
        <v>0.282871304693815</v>
      </c>
      <c r="L11" s="14">
        <v>0.30177712078987401</v>
      </c>
      <c r="M11" s="14"/>
      <c r="N11" s="14">
        <v>0.32276568778632198</v>
      </c>
      <c r="O11" s="14">
        <v>0.30286722809350902</v>
      </c>
      <c r="P11" s="14">
        <v>0.26634712576832698</v>
      </c>
      <c r="Q11" s="14">
        <v>0.29470249835161899</v>
      </c>
      <c r="R11" s="14"/>
      <c r="S11" s="14">
        <v>0.23859900072660201</v>
      </c>
      <c r="T11" s="14">
        <v>0.37806467896683899</v>
      </c>
      <c r="U11" s="14">
        <v>0.235963426205128</v>
      </c>
      <c r="V11" s="14"/>
      <c r="W11" s="14">
        <v>0.17703484397664501</v>
      </c>
      <c r="X11" s="14">
        <v>0.424386195375208</v>
      </c>
      <c r="Y11" s="14">
        <v>0.44385782625067499</v>
      </c>
      <c r="Z11" s="14">
        <v>0.22902458800301401</v>
      </c>
      <c r="AA11" s="14">
        <v>0.22961513038513001</v>
      </c>
      <c r="AB11" s="14"/>
      <c r="AC11" s="14">
        <v>0.114694640412393</v>
      </c>
      <c r="AD11" s="14">
        <v>0.41369985921199998</v>
      </c>
      <c r="AE11" s="14">
        <v>0.36289299812154402</v>
      </c>
    </row>
    <row r="12" spans="2:31" x14ac:dyDescent="0.5">
      <c r="B12" s="15" t="s">
        <v>120</v>
      </c>
      <c r="C12" s="23">
        <v>0.189044867152178</v>
      </c>
      <c r="D12" s="23">
        <v>0.14770475470403899</v>
      </c>
      <c r="E12" s="23">
        <v>0.230295913497262</v>
      </c>
      <c r="F12" s="23"/>
      <c r="G12" s="23">
        <v>0.201280183357674</v>
      </c>
      <c r="H12" s="23">
        <v>0.21429993281444301</v>
      </c>
      <c r="I12" s="23">
        <v>0.213120728586882</v>
      </c>
      <c r="J12" s="23">
        <v>0.20619533253942299</v>
      </c>
      <c r="K12" s="23">
        <v>0.15285909441475401</v>
      </c>
      <c r="L12" s="23">
        <v>0.15125593209656599</v>
      </c>
      <c r="M12" s="23"/>
      <c r="N12" s="23">
        <v>0.14415572256576401</v>
      </c>
      <c r="O12" s="23">
        <v>0.16689737564020399</v>
      </c>
      <c r="P12" s="23">
        <v>0.20234113748466701</v>
      </c>
      <c r="Q12" s="23">
        <v>0.25087962614097897</v>
      </c>
      <c r="R12" s="23"/>
      <c r="S12" s="23">
        <v>0.16115564600996901</v>
      </c>
      <c r="T12" s="23">
        <v>0.14531667196762801</v>
      </c>
      <c r="U12" s="23">
        <v>0.36070203089893699</v>
      </c>
      <c r="V12" s="23"/>
      <c r="W12" s="23">
        <v>0.15821188510308101</v>
      </c>
      <c r="X12" s="23">
        <v>0.136669315798496</v>
      </c>
      <c r="Y12" s="23">
        <v>0.121544892353462</v>
      </c>
      <c r="Z12" s="23">
        <v>0.20781472503937601</v>
      </c>
      <c r="AA12" s="23">
        <v>0.39148627546871301</v>
      </c>
      <c r="AB12" s="23"/>
      <c r="AC12" s="23">
        <v>0.166567944846118</v>
      </c>
      <c r="AD12" s="23">
        <v>0.141129184452705</v>
      </c>
      <c r="AE12" s="23">
        <v>0.13739810301758601</v>
      </c>
    </row>
    <row r="13" spans="2:31" x14ac:dyDescent="0.5">
      <c r="B13" s="16"/>
    </row>
    <row r="14" spans="2:31" x14ac:dyDescent="0.5">
      <c r="B14" t="s">
        <v>74</v>
      </c>
    </row>
    <row r="15" spans="2:31" x14ac:dyDescent="0.5">
      <c r="B15" t="s">
        <v>75</v>
      </c>
    </row>
    <row r="17" spans="2:2" x14ac:dyDescent="0.5">
      <c r="B17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E19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ht="28.7" x14ac:dyDescent="0.5">
      <c r="B9" s="15" t="s">
        <v>172</v>
      </c>
      <c r="C9" s="14">
        <v>7.8776278502029104E-2</v>
      </c>
      <c r="D9" s="14">
        <v>9.4507575001672797E-2</v>
      </c>
      <c r="E9" s="14">
        <v>6.3810380126008495E-2</v>
      </c>
      <c r="F9" s="14"/>
      <c r="G9" s="14">
        <v>7.9947399287078003E-2</v>
      </c>
      <c r="H9" s="14">
        <v>7.67624141813633E-2</v>
      </c>
      <c r="I9" s="14">
        <v>6.4714988228117998E-2</v>
      </c>
      <c r="J9" s="14">
        <v>7.7209326520034899E-2</v>
      </c>
      <c r="K9" s="14">
        <v>7.4321294176453306E-2</v>
      </c>
      <c r="L9" s="14">
        <v>9.5322831611797804E-2</v>
      </c>
      <c r="M9" s="14"/>
      <c r="N9" s="14">
        <v>9.0190300533948803E-2</v>
      </c>
      <c r="O9" s="14">
        <v>7.38393531567164E-2</v>
      </c>
      <c r="P9" s="14">
        <v>8.18346125430129E-2</v>
      </c>
      <c r="Q9" s="14">
        <v>7.0605801464098603E-2</v>
      </c>
      <c r="R9" s="14"/>
      <c r="S9" s="14">
        <v>0.116378402794971</v>
      </c>
      <c r="T9" s="14">
        <v>6.90087676324357E-2</v>
      </c>
      <c r="U9" s="14">
        <v>2.7741577192126401E-2</v>
      </c>
      <c r="V9" s="14"/>
      <c r="W9" s="14">
        <v>0.173143578062362</v>
      </c>
      <c r="X9" s="14">
        <v>2.23446556421192E-2</v>
      </c>
      <c r="Y9" s="14">
        <v>3.1841651145691201E-2</v>
      </c>
      <c r="Z9" s="14">
        <v>7.8829128826722994E-2</v>
      </c>
      <c r="AA9" s="14">
        <v>1.4072408936283001E-2</v>
      </c>
      <c r="AB9" s="14"/>
      <c r="AC9" s="14">
        <v>0.28534028535037198</v>
      </c>
      <c r="AD9" s="14">
        <v>1.7072721750835601E-2</v>
      </c>
      <c r="AE9" s="14">
        <v>3.8054175704120903E-2</v>
      </c>
    </row>
    <row r="10" spans="2:31" ht="28.7" x14ac:dyDescent="0.5">
      <c r="B10" s="15" t="s">
        <v>173</v>
      </c>
      <c r="C10" s="14">
        <v>0.103137994896976</v>
      </c>
      <c r="D10" s="14">
        <v>0.12304490496189401</v>
      </c>
      <c r="E10" s="14">
        <v>8.4216399164861094E-2</v>
      </c>
      <c r="F10" s="14"/>
      <c r="G10" s="14">
        <v>0.10908552978054201</v>
      </c>
      <c r="H10" s="14">
        <v>0.13312852818247101</v>
      </c>
      <c r="I10" s="14">
        <v>0.11454196856397</v>
      </c>
      <c r="J10" s="14">
        <v>7.6498003731772901E-2</v>
      </c>
      <c r="K10" s="14">
        <v>9.5855215719766199E-2</v>
      </c>
      <c r="L10" s="14">
        <v>9.2057378904242995E-2</v>
      </c>
      <c r="M10" s="14"/>
      <c r="N10" s="14">
        <v>0.13352439792604701</v>
      </c>
      <c r="O10" s="14">
        <v>8.3828281553039702E-2</v>
      </c>
      <c r="P10" s="14">
        <v>0.111304010440661</v>
      </c>
      <c r="Q10" s="14">
        <v>8.5454815927896402E-2</v>
      </c>
      <c r="R10" s="14"/>
      <c r="S10" s="14">
        <v>0.13253344943456399</v>
      </c>
      <c r="T10" s="14">
        <v>8.2195473961058294E-2</v>
      </c>
      <c r="U10" s="14">
        <v>9.4754588979717294E-2</v>
      </c>
      <c r="V10" s="14"/>
      <c r="W10" s="14">
        <v>0.17396407385773599</v>
      </c>
      <c r="X10" s="14">
        <v>6.09794174462737E-2</v>
      </c>
      <c r="Y10" s="14">
        <v>9.3082523305218295E-2</v>
      </c>
      <c r="Z10" s="14">
        <v>9.3548968398476096E-2</v>
      </c>
      <c r="AA10" s="14">
        <v>5.5289810948344502E-2</v>
      </c>
      <c r="AB10" s="14"/>
      <c r="AC10" s="14">
        <v>0.20657039887096401</v>
      </c>
      <c r="AD10" s="14">
        <v>5.3902111293367597E-2</v>
      </c>
      <c r="AE10" s="14">
        <v>7.4387412365416294E-2</v>
      </c>
    </row>
    <row r="11" spans="2:31" x14ac:dyDescent="0.5">
      <c r="B11" s="15" t="s">
        <v>174</v>
      </c>
      <c r="C11" s="14">
        <v>0.46066016848518099</v>
      </c>
      <c r="D11" s="14">
        <v>0.43830891584558801</v>
      </c>
      <c r="E11" s="14">
        <v>0.48293338274474401</v>
      </c>
      <c r="F11" s="14"/>
      <c r="G11" s="14">
        <v>0.37872809572844901</v>
      </c>
      <c r="H11" s="14">
        <v>0.45094548378839899</v>
      </c>
      <c r="I11" s="14">
        <v>0.41462375125446499</v>
      </c>
      <c r="J11" s="14">
        <v>0.47000801694461602</v>
      </c>
      <c r="K11" s="14">
        <v>0.53367707825257804</v>
      </c>
      <c r="L11" s="14">
        <v>0.503452326440466</v>
      </c>
      <c r="M11" s="14"/>
      <c r="N11" s="14">
        <v>0.40526422525201899</v>
      </c>
      <c r="O11" s="14">
        <v>0.48554120986703297</v>
      </c>
      <c r="P11" s="14">
        <v>0.48310564347484802</v>
      </c>
      <c r="Q11" s="14">
        <v>0.46923316919657299</v>
      </c>
      <c r="R11" s="14"/>
      <c r="S11" s="14">
        <v>0.48052815226272999</v>
      </c>
      <c r="T11" s="14">
        <v>0.44368514039889201</v>
      </c>
      <c r="U11" s="14">
        <v>0.47669034563678098</v>
      </c>
      <c r="V11" s="14"/>
      <c r="W11" s="14">
        <v>0.48580557837968003</v>
      </c>
      <c r="X11" s="14">
        <v>0.39762535917236902</v>
      </c>
      <c r="Y11" s="14">
        <v>0.41633193106889999</v>
      </c>
      <c r="Z11" s="14">
        <v>0.45325339567945699</v>
      </c>
      <c r="AA11" s="14">
        <v>0.53874087433523499</v>
      </c>
      <c r="AB11" s="14"/>
      <c r="AC11" s="14">
        <v>0.46531935654543899</v>
      </c>
      <c r="AD11" s="14">
        <v>0.39898993513143</v>
      </c>
      <c r="AE11" s="14">
        <v>0.444077515128386</v>
      </c>
    </row>
    <row r="12" spans="2:31" ht="28.7" x14ac:dyDescent="0.5">
      <c r="B12" s="15" t="s">
        <v>175</v>
      </c>
      <c r="C12" s="14">
        <v>6.5898400036796895E-2</v>
      </c>
      <c r="D12" s="14">
        <v>6.9695855294856293E-2</v>
      </c>
      <c r="E12" s="14">
        <v>6.1505803750354103E-2</v>
      </c>
      <c r="F12" s="14"/>
      <c r="G12" s="14">
        <v>9.9468717481449101E-2</v>
      </c>
      <c r="H12" s="14">
        <v>6.4973381751235099E-2</v>
      </c>
      <c r="I12" s="14">
        <v>9.4589932850612804E-2</v>
      </c>
      <c r="J12" s="14">
        <v>4.3122918785702402E-2</v>
      </c>
      <c r="K12" s="14">
        <v>4.3366966217959102E-2</v>
      </c>
      <c r="L12" s="14">
        <v>5.4761010992218799E-2</v>
      </c>
      <c r="M12" s="14"/>
      <c r="N12" s="14">
        <v>7.7033679989350096E-2</v>
      </c>
      <c r="O12" s="14">
        <v>7.7555802526342907E-2</v>
      </c>
      <c r="P12" s="14">
        <v>5.6981086014181899E-2</v>
      </c>
      <c r="Q12" s="14">
        <v>5.1048832966917201E-2</v>
      </c>
      <c r="R12" s="14"/>
      <c r="S12" s="14">
        <v>6.0260030214810099E-2</v>
      </c>
      <c r="T12" s="14">
        <v>7.6280212382167797E-2</v>
      </c>
      <c r="U12" s="14">
        <v>5.0917272386556897E-2</v>
      </c>
      <c r="V12" s="14"/>
      <c r="W12" s="14">
        <v>6.4230373586035297E-2</v>
      </c>
      <c r="X12" s="14">
        <v>8.0349008556577298E-2</v>
      </c>
      <c r="Y12" s="14">
        <v>0.116366160143031</v>
      </c>
      <c r="Z12" s="14">
        <v>6.15819302706389E-2</v>
      </c>
      <c r="AA12" s="14">
        <v>3.7668700686577301E-2</v>
      </c>
      <c r="AB12" s="14"/>
      <c r="AC12" s="14">
        <v>1.9271411135390899E-2</v>
      </c>
      <c r="AD12" s="14">
        <v>9.7774551009083693E-2</v>
      </c>
      <c r="AE12" s="14">
        <v>0.116968292618033</v>
      </c>
    </row>
    <row r="13" spans="2:31" ht="28.7" x14ac:dyDescent="0.5">
      <c r="B13" s="15" t="s">
        <v>176</v>
      </c>
      <c r="C13" s="14">
        <v>0.22069343421822099</v>
      </c>
      <c r="D13" s="14">
        <v>0.224400839547063</v>
      </c>
      <c r="E13" s="14">
        <v>0.216070969041394</v>
      </c>
      <c r="F13" s="14"/>
      <c r="G13" s="14">
        <v>0.22759397181601701</v>
      </c>
      <c r="H13" s="14">
        <v>0.222510016924233</v>
      </c>
      <c r="I13" s="14">
        <v>0.191767006777364</v>
      </c>
      <c r="J13" s="14">
        <v>0.25380194710155102</v>
      </c>
      <c r="K13" s="14">
        <v>0.21971359843678501</v>
      </c>
      <c r="L13" s="14">
        <v>0.21201328699032501</v>
      </c>
      <c r="M13" s="14"/>
      <c r="N13" s="14">
        <v>0.23004593814973401</v>
      </c>
      <c r="O13" s="14">
        <v>0.23101358916884199</v>
      </c>
      <c r="P13" s="14">
        <v>0.19360255179720401</v>
      </c>
      <c r="Q13" s="14">
        <v>0.222450188652912</v>
      </c>
      <c r="R13" s="14"/>
      <c r="S13" s="14">
        <v>0.15378187226215001</v>
      </c>
      <c r="T13" s="14">
        <v>0.28706151347896203</v>
      </c>
      <c r="U13" s="14">
        <v>0.18905331015424401</v>
      </c>
      <c r="V13" s="14"/>
      <c r="W13" s="14">
        <v>5.1631711615281503E-2</v>
      </c>
      <c r="X13" s="14">
        <v>0.406860588947143</v>
      </c>
      <c r="Y13" s="14">
        <v>0.31173808704171202</v>
      </c>
      <c r="Z13" s="14">
        <v>0.226546007125</v>
      </c>
      <c r="AA13" s="14">
        <v>0.194415749600135</v>
      </c>
      <c r="AB13" s="14"/>
      <c r="AC13" s="14">
        <v>2.1432706418758902E-3</v>
      </c>
      <c r="AD13" s="14">
        <v>0.400104037802263</v>
      </c>
      <c r="AE13" s="14">
        <v>0.26789138232902898</v>
      </c>
    </row>
    <row r="14" spans="2:31" x14ac:dyDescent="0.5">
      <c r="B14" s="15" t="s">
        <v>120</v>
      </c>
      <c r="C14" s="23">
        <v>7.0833723860795506E-2</v>
      </c>
      <c r="D14" s="23">
        <v>5.0041909348926002E-2</v>
      </c>
      <c r="E14" s="23">
        <v>9.1463065172638996E-2</v>
      </c>
      <c r="F14" s="23"/>
      <c r="G14" s="23">
        <v>0.10517628590646499</v>
      </c>
      <c r="H14" s="23">
        <v>5.1680175172298802E-2</v>
      </c>
      <c r="I14" s="23">
        <v>0.11976235232547</v>
      </c>
      <c r="J14" s="23">
        <v>7.9359786916323297E-2</v>
      </c>
      <c r="K14" s="23">
        <v>3.3065847196458102E-2</v>
      </c>
      <c r="L14" s="23">
        <v>4.2393165060949402E-2</v>
      </c>
      <c r="M14" s="23"/>
      <c r="N14" s="23">
        <v>6.3941458148901106E-2</v>
      </c>
      <c r="O14" s="23">
        <v>4.8221763728025703E-2</v>
      </c>
      <c r="P14" s="23">
        <v>7.3172095730092798E-2</v>
      </c>
      <c r="Q14" s="23">
        <v>0.10120719179160199</v>
      </c>
      <c r="R14" s="23"/>
      <c r="S14" s="23">
        <v>5.6518093030774E-2</v>
      </c>
      <c r="T14" s="23">
        <v>4.1768892146484798E-2</v>
      </c>
      <c r="U14" s="23">
        <v>0.16084290565057399</v>
      </c>
      <c r="V14" s="23"/>
      <c r="W14" s="23">
        <v>5.1224684498905701E-2</v>
      </c>
      <c r="X14" s="23">
        <v>3.1840970235517699E-2</v>
      </c>
      <c r="Y14" s="23">
        <v>3.06396472954472E-2</v>
      </c>
      <c r="Z14" s="23">
        <v>8.6240569699705602E-2</v>
      </c>
      <c r="AA14" s="23">
        <v>0.15981245549342599</v>
      </c>
      <c r="AB14" s="23"/>
      <c r="AC14" s="23">
        <v>2.13552774559581E-2</v>
      </c>
      <c r="AD14" s="23">
        <v>3.21566430130193E-2</v>
      </c>
      <c r="AE14" s="23">
        <v>5.8621221855014498E-2</v>
      </c>
    </row>
    <row r="15" spans="2:31" x14ac:dyDescent="0.5">
      <c r="B15" s="16"/>
    </row>
    <row r="16" spans="2:31" x14ac:dyDescent="0.5">
      <c r="B16" t="s">
        <v>74</v>
      </c>
    </row>
    <row r="17" spans="2:2" x14ac:dyDescent="0.5">
      <c r="B17" t="s">
        <v>75</v>
      </c>
    </row>
    <row r="19" spans="2:2" x14ac:dyDescent="0.5">
      <c r="B19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E18"/>
  <sheetViews>
    <sheetView showGridLines="0" workbookViewId="0">
      <pane xSplit="2" topLeftCell="C1" activePane="topRight" state="frozen"/>
      <selection pane="topRight"/>
    </sheetView>
  </sheetViews>
  <sheetFormatPr defaultColWidth="11.41015625" defaultRowHeight="14.35" x14ac:dyDescent="0.5"/>
  <cols>
    <col min="2" max="2" width="25.703125" customWidth="1"/>
    <col min="3" max="5" width="10.703125" customWidth="1"/>
    <col min="6" max="6" width="2.1171875" customWidth="1"/>
    <col min="7" max="12" width="10.703125" customWidth="1"/>
    <col min="13" max="13" width="2.1171875" customWidth="1"/>
    <col min="14" max="17" width="10.703125" customWidth="1"/>
    <col min="18" max="18" width="2.1171875" customWidth="1"/>
    <col min="19" max="21" width="10.703125" customWidth="1"/>
    <col min="22" max="22" width="2.1171875" customWidth="1"/>
    <col min="23" max="27" width="10.703125" customWidth="1"/>
    <col min="28" max="28" width="2.1171875" customWidth="1"/>
    <col min="29" max="31" width="10.703125" customWidth="1"/>
    <col min="32" max="32" width="2.1171875" customWidth="1"/>
  </cols>
  <sheetData>
    <row r="2" spans="2:31" ht="39.950000000000003" customHeight="1" x14ac:dyDescent="0.5">
      <c r="D2" s="28" t="s">
        <v>182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5" spans="2:31" ht="30" customHeight="1" x14ac:dyDescent="0.5">
      <c r="B5" s="22"/>
      <c r="C5" s="22"/>
      <c r="D5" s="29" t="s">
        <v>37</v>
      </c>
      <c r="E5" s="29"/>
      <c r="F5" s="22"/>
      <c r="G5" s="29" t="s">
        <v>38</v>
      </c>
      <c r="H5" s="29"/>
      <c r="I5" s="29"/>
      <c r="J5" s="29"/>
      <c r="K5" s="29"/>
      <c r="L5" s="29"/>
      <c r="M5" s="22"/>
      <c r="N5" s="29" t="s">
        <v>39</v>
      </c>
      <c r="O5" s="29"/>
      <c r="P5" s="29"/>
      <c r="Q5" s="29"/>
      <c r="R5" s="22"/>
      <c r="S5" s="29" t="s">
        <v>40</v>
      </c>
      <c r="T5" s="29"/>
      <c r="U5" s="29"/>
      <c r="V5" s="22"/>
      <c r="W5" s="29" t="s">
        <v>41</v>
      </c>
      <c r="X5" s="29"/>
      <c r="Y5" s="29"/>
      <c r="Z5" s="29"/>
      <c r="AA5" s="29"/>
      <c r="AB5" s="22"/>
      <c r="AC5" s="29" t="s">
        <v>42</v>
      </c>
      <c r="AD5" s="29"/>
      <c r="AE5" s="29"/>
    </row>
    <row r="6" spans="2:31" ht="28.7" x14ac:dyDescent="0.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S6" s="12" t="s">
        <v>29</v>
      </c>
      <c r="T6" s="12" t="s">
        <v>30</v>
      </c>
      <c r="U6" s="12" t="s">
        <v>31</v>
      </c>
      <c r="W6" s="12" t="s">
        <v>32</v>
      </c>
      <c r="X6" s="12" t="s">
        <v>33</v>
      </c>
      <c r="Y6" s="12" t="s">
        <v>34</v>
      </c>
      <c r="Z6" s="12" t="s">
        <v>35</v>
      </c>
      <c r="AA6" s="12" t="s">
        <v>31</v>
      </c>
      <c r="AC6" s="12" t="s">
        <v>32</v>
      </c>
      <c r="AD6" s="12" t="s">
        <v>33</v>
      </c>
      <c r="AE6" s="12" t="s">
        <v>36</v>
      </c>
    </row>
    <row r="7" spans="2:31" ht="30" customHeight="1" x14ac:dyDescent="0.5">
      <c r="B7" s="10" t="s">
        <v>17</v>
      </c>
      <c r="C7" s="10">
        <v>2040</v>
      </c>
      <c r="D7" s="10">
        <v>973</v>
      </c>
      <c r="E7" s="10">
        <v>1062</v>
      </c>
      <c r="F7" s="10"/>
      <c r="G7" s="10">
        <v>241</v>
      </c>
      <c r="H7" s="10">
        <v>356</v>
      </c>
      <c r="I7" s="10">
        <v>331</v>
      </c>
      <c r="J7" s="10">
        <v>350</v>
      </c>
      <c r="K7" s="10">
        <v>313</v>
      </c>
      <c r="L7" s="10">
        <v>449</v>
      </c>
      <c r="M7" s="10"/>
      <c r="N7" s="10">
        <v>555</v>
      </c>
      <c r="O7" s="10">
        <v>450</v>
      </c>
      <c r="P7" s="10">
        <v>476</v>
      </c>
      <c r="Q7" s="10">
        <v>548</v>
      </c>
      <c r="R7" s="10"/>
      <c r="S7" s="10">
        <v>776</v>
      </c>
      <c r="T7" s="10">
        <v>832</v>
      </c>
      <c r="U7" s="10">
        <v>287</v>
      </c>
      <c r="V7" s="10"/>
      <c r="W7" s="10">
        <v>750</v>
      </c>
      <c r="X7" s="10">
        <v>580</v>
      </c>
      <c r="Y7" s="10">
        <v>143</v>
      </c>
      <c r="Z7" s="10">
        <v>34</v>
      </c>
      <c r="AA7" s="10">
        <v>263</v>
      </c>
      <c r="AB7" s="10"/>
      <c r="AC7" s="10">
        <v>459</v>
      </c>
      <c r="AD7" s="10">
        <v>712</v>
      </c>
      <c r="AE7" s="10">
        <v>142</v>
      </c>
    </row>
    <row r="8" spans="2:31" ht="30" customHeight="1" x14ac:dyDescent="0.5">
      <c r="B8" s="11" t="s">
        <v>18</v>
      </c>
      <c r="C8" s="11">
        <v>2040</v>
      </c>
      <c r="D8" s="11">
        <v>1005</v>
      </c>
      <c r="E8" s="11">
        <v>1030</v>
      </c>
      <c r="F8" s="11"/>
      <c r="G8" s="11">
        <v>282</v>
      </c>
      <c r="H8" s="11">
        <v>348</v>
      </c>
      <c r="I8" s="11">
        <v>348</v>
      </c>
      <c r="J8" s="11">
        <v>347</v>
      </c>
      <c r="K8" s="11">
        <v>287</v>
      </c>
      <c r="L8" s="11">
        <v>428</v>
      </c>
      <c r="M8" s="11"/>
      <c r="N8" s="11">
        <v>548</v>
      </c>
      <c r="O8" s="11">
        <v>527</v>
      </c>
      <c r="P8" s="11">
        <v>446</v>
      </c>
      <c r="Q8" s="11">
        <v>508</v>
      </c>
      <c r="R8" s="11"/>
      <c r="S8" s="11">
        <v>753</v>
      </c>
      <c r="T8" s="11">
        <v>833</v>
      </c>
      <c r="U8" s="11">
        <v>286</v>
      </c>
      <c r="V8" s="11"/>
      <c r="W8" s="11">
        <v>738</v>
      </c>
      <c r="X8" s="11">
        <v>577</v>
      </c>
      <c r="Y8" s="11">
        <v>140</v>
      </c>
      <c r="Z8" s="11">
        <v>33</v>
      </c>
      <c r="AA8" s="11">
        <v>259</v>
      </c>
      <c r="AB8" s="11"/>
      <c r="AC8" s="11">
        <v>450</v>
      </c>
      <c r="AD8" s="11">
        <v>715</v>
      </c>
      <c r="AE8" s="11">
        <v>142</v>
      </c>
    </row>
    <row r="9" spans="2:31" ht="43" x14ac:dyDescent="0.5">
      <c r="B9" s="15" t="s">
        <v>178</v>
      </c>
      <c r="C9" s="14">
        <v>0.37144197719796601</v>
      </c>
      <c r="D9" s="14">
        <v>0.42351200860989202</v>
      </c>
      <c r="E9" s="14">
        <v>0.32244265641474001</v>
      </c>
      <c r="F9" s="14"/>
      <c r="G9" s="14">
        <v>0.34151507938127501</v>
      </c>
      <c r="H9" s="14">
        <v>0.37091915812193099</v>
      </c>
      <c r="I9" s="14">
        <v>0.34740027163790699</v>
      </c>
      <c r="J9" s="14">
        <v>0.34299742649200499</v>
      </c>
      <c r="K9" s="14">
        <v>0.33975955012534098</v>
      </c>
      <c r="L9" s="14">
        <v>0.45539893526487701</v>
      </c>
      <c r="M9" s="14"/>
      <c r="N9" s="14">
        <v>0.45370772184129798</v>
      </c>
      <c r="O9" s="14">
        <v>0.40499646982531501</v>
      </c>
      <c r="P9" s="14">
        <v>0.30109217092144702</v>
      </c>
      <c r="Q9" s="14">
        <v>0.31393335258719401</v>
      </c>
      <c r="R9" s="14"/>
      <c r="S9" s="14">
        <v>0.32709619644729199</v>
      </c>
      <c r="T9" s="14">
        <v>0.46297716700480801</v>
      </c>
      <c r="U9" s="14">
        <v>0.25534232864714002</v>
      </c>
      <c r="V9" s="14"/>
      <c r="W9" s="14">
        <v>0.379395450395766</v>
      </c>
      <c r="X9" s="14">
        <v>0.39517370478102498</v>
      </c>
      <c r="Y9" s="14">
        <v>0.52559967956077502</v>
      </c>
      <c r="Z9" s="14">
        <v>0.25258354242403702</v>
      </c>
      <c r="AA9" s="14">
        <v>0.23162597432346499</v>
      </c>
      <c r="AB9" s="14"/>
      <c r="AC9" s="14">
        <v>0.40578811089297401</v>
      </c>
      <c r="AD9" s="14">
        <v>0.41190010920011799</v>
      </c>
      <c r="AE9" s="14">
        <v>0.46654090002015602</v>
      </c>
    </row>
    <row r="10" spans="2:31" ht="57.35" x14ac:dyDescent="0.5">
      <c r="B10" s="15" t="s">
        <v>179</v>
      </c>
      <c r="C10" s="14">
        <v>0.14821817878621399</v>
      </c>
      <c r="D10" s="14">
        <v>0.14994088071997499</v>
      </c>
      <c r="E10" s="14">
        <v>0.144357442133872</v>
      </c>
      <c r="F10" s="14"/>
      <c r="G10" s="14">
        <v>0.24249167703943</v>
      </c>
      <c r="H10" s="14">
        <v>0.16981475430465701</v>
      </c>
      <c r="I10" s="14">
        <v>0.162096971043796</v>
      </c>
      <c r="J10" s="14">
        <v>0.14184961195356999</v>
      </c>
      <c r="K10" s="14">
        <v>0.112831329350881</v>
      </c>
      <c r="L10" s="14">
        <v>8.6152617261986003E-2</v>
      </c>
      <c r="M10" s="14"/>
      <c r="N10" s="14">
        <v>0.170315927977816</v>
      </c>
      <c r="O10" s="14">
        <v>0.149582778904368</v>
      </c>
      <c r="P10" s="14">
        <v>0.116667250802639</v>
      </c>
      <c r="Q10" s="14">
        <v>0.14990672804770699</v>
      </c>
      <c r="R10" s="14"/>
      <c r="S10" s="14">
        <v>0.10516462109604099</v>
      </c>
      <c r="T10" s="14">
        <v>0.16987355751375799</v>
      </c>
      <c r="U10" s="14">
        <v>0.14109976483910699</v>
      </c>
      <c r="V10" s="14"/>
      <c r="W10" s="14">
        <v>0.105864805750435</v>
      </c>
      <c r="X10" s="14">
        <v>0.20373843001609901</v>
      </c>
      <c r="Y10" s="14">
        <v>0.16442024291294199</v>
      </c>
      <c r="Z10" s="14">
        <v>9.9519331995183397E-2</v>
      </c>
      <c r="AA10" s="14">
        <v>0.11395634959683799</v>
      </c>
      <c r="AB10" s="14"/>
      <c r="AC10" s="14">
        <v>0.126480216639239</v>
      </c>
      <c r="AD10" s="14">
        <v>0.19609953075407</v>
      </c>
      <c r="AE10" s="14">
        <v>0.148411357608209</v>
      </c>
    </row>
    <row r="11" spans="2:31" ht="57.35" x14ac:dyDescent="0.5">
      <c r="B11" s="15" t="s">
        <v>180</v>
      </c>
      <c r="C11" s="14">
        <v>0.19773820668748199</v>
      </c>
      <c r="D11" s="14">
        <v>0.20565882771277799</v>
      </c>
      <c r="E11" s="14">
        <v>0.19097019028659301</v>
      </c>
      <c r="F11" s="14"/>
      <c r="G11" s="14">
        <v>0.18184562925102099</v>
      </c>
      <c r="H11" s="14">
        <v>0.193574383878831</v>
      </c>
      <c r="I11" s="14">
        <v>0.172149614465957</v>
      </c>
      <c r="J11" s="14">
        <v>0.18351873835372401</v>
      </c>
      <c r="K11" s="14">
        <v>0.23754320609104801</v>
      </c>
      <c r="L11" s="14">
        <v>0.21723759087042199</v>
      </c>
      <c r="M11" s="14"/>
      <c r="N11" s="14">
        <v>0.17340450259610199</v>
      </c>
      <c r="O11" s="14">
        <v>0.19976385793658499</v>
      </c>
      <c r="P11" s="14">
        <v>0.224572574588423</v>
      </c>
      <c r="Q11" s="14">
        <v>0.19464365493598301</v>
      </c>
      <c r="R11" s="14"/>
      <c r="S11" s="14">
        <v>0.26002987423666601</v>
      </c>
      <c r="T11" s="14">
        <v>0.15715209048678999</v>
      </c>
      <c r="U11" s="14">
        <v>0.157427778163895</v>
      </c>
      <c r="V11" s="14"/>
      <c r="W11" s="14">
        <v>0.26377250788847201</v>
      </c>
      <c r="X11" s="14">
        <v>0.14321750150585</v>
      </c>
      <c r="Y11" s="14">
        <v>0.141555575036554</v>
      </c>
      <c r="Z11" s="14">
        <v>0.15366432304204899</v>
      </c>
      <c r="AA11" s="14">
        <v>0.17097426510122399</v>
      </c>
      <c r="AB11" s="14"/>
      <c r="AC11" s="14">
        <v>0.292840329908024</v>
      </c>
      <c r="AD11" s="14">
        <v>0.14231452189545399</v>
      </c>
      <c r="AE11" s="14">
        <v>0.21244705426989399</v>
      </c>
    </row>
    <row r="12" spans="2:31" ht="43" x14ac:dyDescent="0.5">
      <c r="B12" s="15" t="s">
        <v>181</v>
      </c>
      <c r="C12" s="14">
        <v>0.117117758053519</v>
      </c>
      <c r="D12" s="14">
        <v>0.116352487187044</v>
      </c>
      <c r="E12" s="14">
        <v>0.11748606674227401</v>
      </c>
      <c r="F12" s="14"/>
      <c r="G12" s="14">
        <v>5.56590746720751E-2</v>
      </c>
      <c r="H12" s="14">
        <v>7.7514778717910293E-2</v>
      </c>
      <c r="I12" s="14">
        <v>0.119241652091494</v>
      </c>
      <c r="J12" s="14">
        <v>0.138906108724005</v>
      </c>
      <c r="K12" s="14">
        <v>0.14700406729606</v>
      </c>
      <c r="L12" s="14">
        <v>0.15037213288461099</v>
      </c>
      <c r="M12" s="14"/>
      <c r="N12" s="14">
        <v>8.3883059840027599E-2</v>
      </c>
      <c r="O12" s="14">
        <v>0.115536730104618</v>
      </c>
      <c r="P12" s="14">
        <v>0.14751762320733899</v>
      </c>
      <c r="Q12" s="14">
        <v>0.128501942688867</v>
      </c>
      <c r="R12" s="14"/>
      <c r="S12" s="14">
        <v>0.18057127958901201</v>
      </c>
      <c r="T12" s="14">
        <v>6.6789100997196899E-2</v>
      </c>
      <c r="U12" s="14">
        <v>0.128040971695978</v>
      </c>
      <c r="V12" s="14"/>
      <c r="W12" s="14">
        <v>0.14820386766284999</v>
      </c>
      <c r="X12" s="14">
        <v>7.3931034991968597E-2</v>
      </c>
      <c r="Y12" s="14">
        <v>6.4343762237347807E-2</v>
      </c>
      <c r="Z12" s="14">
        <v>0.46906169449262702</v>
      </c>
      <c r="AA12" s="14">
        <v>0.15058312313260999</v>
      </c>
      <c r="AB12" s="14"/>
      <c r="AC12" s="14">
        <v>9.6453586446705306E-2</v>
      </c>
      <c r="AD12" s="14">
        <v>6.9389615307266506E-2</v>
      </c>
      <c r="AE12" s="14">
        <v>7.2946888710847299E-2</v>
      </c>
    </row>
    <row r="13" spans="2:31" x14ac:dyDescent="0.5">
      <c r="B13" s="15" t="s">
        <v>120</v>
      </c>
      <c r="C13" s="23">
        <v>0.165483879274819</v>
      </c>
      <c r="D13" s="23">
        <v>0.104535795770311</v>
      </c>
      <c r="E13" s="23">
        <v>0.22474364442252101</v>
      </c>
      <c r="F13" s="23"/>
      <c r="G13" s="23">
        <v>0.17848853965619901</v>
      </c>
      <c r="H13" s="23">
        <v>0.18817692497667099</v>
      </c>
      <c r="I13" s="23">
        <v>0.199111490760846</v>
      </c>
      <c r="J13" s="23">
        <v>0.19272811447669499</v>
      </c>
      <c r="K13" s="23">
        <v>0.16286184713667001</v>
      </c>
      <c r="L13" s="23">
        <v>9.0838723718103795E-2</v>
      </c>
      <c r="M13" s="23"/>
      <c r="N13" s="23">
        <v>0.118688787744756</v>
      </c>
      <c r="O13" s="23">
        <v>0.13012016322911299</v>
      </c>
      <c r="P13" s="23">
        <v>0.210150380480151</v>
      </c>
      <c r="Q13" s="23">
        <v>0.21301432174024901</v>
      </c>
      <c r="R13" s="23"/>
      <c r="S13" s="23">
        <v>0.127138028630989</v>
      </c>
      <c r="T13" s="23">
        <v>0.143208083997446</v>
      </c>
      <c r="U13" s="23">
        <v>0.31808915665387999</v>
      </c>
      <c r="V13" s="23"/>
      <c r="W13" s="23">
        <v>0.102763368302477</v>
      </c>
      <c r="X13" s="23">
        <v>0.183939328705057</v>
      </c>
      <c r="Y13" s="23">
        <v>0.104080740252381</v>
      </c>
      <c r="Z13" s="23">
        <v>2.5171108046103698E-2</v>
      </c>
      <c r="AA13" s="23">
        <v>0.33286028784586202</v>
      </c>
      <c r="AB13" s="23"/>
      <c r="AC13" s="23">
        <v>7.8437756113058005E-2</v>
      </c>
      <c r="AD13" s="23">
        <v>0.18029622284309099</v>
      </c>
      <c r="AE13" s="23">
        <v>9.9653799390893597E-2</v>
      </c>
    </row>
    <row r="14" spans="2:31" x14ac:dyDescent="0.5">
      <c r="B14" s="16"/>
    </row>
    <row r="15" spans="2:31" x14ac:dyDescent="0.5">
      <c r="B15" t="s">
        <v>74</v>
      </c>
    </row>
    <row r="16" spans="2:31" x14ac:dyDescent="0.5">
      <c r="B16" t="s">
        <v>75</v>
      </c>
    </row>
    <row r="18" spans="2:2" x14ac:dyDescent="0.5">
      <c r="B18" s="8" t="str">
        <f>HYPERLINK("#'Contents'!A1", "Return to Contents")</f>
        <v>Return to Contents</v>
      </c>
    </row>
  </sheetData>
  <mergeCells count="7">
    <mergeCell ref="AC5:AE5"/>
    <mergeCell ref="D2:AA2"/>
    <mergeCell ref="D5:E5"/>
    <mergeCell ref="G5:L5"/>
    <mergeCell ref="N5:Q5"/>
    <mergeCell ref="S5:U5"/>
    <mergeCell ref="W5:AA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sebwr</dc:creator>
  <cp:lastModifiedBy>Seb Wride</cp:lastModifiedBy>
  <dcterms:created xsi:type="dcterms:W3CDTF">2023-09-30T12:58:42Z</dcterms:created>
  <dcterms:modified xsi:type="dcterms:W3CDTF">2023-10-26T08:35:05Z</dcterms:modified>
</cp:coreProperties>
</file>