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over Sheet" sheetId="1" state="visible" r:id="rId1"/>
    <sheet name="Contents" sheetId="2" state="visible" r:id="rId2"/>
    <sheet name="Full Results" sheetId="3" state="visible" r:id="rId3"/>
    <sheet name="Table 1" sheetId="4" state="visible" r:id="rId4"/>
    <sheet name="Table 2" sheetId="5" state="visible" r:id="rId5"/>
    <sheet name="Table 3" sheetId="6" state="visible" r:id="rId6"/>
    <sheet name="Table 4" sheetId="7" state="visible" r:id="rId7"/>
    <sheet name="Table 5" sheetId="8" state="visible" r:id="rId8"/>
    <sheet name="Table 6" sheetId="9" state="visible" r:id="rId9"/>
    <sheet name="Table 7" sheetId="10" state="visible" r:id="rId10"/>
    <sheet name="Table 8" sheetId="11" state="visible" r:id="rId11"/>
    <sheet name="Table 9" sheetId="12" state="visible" r:id="rId12"/>
    <sheet name="Table 10" sheetId="13" state="visible" r:id="rId13"/>
    <sheet name="Table 11" sheetId="14" state="visible" r:id="rId14"/>
    <sheet name="Table 12" sheetId="15" state="visible" r:id="rId15"/>
    <sheet name="Table 13" sheetId="16" state="visible" r:id="rId16"/>
    <sheet name="Table 14" sheetId="17" state="visible" r:id="rId17"/>
    <sheet name="Table 15" sheetId="18" state="visible" r:id="rId18"/>
    <sheet name="Table 16" sheetId="19" state="visible" r:id="rId19"/>
    <sheet name="Table 17" sheetId="20" state="visible" r:id="rId20"/>
    <sheet name="Table 18" sheetId="21" state="visible" r:id="rId21"/>
    <sheet name="Table 19" sheetId="22" state="visible" r:id="rId22"/>
    <sheet name="Table 20" sheetId="23" state="visible" r:id="rId23"/>
    <sheet name="Table 21" sheetId="24" state="visible" r:id="rId24"/>
    <sheet name="Table 22" sheetId="25" state="visible" r:id="rId25"/>
    <sheet name="Table 23" sheetId="26" state="visible" r:id="rId26"/>
    <sheet name="Table 24" sheetId="27" state="visible" r:id="rId27"/>
    <sheet name="Table 25" sheetId="28" state="visible" r:id="rId28"/>
    <sheet name="Table 26" sheetId="29" state="visible" r:id="rId29"/>
    <sheet name="Table 27" sheetId="30" state="visible" r:id="rId30"/>
    <sheet name="Table 28" sheetId="31" state="visible" r:id="rId31"/>
    <sheet name="Table 29" sheetId="32" state="visible" r:id="rId32"/>
    <sheet name="Table 30" sheetId="33" state="visible" r:id="rId33"/>
  </sheets>
</workbook>
</file>

<file path=xl/sharedStrings.xml><?xml version="1.0" encoding="utf-8"?>
<sst xmlns="http://schemas.openxmlformats.org/spreadsheetml/2006/main" count="219" uniqueCount="219">
  <si>
    <t xml:space="preserve">Public First Poll for Startup Coalition (Investors)</t>
  </si>
  <si>
    <t xml:space="preserve">Fieldwork:</t>
  </si>
  <si>
    <t xml:space="preserve">23rd Jun - 20th Jun 2025</t>
  </si>
  <si>
    <t xml:space="preserve">Interview Method: </t>
  </si>
  <si>
    <t xml:space="preserve">Online Survey</t>
  </si>
  <si>
    <t xml:space="preserve">Population represented:</t>
  </si>
  <si>
    <t xml:space="preserve">UK Adults</t>
  </si>
  <si>
    <t xml:space="preserve">Sample size:</t>
  </si>
  <si>
    <t xml:space="preserve">Methodology:</t>
  </si>
  <si>
    <t xml:space="preserve">Data is unweighted</t>
  </si>
  <si>
    <t xml:space="preserve">Public First is a member of the BPC and abides by its rules. For more information please contact the Public First polling team:</t>
  </si>
  <si>
    <t xml:space="preserve">Table of Contents</t>
  </si>
  <si>
    <t xml:space="preserve">Individual Tables</t>
  </si>
  <si>
    <t xml:space="preserve">Full Result Row</t>
  </si>
  <si>
    <t xml:space="preserve">Question Base</t>
  </si>
  <si>
    <t xml:space="preserve"/>
  </si>
  <si>
    <t xml:space="preserve">Total</t>
  </si>
  <si>
    <t xml:space="preserve">Male</t>
  </si>
  <si>
    <t xml:space="preserve">Female</t>
  </si>
  <si>
    <t xml:space="preserve">Unweighted</t>
  </si>
  <si>
    <t xml:space="preserve">18-34</t>
  </si>
  <si>
    <t xml:space="preserve">35-54</t>
  </si>
  <si>
    <t xml:space="preserve">55+</t>
  </si>
  <si>
    <t xml:space="preserve">Less than £50,000</t>
  </si>
  <si>
    <t xml:space="preserve">£50,000+</t>
  </si>
  <si>
    <t xml:space="preserve">Gender</t>
  </si>
  <si>
    <t xml:space="preserve">Age</t>
  </si>
  <si>
    <t xml:space="preserve">Declared asset</t>
  </si>
  <si>
    <t xml:space="preserve">Yes</t>
  </si>
  <si>
    <t xml:space="preserve">No</t>
  </si>
  <si>
    <t xml:space="preserve">Prefer not to say</t>
  </si>
  <si>
    <t xml:space="preserve"> Do you currently invest any of your money? This could include a stocks and share ISA, an investment fund, bonds, property or cryptocurrencies.</t>
  </si>
  <si>
    <t xml:space="preserve">BASE: All Respondents</t>
  </si>
  <si>
    <t xml:space="preserve">Fieldwork:  23rd Jun - 20th Jun 2025</t>
  </si>
  <si>
    <t xml:space="preserve">Data unweighted</t>
  </si>
  <si>
    <t xml:space="preserve">Public stocks/shares through an ISA</t>
  </si>
  <si>
    <t xml:space="preserve">An investment fund</t>
  </si>
  <si>
    <t xml:space="preserve">Public stocks/shares not through an ISA</t>
  </si>
  <si>
    <t xml:space="preserve">Cryptocurrency or other cryptoassets</t>
  </si>
  <si>
    <t xml:space="preserve">Bonds or gilts</t>
  </si>
  <si>
    <t xml:space="preserve">Private company shares (e.g. through crowdfunding or private investing)</t>
  </si>
  <si>
    <t xml:space="preserve">Property (not including buying your own home)</t>
  </si>
  <si>
    <t xml:space="preserve">Other (please specify)</t>
  </si>
  <si>
    <t xml:space="preserve">You said you currently invest your money. Which of the following are you currently investing in? Select all that apply</t>
  </si>
  <si>
    <t xml:space="preserve">BASE: Investors</t>
  </si>
  <si>
    <t xml:space="preserve">I feel much better off than I did last year</t>
  </si>
  <si>
    <t xml:space="preserve">I feel slightly better off than I did last year</t>
  </si>
  <si>
    <t xml:space="preserve">I feel about the same as I did last year</t>
  </si>
  <si>
    <t xml:space="preserve">I feel slightly worse off than I did last year</t>
  </si>
  <si>
    <t xml:space="preserve">I feel much worse off than I did last year</t>
  </si>
  <si>
    <t xml:space="preserve"> Do you feel better or worse off today compared to the same time last year?</t>
  </si>
  <si>
    <t xml:space="preserve">Don’t know</t>
  </si>
  <si>
    <t xml:space="preserve"> Do you use any form of mobile banking (e.g., banking apps, mobile websites, SMS, or phone-based services)?</t>
  </si>
  <si>
    <t xml:space="preserve">Less than £10,000</t>
  </si>
  <si>
    <t xml:space="preserve">£10,000 – £49,999</t>
  </si>
  <si>
    <t xml:space="preserve">£50,000 – £249,999</t>
  </si>
  <si>
    <t xml:space="preserve">£250,000 – £499,999</t>
  </si>
  <si>
    <t xml:space="preserve">£500,000 – £999,999</t>
  </si>
  <si>
    <t xml:space="preserve">£1 million – £2.49 million</t>
  </si>
  <si>
    <t xml:space="preserve">£2.5 million – £4.99 million</t>
  </si>
  <si>
    <t xml:space="preserve">£5 million or more</t>
  </si>
  <si>
    <t xml:space="preserve"> Thinking about your personal finances, roughly how much are your total assets worth - including any savings, investments, and pensions?</t>
  </si>
  <si>
    <t xml:space="preserve">Very optimistic</t>
  </si>
  <si>
    <t xml:space="preserve">Optimistic</t>
  </si>
  <si>
    <t xml:space="preserve">Neither optimistic nor pessimistic</t>
  </si>
  <si>
    <t xml:space="preserve">Pessimistic</t>
  </si>
  <si>
    <t xml:space="preserve">Very pessimistic</t>
  </si>
  <si>
    <t xml:space="preserve">Total Optimistic:</t>
  </si>
  <si>
    <t xml:space="preserve">Total Pessimistic:</t>
  </si>
  <si>
    <t xml:space="preserve">Net:</t>
  </si>
  <si>
    <t xml:space="preserve"> Thinking about your financial future, how optimistic do you feel?</t>
  </si>
  <si>
    <t xml:space="preserve"> Would you say that investing, such as buying shares, bonds, or investment funds, is for you?</t>
  </si>
  <si>
    <t xml:space="preserve">BASE: Question randomly assigned to respondents</t>
  </si>
  <si>
    <t xml:space="preserve">A great deal</t>
  </si>
  <si>
    <t xml:space="preserve">A moderate amount</t>
  </si>
  <si>
    <t xml:space="preserve">Not very much</t>
  </si>
  <si>
    <t xml:space="preserve">Nothing at all</t>
  </si>
  <si>
    <t xml:space="preserve"> How much would you say you know about investing?</t>
  </si>
  <si>
    <t xml:space="preserve">To grow my money over time</t>
  </si>
  <si>
    <t xml:space="preserve">To feel more financially secure</t>
  </si>
  <si>
    <t xml:space="preserve">Because interest rates on savings are too low</t>
  </si>
  <si>
    <t xml:space="preserve">I enjoy it or find it interesting</t>
  </si>
  <si>
    <t xml:space="preserve">To reach specific financial goals (e.g. buying a home, children’s education)</t>
  </si>
  <si>
    <t xml:space="preserve">I was encouraged by someone else (e.g. friend, family, advisor)</t>
  </si>
  <si>
    <t xml:space="preserve">It feels like something people like me should be doing</t>
  </si>
  <si>
    <t xml:space="preserve">To support the long-term success of the British economy</t>
  </si>
  <si>
    <t xml:space="preserve">You said you are currently investing your money. Which of the following reasons explain why you choose to invest? Select all that apply</t>
  </si>
  <si>
    <t xml:space="preserve">Younger than 18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</si>
  <si>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</si>
  <si>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</si>
  <si>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</si>
  <si>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</si>
  <si>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</si>
  <si>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 or older</t>
  </si>
  <si>
    <t xml:space="preserve">N/A - You should never invest</t>
  </si>
  <si>
    <t xml:space="preserve"> In your opinion, at what age should someone ideally start investing?</t>
  </si>
  <si>
    <t xml:space="preserve">Investing helps people build wealth</t>
  </si>
  <si>
    <t xml:space="preserve">Investing causes people to lose money</t>
  </si>
  <si>
    <t xml:space="preserve"> Which of the following statements comes closest to your view?</t>
  </si>
  <si>
    <t xml:space="preserve">£1</t>
  </si>
  <si>
    <t xml:space="preserve">£10</t>
  </si>
  <si>
    <t xml:space="preserve">£100</t>
  </si>
  <si>
    <t xml:space="preserve">£1,000</t>
  </si>
  <si>
    <t xml:space="preserve">£10,000</t>
  </si>
  <si>
    <t xml:space="preserve">£100,000</t>
  </si>
  <si>
    <t xml:space="preserve">More than £100,000</t>
  </si>
  <si>
    <t xml:space="preserve">Don't know</t>
  </si>
  <si>
    <t xml:space="preserve"> Which of the following sums of money would you consider the smallest amount worth investing?</t>
  </si>
  <si>
    <t xml:space="preserve">Spend the money on essentials (e.g. rent, bills, mortgage repayments)</t>
  </si>
  <si>
    <t xml:space="preserve">Spend the money on luxury items</t>
  </si>
  <si>
    <t xml:space="preserve">Keep the money as an emergency fund</t>
  </si>
  <si>
    <t xml:space="preserve">Put the money into a savings account</t>
  </si>
  <si>
    <t xml:space="preserve">Put the money towards a new property</t>
  </si>
  <si>
    <t xml:space="preserve">Invest the money (e.g. shares, cryptocurrency, investment fund)</t>
  </si>
  <si>
    <t xml:space="preserve"> Imagine you were paid £1,000 today. Which of the following would you be most likely to do?</t>
  </si>
  <si>
    <t xml:space="preserve"> And, if you were not allowed to spend the money, which of these things would you be most likely to do?</t>
  </si>
  <si>
    <t xml:space="preserve">BASE: Invest</t>
  </si>
  <si>
    <t xml:space="preserve">Clear and transparent fees when investing</t>
  </si>
  <si>
    <t xml:space="preserve">Being able to manage investments in an app</t>
  </si>
  <si>
    <t xml:space="preserve">Having access to a low cost financial expert for help</t>
  </si>
  <si>
    <t xml:space="preserve">Having ethical investment options</t>
  </si>
  <si>
    <t xml:space="preserve">Seeing examples what other people like you invest in</t>
  </si>
  <si>
    <t xml:space="preserve">Being recommended to invest by a friend</t>
  </si>
  <si>
    <t xml:space="preserve">Having to pass a quick quiz before investing to make sure you understood the risk</t>
  </si>
  <si>
    <t xml:space="preserve">If there was a 24 hour cancellation period after you invest</t>
  </si>
  <si>
    <t xml:space="preserve">Having all of your money in one account</t>
  </si>
  <si>
    <t xml:space="preserve">None of the above would make me more likely to invest</t>
  </si>
  <si>
    <t xml:space="preserve">Which of the following would encourage you to invest or invest more of your money? Select all that apply</t>
  </si>
  <si>
    <t xml:space="preserve">Keeping your money in a savings account</t>
  </si>
  <si>
    <t xml:space="preserve">Investing your money in the stock market</t>
  </si>
  <si>
    <t xml:space="preserve"> Over the past 10 years, which of the following do you think would have grown your money the most?</t>
  </si>
  <si>
    <t xml:space="preserve"> Is your pension currently being invested?</t>
  </si>
  <si>
    <t xml:space="preserve"> Do you know where your pension is invested? This includes which funds or risk levels your pension(s) is invested in</t>
  </si>
  <si>
    <t xml:space="preserve">BASE: Would spend money</t>
  </si>
  <si>
    <t xml:space="preserve">It’s convenient and easy to use</t>
  </si>
  <si>
    <t xml:space="preserve">I use it to pay bills or transfer money quickly</t>
  </si>
  <si>
    <t xml:space="preserve">It saves me time compared to visiting a branch</t>
  </si>
  <si>
    <t xml:space="preserve">It helps me stay in control of my finances</t>
  </si>
  <si>
    <t xml:space="preserve">I like being able to track spending or get real-time updates</t>
  </si>
  <si>
    <t xml:space="preserve">It’s safer or more secure than carrying cash</t>
  </si>
  <si>
    <t xml:space="preserve">You said you use online banking. Which of the following reasons explain why you do this? Select all that apply</t>
  </si>
  <si>
    <t xml:space="preserve">BASE: Pension is invested</t>
  </si>
  <si>
    <t xml:space="preserve">A financial advisor</t>
  </si>
  <si>
    <t xml:space="preserve">Internet resources (e.g. Martin's Money Tips)</t>
  </si>
  <si>
    <t xml:space="preserve">My bank</t>
  </si>
  <si>
    <t xml:space="preserve">Friends and family</t>
  </si>
  <si>
    <t xml:space="preserve">Newspapers and magazines</t>
  </si>
  <si>
    <t xml:space="preserve">Social media (e.g. X, Facebook, Instagram, Youtube, Tiktok)</t>
  </si>
  <si>
    <t xml:space="preserve">An accountant</t>
  </si>
  <si>
    <t xml:space="preserve">Podcasts</t>
  </si>
  <si>
    <t xml:space="preserve">N/A - I don’t get financial advice from anyone</t>
  </si>
  <si>
    <t xml:space="preserve">Other (Please specify)</t>
  </si>
  <si>
    <t xml:space="preserve">Which of the following sources do you get financial advice from? Select all that apply</t>
  </si>
  <si>
    <t xml:space="preserve"> A financial advisor</t>
  </si>
  <si>
    <t xml:space="preserve"> An accountant</t>
  </si>
  <si>
    <t xml:space="preserve"> Social media (e.g. X, Facebook, Instagram, Youtube, Tiktok)</t>
  </si>
  <si>
    <t xml:space="preserve"> Internet resources (e.g. Martin's Money Tips)</t>
  </si>
  <si>
    <t xml:space="preserve"> Newspapers and magazines</t>
  </si>
  <si>
    <t xml:space="preserve"> Friends and family</t>
  </si>
  <si>
    <t xml:space="preserve"> Podcasts</t>
  </si>
  <si>
    <t xml:space="preserve"> My bank</t>
  </si>
  <si>
    <t xml:space="preserve">Completely trust</t>
  </si>
  <si>
    <t xml:space="preserve">Modately trust</t>
  </si>
  <si>
    <t xml:space="preserve">Trust a bit</t>
  </si>
  <si>
    <t xml:space="preserve">Don’t trust at all</t>
  </si>
  <si>
    <t xml:space="preserve">Grid Summary: And how much do you trust those sources to provide you with reliable and useful advice?</t>
  </si>
  <si>
    <t xml:space="preserve">And how much do you trust those sources to provide you with reliable and useful advice?: A financial advisor</t>
  </si>
  <si>
    <t xml:space="preserve">And how much do you trust those sources to provide you with reliable and useful advice?: An accountant</t>
  </si>
  <si>
    <t xml:space="preserve">And how much do you trust those sources to provide you with reliable and useful advice?: Social media (e.g. X, Facebook, Instagram, Youtube, Tiktok)</t>
  </si>
  <si>
    <t xml:space="preserve">And how much do you trust those sources to provide you with reliable and useful advice?: Internet resources (e.g. Martin's Money Tips)</t>
  </si>
  <si>
    <t xml:space="preserve">And how much do you trust those sources to provide you with reliable and useful advice?: Newspapers and magazines</t>
  </si>
  <si>
    <t xml:space="preserve">And how much do you trust those sources to provide you with reliable and useful advice?: Friends and family</t>
  </si>
  <si>
    <t xml:space="preserve">And how much do you trust those sources to provide you with reliable and useful advice?: Podcasts</t>
  </si>
  <si>
    <t xml:space="preserve">And how much do you trust those sources to provide you with reliable and useful advice?: My bank</t>
  </si>
  <si>
    <t xml:space="preserve">Full Results</t>
  </si>
  <si>
    <t xml:space="preserve">Bombing</t>
  </si>
  <si>
    <t xml:space="preserve">Biggest</t>
  </si>
  <si>
    <t xml:space="preserve">Cant</t>
  </si>
  <si>
    <t xml:space="preserve">Facilities</t>
  </si>
  <si>
    <t xml:space="preserve">Government</t>
  </si>
  <si>
    <t xml:space="preserve">Striking</t>
  </si>
  <si>
    <t xml:space="preserve">Sites</t>
  </si>
  <si>
    <t xml:space="preserve">World</t>
  </si>
  <si>
    <t xml:space="preserve">Escalation</t>
  </si>
  <si>
    <t xml:space="preserve">Iran</t>
  </si>
  <si>
    <t xml:space="preserve">News</t>
  </si>
  <si>
    <t xml:space="preserve">Irans</t>
  </si>
  <si>
    <t xml:space="preserve">Iranian</t>
  </si>
  <si>
    <t xml:space="preserve">Last</t>
  </si>
  <si>
    <t xml:space="preserve">Weapons</t>
  </si>
  <si>
    <t xml:space="preserve">Tensions</t>
  </si>
  <si>
    <t xml:space="preserve">Isreal</t>
  </si>
  <si>
    <t xml:space="preserve">Donald</t>
  </si>
  <si>
    <t xml:space="preserve">Israel</t>
  </si>
  <si>
    <t xml:space="preserve">Situation</t>
  </si>
  <si>
    <t xml:space="preserve">Nuclear</t>
  </si>
  <si>
    <t xml:space="preserve">Iranisrael</t>
  </si>
  <si>
    <t xml:space="preserve">Ongoing</t>
  </si>
  <si>
    <t xml:space="preserve">Attack</t>
  </si>
  <si>
    <t xml:space="preserve">Big</t>
  </si>
  <si>
    <t xml:space="preserve">Attacking</t>
  </si>
  <si>
    <t xml:space="preserve">Election</t>
  </si>
  <si>
    <t xml:space="preserve">Usa</t>
  </si>
  <si>
    <t xml:space="preserve">Story</t>
  </si>
  <si>
    <t xml:space="preserve">Stories</t>
  </si>
  <si>
    <t xml:space="preserve">Launching</t>
  </si>
  <si>
    <t xml:space="preserve">War</t>
  </si>
  <si>
    <t xml:space="preserve">East</t>
  </si>
  <si>
    <t xml:space="preserve">America</t>
  </si>
  <si>
    <t xml:space="preserve">Will</t>
  </si>
  <si>
    <t xml:space="preserve">American</t>
  </si>
  <si>
    <t xml:space="preserve">Attacks</t>
  </si>
  <si>
    <t xml:space="preserve">Trump</t>
  </si>
  <si>
    <t xml:space="preserve">Conflict</t>
  </si>
  <si>
    <t xml:space="preserve">Strikes</t>
  </si>
  <si>
    <t xml:space="preserve">Week</t>
  </si>
  <si>
    <t xml:space="preserve">Middle</t>
  </si>
  <si>
    <t xml:space="preserve">Investment</t>
  </si>
  <si>
    <t xml:space="preserve">Iraq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</si>
</sst>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0"/>
    <numFmt numFmtId="167" formatCode="0%"/>
    <numFmt numFmtId="168" formatCode="0%"/>
    <numFmt numFmtId="169" formatCode="0%"/>
    <numFmt numFmtId="170" formatCode="0%"/>
  </numFmts>
  <fonts count="12">
    <font>
      <sz val="11"/>
      <color rgb="FF000000"/>
      <name val="Calibri"/>
      <family val="2"/>
      <scheme val="minor"/>
    </font>
    <font>
      <sz val="18"/>
      <color rgb="FF000000"/>
      <name val="Calibri"/>
      <b/>
    </font>
    <font>
      <sz val="14"/>
      <color rgb="FF000000"/>
      <name val="Calibri"/>
      <b/>
    </font>
    <font>
      <sz val="14"/>
      <color rgb="FF000000"/>
      <name val="Calibri"/>
    </font>
    <font>
      <sz val="13"/>
      <color rgb="FF000000"/>
      <name val="Calibri"/>
    </font>
    <font>
      <sz val="13"/>
      <color rgb="FF000000"/>
      <name val="Calibri"/>
      <i/>
    </font>
    <font>
      <sz val="13"/>
      <color theme="10"/>
      <name val="Calibri"/>
      <i/>
      <u val="single"/>
    </font>
    <font>
      <sz val="11"/>
      <color rgb="FF000000"/>
      <name val="Calibri"/>
      <b/>
    </font>
    <font>
      <sz val="11"/>
      <color rgb="FF000000"/>
      <name val="Calibri"/>
    </font>
    <font>
      <sz val="11"/>
      <color theme="10"/>
      <name val="Calibri"/>
      <u val="single"/>
    </font>
    <font>
      <sz val="12"/>
      <color rgb="FF000000"/>
      <name val="Calibri"/>
      <b/>
    </font>
    <font>
      <sz val="11"/>
      <color rgb="FF000000"/>
      <name val="Calibri"/>
      <b/>
      <i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66" fontId="7" fillId="0" borderId="1" xfId="0" applyFont="1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167" fontId="8" fillId="0" borderId="0" xfId="0" applyFont="1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8" fontId="8" fillId="0" borderId="3" xfId="0" applyFont="1" applyNumberFormat="1" applyBorder="1" applyAlignment="1">
      <alignment horizontal="center" vertical="center"/>
    </xf>
    <xf numFmtId="169" fontId="7" fillId="0" borderId="0" xfId="0" applyFont="1" applyNumberFormat="1" applyAlignment="1">
      <alignment horizontal="center" vertical="center"/>
    </xf>
    <xf numFmtId="170" fontId="7" fillId="0" borderId="3" xfId="0" applyFont="1" applyNumberForma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24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25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26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28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29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0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1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4389120" cy="82296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7" ht="40" customHeight="1">
      <c r="F7" s="1" t="s">
        <v>0</v>
      </c>
    </row>
    <row r="10" ht="20" customHeight="1">
      <c r="F10" s="2" t="s">
        <v>1</v>
      </c>
      <c r="K10" s="3" t="s">
        <v>2</v>
      </c>
    </row>
    <row r="11" ht="20" customHeight="1">
      <c r="F11" s="2" t="s">
        <v>3</v>
      </c>
      <c r="K11" s="3" t="s">
        <v>4</v>
      </c>
    </row>
    <row r="12" ht="20" customHeight="1">
      <c r="F12" s="2" t="s">
        <v>5</v>
      </c>
      <c r="K12" s="3" t="s">
        <v>6</v>
      </c>
    </row>
    <row r="13" ht="20" customHeight="1">
      <c r="F13" s="2" t="s">
        <v>7</v>
      </c>
      <c r="K13" s="3" t="n">
        <v>577</v>
      </c>
    </row>
    <row r="14">
      <c r="F14" s="2"/>
    </row>
    <row r="15">
      <c r="F15" s="2"/>
    </row>
    <row r="16">
      <c r="F16" s="2" t="s">
        <v>8</v>
      </c>
    </row>
    <row r="17" ht="50" customHeight="1">
      <c r="F17" s="4" t="s">
        <v>9</v>
      </c>
    </row>
    <row r="19" ht="30" customHeight="1">
      <c r="F19" s="5" t="s">
        <v>10</v>
      </c>
    </row>
    <row r="20">
      <c r="F20" s="6" t="str">
        <f>HYPERLINK("mailto:" &amp; "polling@publicfirst.co.uk" &amp; "?subject="&amp; F7, "polling@publicfirst.co.uk")</f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4" max="4" width="100.71" hidden="0" customWidth="1"/>
    <col min="5" max="5" width="20.71" hidden="0" customWidth="1"/>
  </cols>
  <sheetData>
    <row r="2" ht="40" customHeight="1">
      <c r="D2" s="1" t="s">
        <v>11</v>
      </c>
    </row>
    <row r="6">
      <c r="D6" s="9" t="str">
        <f>=HYPERLINK("#'Full Results'!A1", "Full Results")</f>
      </c>
    </row>
    <row r="8">
      <c r="D8" s="7" t="s">
        <v>12</v>
      </c>
      <c r="E8" s="7" t="s">
        <v>13</v>
      </c>
      <c r="F8" s="7" t="s">
        <v>14</v>
      </c>
    </row>
    <row r="9">
      <c r="C9" t="n">
        <v>1</v>
      </c>
      <c r="D9" s="9" t="str">
        <f>=HYPERLINK("#'Table 1'!A1", " Do you currently invest any of your money? This could include a stocks and share ISA, an investment fund, bonds, property or cryptocurrencies.")</f>
      </c>
      <c r="E9" s="14" t="str">
        <f>=HYPERLINK("#'Full Results'!A10", "10")</f>
      </c>
      <c r="F9" t="s">
        <v>32</v>
      </c>
    </row>
    <row r="10">
      <c r="C10" t="n">
        <v>2</v>
      </c>
      <c r="D10" s="9" t="str">
        <f>=HYPERLINK("#'Table 2'!A1", "You said you currently invest your money. Which of the following are you currently investing in? Select all that apply")</f>
      </c>
      <c r="E10" s="14" t="str">
        <f>=HYPERLINK("#'Full Results'!A16", "16")</f>
      </c>
      <c r="F10" t="s">
        <v>44</v>
      </c>
    </row>
    <row r="11">
      <c r="C11" t="n">
        <v>3</v>
      </c>
      <c r="D11" s="9" t="str">
        <f>=HYPERLINK("#'Table 3'!A1", " Do you feel better or worse off today compared to the same time last year?")</f>
      </c>
      <c r="E11" s="14" t="str">
        <f>=HYPERLINK("#'Full Results'!A27", "27")</f>
      </c>
      <c r="F11" t="s">
        <v>32</v>
      </c>
    </row>
    <row r="12">
      <c r="C12" t="n">
        <v>4</v>
      </c>
      <c r="D12" s="9" t="str">
        <f>=HYPERLINK("#'Table 4'!A1", " Do you use any form of mobile banking (e.g., banking apps, mobile websites, SMS, or phone-based services)?")</f>
      </c>
      <c r="E12" s="14" t="str">
        <f>=HYPERLINK("#'Full Results'!A35", "35")</f>
      </c>
      <c r="F12" t="s">
        <v>32</v>
      </c>
    </row>
    <row r="13">
      <c r="C13" t="n">
        <v>5</v>
      </c>
      <c r="D13" s="9" t="str">
        <f>=HYPERLINK("#'Table 5'!A1", " Thinking about your personal finances, roughly how much are your total assets worth - including any savings, investments, and pensions?")</f>
      </c>
      <c r="E13" s="14" t="str">
        <f>=HYPERLINK("#'Full Results'!A41", "41")</f>
      </c>
      <c r="F13" t="s">
        <v>32</v>
      </c>
    </row>
    <row r="14">
      <c r="C14" t="n">
        <v>6</v>
      </c>
      <c r="D14" s="9" t="str">
        <f>=HYPERLINK("#'Table 6'!A1", " Thinking about your financial future, how optimistic do you feel?")</f>
      </c>
      <c r="E14" s="14" t="str">
        <f>=HYPERLINK("#'Full Results'!A53", "53")</f>
      </c>
      <c r="F14" t="s">
        <v>32</v>
      </c>
    </row>
    <row r="15">
      <c r="C15" t="n">
        <v>7</v>
      </c>
      <c r="D15" s="9" t="str">
        <f>=HYPERLINK("#'Table 7'!A1", " Would you say that investing, such as buying shares, bonds, or investment funds, is for you?")</f>
      </c>
      <c r="E15" s="14" t="str">
        <f>=HYPERLINK("#'Full Results'!A65", "65")</f>
      </c>
      <c r="F15" t="s">
        <v>72</v>
      </c>
    </row>
    <row r="16">
      <c r="C16" t="n">
        <v>8</v>
      </c>
      <c r="D16" s="9" t="str">
        <f>=HYPERLINK("#'Table 8'!A1", " How much would you say you know about investing?")</f>
      </c>
      <c r="E16" s="14" t="str">
        <f>=HYPERLINK("#'Full Results'!A71", "71")</f>
      </c>
      <c r="F16" t="s">
        <v>32</v>
      </c>
    </row>
    <row r="17">
      <c r="C17" t="n">
        <v>9</v>
      </c>
      <c r="D17" s="9" t="str">
        <f>=HYPERLINK("#'Table 9'!A1", "You said you are currently investing your money. Which of the following reasons explain why you choose to invest? Select all that apply")</f>
      </c>
      <c r="E17" s="14" t="str">
        <f>=HYPERLINK("#'Full Results'!A78", "78")</f>
      </c>
      <c r="F17" t="s">
        <v>44</v>
      </c>
    </row>
    <row r="18">
      <c r="C18" t="n">
        <v>10</v>
      </c>
      <c r="D18" s="9" t="str">
        <f>=HYPERLINK("#'Table 10'!A1", " In your opinion, at what age should someone ideally start investing?")</f>
      </c>
      <c r="E18" s="14" t="str">
        <f>=HYPERLINK("#'Full Results'!A91", "91")</f>
      </c>
      <c r="F18" t="s">
        <v>32</v>
      </c>
    </row>
    <row r="19">
      <c r="C19" t="n">
        <v>11</v>
      </c>
      <c r="D19" s="9" t="str">
        <f>=HYPERLINK("#'Table 11'!A1", " Which of the following statements comes closest to your view?")</f>
      </c>
      <c r="E19" s="14" t="str">
        <f>=HYPERLINK("#'Full Results'!A103", "103")</f>
      </c>
      <c r="F19" t="s">
        <v>72</v>
      </c>
    </row>
    <row r="20">
      <c r="C20" t="n">
        <v>12</v>
      </c>
      <c r="D20" s="9" t="str">
        <f>=HYPERLINK("#'Table 12'!A1", " Which of the following sums of money would you consider the smallest amount worth investing?")</f>
      </c>
      <c r="E20" s="14" t="str">
        <f>=HYPERLINK("#'Full Results'!A109", "109")</f>
      </c>
      <c r="F20" t="s">
        <v>32</v>
      </c>
    </row>
    <row r="21">
      <c r="C21" t="n">
        <v>13</v>
      </c>
      <c r="D21" s="9" t="str">
        <f>=HYPERLINK("#'Table 13'!A1", " Imagine you were paid £1,000 today. Which of the following would you be most likely to do?")</f>
      </c>
      <c r="E21" s="14" t="str">
        <f>=HYPERLINK("#'Full Results'!A120", "120")</f>
      </c>
      <c r="F21" t="s">
        <v>32</v>
      </c>
    </row>
    <row r="22">
      <c r="C22" t="n">
        <v>14</v>
      </c>
      <c r="D22" s="9" t="str">
        <f>=HYPERLINK("#'Table 14'!A1", " And, if you were not allowed to spend the money, which of these things would you be most likely to do?")</f>
      </c>
      <c r="E22" s="14" t="str">
        <f>=HYPERLINK("#'Full Results'!A131", "131")</f>
      </c>
      <c r="F22" t="s">
        <v>116</v>
      </c>
    </row>
    <row r="23">
      <c r="C23" t="n">
        <v>15</v>
      </c>
      <c r="D23" s="9" t="str">
        <f>=HYPERLINK("#'Table 15'!A1", "Which of the following would encourage you to invest or invest more of your money? Select all that apply")</f>
      </c>
      <c r="E23" s="14" t="str">
        <f>=HYPERLINK("#'Full Results'!A140", "140")</f>
      </c>
      <c r="F23" t="s">
        <v>32</v>
      </c>
    </row>
    <row r="24">
      <c r="C24" t="n">
        <v>16</v>
      </c>
      <c r="D24" s="9" t="str">
        <f>=HYPERLINK("#'Table 16'!A1", " Over the past 10 years, which of the following do you think would have grown your money the most?")</f>
      </c>
      <c r="E24" s="14" t="str">
        <f>=HYPERLINK("#'Full Results'!A155", "155")</f>
      </c>
      <c r="F24" t="s">
        <v>32</v>
      </c>
    </row>
    <row r="25">
      <c r="C25" t="n">
        <v>17</v>
      </c>
      <c r="D25" s="9" t="str">
        <f>=HYPERLINK("#'Table 17'!A1", " Is your pension currently being invested?")</f>
      </c>
      <c r="E25" s="14" t="str">
        <f>=HYPERLINK("#'Full Results'!A161", "161")</f>
      </c>
      <c r="F25" t="s">
        <v>72</v>
      </c>
    </row>
    <row r="26">
      <c r="C26" t="n">
        <v>18</v>
      </c>
      <c r="D26" s="9" t="str">
        <f>=HYPERLINK("#'Table 18'!A1", " Do you know where your pension is invested? This includes which funds or risk levels your pension(s) is invested in")</f>
      </c>
      <c r="E26" s="14" t="str">
        <f>=HYPERLINK("#'Full Results'!A167", "167")</f>
      </c>
      <c r="F26" t="s">
        <v>133</v>
      </c>
    </row>
    <row r="27">
      <c r="C27" t="n">
        <v>19</v>
      </c>
      <c r="D27" s="9" t="str">
        <f>=HYPERLINK("#'Table 19'!A1", "You said you use online banking. Which of the following reasons explain why you do this? Select all that apply")</f>
      </c>
      <c r="E27" s="14" t="str">
        <f>=HYPERLINK("#'Full Results'!A172", "172")</f>
      </c>
      <c r="F27" t="s">
        <v>141</v>
      </c>
    </row>
    <row r="28">
      <c r="C28" t="n">
        <v>20</v>
      </c>
      <c r="D28" s="9" t="str">
        <f>=HYPERLINK("#'Table 20'!A1", "Which of the following sources do you get financial advice from? Select all that apply")</f>
      </c>
      <c r="E28" s="14" t="str">
        <f>=HYPERLINK("#'Full Results'!A183", "183")</f>
      </c>
      <c r="F28" t="s">
        <v>32</v>
      </c>
    </row>
    <row r="29">
      <c r="C29" t="n">
        <v>21</v>
      </c>
      <c r="D29" s="9" t="str">
        <f>=HYPERLINK("#'Table 21'!A1", "Grid Summary: And how much do you trust those sources to provide you with reliable and useful advice?")</f>
      </c>
      <c r="E29" s="8"/>
      <c r="F29" t="s">
        <v>32</v>
      </c>
    </row>
    <row r="30">
      <c r="C30" t="n">
        <v>22</v>
      </c>
      <c r="D30" s="9" t="str">
        <f>=HYPERLINK("#'Table 22'!A1", "And how much do you trust those sources to provide you with reliable and useful advice?: A financial advisor")</f>
      </c>
      <c r="E30" s="14" t="str">
        <f>=HYPERLINK("#'Full Results'!A197", "197")</f>
      </c>
      <c r="F30" t="s">
        <v>32</v>
      </c>
    </row>
    <row r="31">
      <c r="C31" t="n">
        <v>23</v>
      </c>
      <c r="D31" s="9" t="str">
        <f>=HYPERLINK("#'Table 23'!A1", "And how much do you trust those sources to provide you with reliable and useful advice?: An accountant")</f>
      </c>
      <c r="E31" s="14" t="str">
        <f>=HYPERLINK("#'Full Results'!A205", "205")</f>
      </c>
      <c r="F31" t="s">
        <v>32</v>
      </c>
    </row>
    <row r="32">
      <c r="C32" t="n">
        <v>24</v>
      </c>
      <c r="D32" s="9" t="str">
        <f>=HYPERLINK("#'Table 24'!A1", "And how much do you trust those sources to provide you with reliable and useful advice?: Social media (e.g. X, Facebook, Instagram, Youtube, Tiktok)")</f>
      </c>
      <c r="E32" s="14" t="str">
        <f>=HYPERLINK("#'Full Results'!A213", "213")</f>
      </c>
      <c r="F32" t="s">
        <v>32</v>
      </c>
    </row>
    <row r="33">
      <c r="C33" t="n">
        <v>25</v>
      </c>
      <c r="D33" s="9" t="str">
        <f>=HYPERLINK("#'Table 25'!A1", "And how much do you trust those sources to provide you with reliable and useful advice?: Internet resources (e.g. Martin's Money Tips)")</f>
      </c>
      <c r="E33" s="14" t="str">
        <f>=HYPERLINK("#'Full Results'!A221", "221")</f>
      </c>
      <c r="F33" t="s">
        <v>32</v>
      </c>
    </row>
    <row r="34">
      <c r="C34" t="n">
        <v>26</v>
      </c>
      <c r="D34" s="9" t="str">
        <f>=HYPERLINK("#'Table 26'!A1", "And how much do you trust those sources to provide you with reliable and useful advice?: Newspapers and magazines")</f>
      </c>
      <c r="E34" s="14" t="str">
        <f>=HYPERLINK("#'Full Results'!A229", "229")</f>
      </c>
      <c r="F34" t="s">
        <v>32</v>
      </c>
    </row>
    <row r="35">
      <c r="C35" t="n">
        <v>27</v>
      </c>
      <c r="D35" s="9" t="str">
        <f>=HYPERLINK("#'Table 27'!A1", "And how much do you trust those sources to provide you with reliable and useful advice?: Friends and family")</f>
      </c>
      <c r="E35" s="14" t="str">
        <f>=HYPERLINK("#'Full Results'!A237", "237")</f>
      </c>
      <c r="F35" t="s">
        <v>32</v>
      </c>
    </row>
    <row r="36">
      <c r="C36" t="n">
        <v>28</v>
      </c>
      <c r="D36" s="9" t="str">
        <f>=HYPERLINK("#'Table 28'!A1", "And how much do you trust those sources to provide you with reliable and useful advice?: Podcasts")</f>
      </c>
      <c r="E36" s="14" t="str">
        <f>=HYPERLINK("#'Full Results'!A245", "245")</f>
      </c>
      <c r="F36" t="s">
        <v>32</v>
      </c>
    </row>
    <row r="37">
      <c r="C37" t="n">
        <v>29</v>
      </c>
      <c r="D37" s="9" t="str">
        <f>=HYPERLINK("#'Table 29'!A1", "And how much do you trust those sources to provide you with reliable and useful advice?: My bank")</f>
      </c>
      <c r="E37" s="14" t="str">
        <f>=HYPERLINK("#'Full Results'!A253", "253")</f>
      </c>
      <c r="F37" t="s">
        <v>32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" t="s">
        <v>174</v>
      </c>
    </row>
    <row r="5" ht="30" customHeight="1">
      <c r="B5" s="13"/>
      <c r="C5" s="13"/>
      <c r="D5" s="13" t="s">
        <v>25</v>
      </c>
      <c r="E5" s="13"/>
      <c r="F5" s="13"/>
      <c r="G5" s="13" t="s">
        <v>26</v>
      </c>
      <c r="H5" s="13"/>
      <c r="I5" s="13"/>
      <c r="J5" s="13"/>
      <c r="K5" s="13" t="s">
        <v>27</v>
      </c>
      <c r="L5" s="13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2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 ht="20" customHeight="1"/>
    <row r="10">
      <c r="B10" s="7" t="s">
        <v>31</v>
      </c>
    </row>
    <row r="11">
      <c r="B11" s="25" t="s">
        <v>32</v>
      </c>
    </row>
    <row r="12">
      <c r="B12" t="s">
        <v>28</v>
      </c>
      <c r="C12" s="18" t="n">
        <v>1</v>
      </c>
      <c r="D12" s="18" t="n">
        <v>1</v>
      </c>
      <c r="E12" s="18" t="n">
        <v>1</v>
      </c>
      <c r="F12" s="18"/>
      <c r="G12" s="18" t="n">
        <v>1</v>
      </c>
      <c r="H12" s="18" t="n">
        <v>1</v>
      </c>
      <c r="I12" s="18" t="n">
        <v>1</v>
      </c>
      <c r="J12" s="18"/>
      <c r="K12" s="18" t="n">
        <v>1</v>
      </c>
      <c r="L12" s="18" t="n">
        <v>1</v>
      </c>
    </row>
    <row r="13">
      <c r="B13" t="s">
        <v>29</v>
      </c>
      <c r="C13" s="18" t="n">
        <v>0</v>
      </c>
      <c r="D13" s="18" t="n">
        <v>0</v>
      </c>
      <c r="E13" s="18" t="n">
        <v>0</v>
      </c>
      <c r="F13" s="18"/>
      <c r="G13" s="18" t="n">
        <v>0</v>
      </c>
      <c r="H13" s="18" t="n">
        <v>0</v>
      </c>
      <c r="I13" s="18" t="n">
        <v>0</v>
      </c>
      <c r="J13" s="18"/>
      <c r="K13" s="18" t="n">
        <v>0</v>
      </c>
      <c r="L13" s="18" t="n">
        <v>0</v>
      </c>
    </row>
    <row r="14">
      <c r="B14" t="s">
        <v>30</v>
      </c>
      <c r="C14" s="18" t="n">
        <v>0</v>
      </c>
      <c r="D14" s="18" t="n">
        <v>0</v>
      </c>
      <c r="E14" s="18" t="n">
        <v>0</v>
      </c>
      <c r="F14" s="18"/>
      <c r="G14" s="18" t="n">
        <v>0</v>
      </c>
      <c r="H14" s="18" t="n">
        <v>0</v>
      </c>
      <c r="I14" s="18" t="n">
        <v>0</v>
      </c>
      <c r="J14" s="18"/>
      <c r="K14" s="18" t="n">
        <v>0</v>
      </c>
      <c r="L14" s="18" t="n">
        <v>0</v>
      </c>
    </row>
    <row r="15"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>
      <c r="B16" s="7" t="s">
        <v>43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>
      <c r="B17" s="25" t="s">
        <v>44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>
      <c r="B18" t="s">
        <v>35</v>
      </c>
      <c r="C18" s="18" t="n">
        <v>0.476603119584055</v>
      </c>
      <c r="D18" s="18" t="n">
        <v>0.524590163934426</v>
      </c>
      <c r="E18" s="18" t="n">
        <v>0.393364928909953</v>
      </c>
      <c r="F18" s="18"/>
      <c r="G18" s="18" t="n">
        <v>0.485714285714286</v>
      </c>
      <c r="H18" s="18" t="n">
        <v>0.497326203208556</v>
      </c>
      <c r="I18" s="18" t="n">
        <v>0.444444444444444</v>
      </c>
      <c r="J18" s="18"/>
      <c r="K18" s="18" t="n">
        <v>0.295180722891566</v>
      </c>
      <c r="L18" s="18" t="n">
        <v>0.556675062972292</v>
      </c>
    </row>
    <row r="19">
      <c r="B19" t="s">
        <v>36</v>
      </c>
      <c r="C19" s="18" t="n">
        <v>0.471403812824957</v>
      </c>
      <c r="D19" s="18" t="n">
        <v>0.472677595628415</v>
      </c>
      <c r="E19" s="18" t="n">
        <v>0.469194312796209</v>
      </c>
      <c r="F19" s="18"/>
      <c r="G19" s="18" t="n">
        <v>0.480952380952381</v>
      </c>
      <c r="H19" s="18" t="n">
        <v>0.46524064171123</v>
      </c>
      <c r="I19" s="18" t="n">
        <v>0.466666666666667</v>
      </c>
      <c r="J19" s="18"/>
      <c r="K19" s="18" t="n">
        <v>0.325301204819277</v>
      </c>
      <c r="L19" s="18" t="n">
        <v>0.536523929471033</v>
      </c>
    </row>
    <row r="20">
      <c r="B20" t="s">
        <v>37</v>
      </c>
      <c r="C20" s="18" t="n">
        <v>0.433275563258232</v>
      </c>
      <c r="D20" s="18" t="n">
        <v>0.434426229508197</v>
      </c>
      <c r="E20" s="18" t="n">
        <v>0.431279620853081</v>
      </c>
      <c r="F20" s="18"/>
      <c r="G20" s="18" t="n">
        <v>0.376190476190476</v>
      </c>
      <c r="H20" s="18" t="n">
        <v>0.449197860962567</v>
      </c>
      <c r="I20" s="18" t="n">
        <v>0.483333333333333</v>
      </c>
      <c r="J20" s="18"/>
      <c r="K20" s="18" t="n">
        <v>0.307228915662651</v>
      </c>
      <c r="L20" s="18" t="n">
        <v>0.483627204030227</v>
      </c>
    </row>
    <row r="21">
      <c r="B21" t="s">
        <v>38</v>
      </c>
      <c r="C21" s="18" t="n">
        <v>0.365684575389948</v>
      </c>
      <c r="D21" s="18" t="n">
        <v>0.401639344262295</v>
      </c>
      <c r="E21" s="18" t="n">
        <v>0.303317535545024</v>
      </c>
      <c r="F21" s="18"/>
      <c r="G21" s="18" t="n">
        <v>0.614285714285714</v>
      </c>
      <c r="H21" s="18" t="n">
        <v>0.374331550802139</v>
      </c>
      <c r="I21" s="18" t="n">
        <v>0.0666666666666667</v>
      </c>
      <c r="J21" s="18"/>
      <c r="K21" s="18" t="n">
        <v>0.355421686746988</v>
      </c>
      <c r="L21" s="18" t="n">
        <v>0.382871536523929</v>
      </c>
    </row>
    <row r="22">
      <c r="B22" t="s">
        <v>39</v>
      </c>
      <c r="C22" s="18" t="n">
        <v>0.318890814558059</v>
      </c>
      <c r="D22" s="18" t="n">
        <v>0.306010928961749</v>
      </c>
      <c r="E22" s="18" t="n">
        <v>0.341232227488152</v>
      </c>
      <c r="F22" s="18"/>
      <c r="G22" s="18" t="n">
        <v>0.30952380952381</v>
      </c>
      <c r="H22" s="18" t="n">
        <v>0.342245989304813</v>
      </c>
      <c r="I22" s="18" t="n">
        <v>0.305555555555556</v>
      </c>
      <c r="J22" s="18"/>
      <c r="K22" s="18" t="n">
        <v>0.301204819277108</v>
      </c>
      <c r="L22" s="18" t="n">
        <v>0.317380352644836</v>
      </c>
    </row>
    <row r="23">
      <c r="B23" t="s">
        <v>40</v>
      </c>
      <c r="C23" s="18" t="n">
        <v>0.315424610051993</v>
      </c>
      <c r="D23" s="18" t="n">
        <v>0.327868852459016</v>
      </c>
      <c r="E23" s="18" t="n">
        <v>0.293838862559242</v>
      </c>
      <c r="F23" s="18"/>
      <c r="G23" s="18" t="n">
        <v>0.376190476190476</v>
      </c>
      <c r="H23" s="18" t="n">
        <v>0.320855614973262</v>
      </c>
      <c r="I23" s="18" t="n">
        <v>0.238888888888889</v>
      </c>
      <c r="J23" s="18"/>
      <c r="K23" s="18" t="n">
        <v>0.192771084337349</v>
      </c>
      <c r="L23" s="18" t="n">
        <v>0.367758186397985</v>
      </c>
    </row>
    <row r="24">
      <c r="B24" t="s">
        <v>41</v>
      </c>
      <c r="C24" s="18" t="n">
        <v>0.17157712305026</v>
      </c>
      <c r="D24" s="18" t="n">
        <v>0.169398907103825</v>
      </c>
      <c r="E24" s="18" t="n">
        <v>0.175355450236967</v>
      </c>
      <c r="F24" s="18"/>
      <c r="G24" s="18" t="n">
        <v>0.2</v>
      </c>
      <c r="H24" s="18" t="n">
        <v>0.18716577540107</v>
      </c>
      <c r="I24" s="18" t="n">
        <v>0.122222222222222</v>
      </c>
      <c r="J24" s="18"/>
      <c r="K24" s="18" t="n">
        <v>0.0662650602409639</v>
      </c>
      <c r="L24" s="18" t="n">
        <v>0.216624685138539</v>
      </c>
    </row>
    <row r="25">
      <c r="B25" t="s">
        <v>42</v>
      </c>
      <c r="C25" s="18" t="n">
        <v>0.0121317157712305</v>
      </c>
      <c r="D25" s="18" t="n">
        <v>0.0109289617486339</v>
      </c>
      <c r="E25" s="18" t="n">
        <v>0.014218009478673</v>
      </c>
      <c r="F25" s="18"/>
      <c r="G25" s="18" t="n">
        <v>0</v>
      </c>
      <c r="H25" s="18" t="n">
        <v>0.0106951871657754</v>
      </c>
      <c r="I25" s="18" t="n">
        <v>0.0277777777777778</v>
      </c>
      <c r="J25" s="18"/>
      <c r="K25" s="18" t="n">
        <v>0.0180722891566265</v>
      </c>
      <c r="L25" s="18" t="n">
        <v>0.00755667506297229</v>
      </c>
    </row>
    <row r="26"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>
      <c r="B27" s="7" t="s">
        <v>50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>
      <c r="B28" s="25" t="s">
        <v>32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>
      <c r="B29" t="s">
        <v>45</v>
      </c>
      <c r="C29" s="18" t="n">
        <v>0.249566724436742</v>
      </c>
      <c r="D29" s="18" t="n">
        <v>0.245901639344262</v>
      </c>
      <c r="E29" s="18" t="n">
        <v>0.255924170616114</v>
      </c>
      <c r="F29" s="18"/>
      <c r="G29" s="18" t="n">
        <v>0.428571428571429</v>
      </c>
      <c r="H29" s="18" t="n">
        <v>0.219251336898396</v>
      </c>
      <c r="I29" s="18" t="n">
        <v>0.0722222222222222</v>
      </c>
      <c r="J29" s="18"/>
      <c r="K29" s="18" t="n">
        <v>0.156626506024096</v>
      </c>
      <c r="L29" s="18" t="n">
        <v>0.297229219143577</v>
      </c>
    </row>
    <row r="30">
      <c r="B30" t="s">
        <v>46</v>
      </c>
      <c r="C30" s="18" t="n">
        <v>0.289428076256499</v>
      </c>
      <c r="D30" s="18" t="n">
        <v>0.327868852459016</v>
      </c>
      <c r="E30" s="18" t="n">
        <v>0.222748815165877</v>
      </c>
      <c r="F30" s="18"/>
      <c r="G30" s="18" t="n">
        <v>0.342857142857143</v>
      </c>
      <c r="H30" s="18" t="n">
        <v>0.294117647058824</v>
      </c>
      <c r="I30" s="18" t="n">
        <v>0.222222222222222</v>
      </c>
      <c r="J30" s="18"/>
      <c r="K30" s="18" t="n">
        <v>0.319277108433735</v>
      </c>
      <c r="L30" s="18" t="n">
        <v>0.279596977329975</v>
      </c>
    </row>
    <row r="31">
      <c r="B31" t="s">
        <v>47</v>
      </c>
      <c r="C31" s="18" t="n">
        <v>0.287694974003466</v>
      </c>
      <c r="D31" s="18" t="n">
        <v>0.278688524590164</v>
      </c>
      <c r="E31" s="18" t="n">
        <v>0.303317535545024</v>
      </c>
      <c r="F31" s="18"/>
      <c r="G31" s="18" t="n">
        <v>0.147619047619048</v>
      </c>
      <c r="H31" s="18" t="n">
        <v>0.310160427807487</v>
      </c>
      <c r="I31" s="18" t="n">
        <v>0.427777777777778</v>
      </c>
      <c r="J31" s="18"/>
      <c r="K31" s="18" t="n">
        <v>0.301204819277108</v>
      </c>
      <c r="L31" s="18" t="n">
        <v>0.269521410579345</v>
      </c>
    </row>
    <row r="32">
      <c r="B32" t="s">
        <v>48</v>
      </c>
      <c r="C32" s="18" t="n">
        <v>0.138648180242634</v>
      </c>
      <c r="D32" s="18" t="n">
        <v>0.10655737704918</v>
      </c>
      <c r="E32" s="18" t="n">
        <v>0.194312796208531</v>
      </c>
      <c r="F32" s="18"/>
      <c r="G32" s="18" t="n">
        <v>0.0714285714285714</v>
      </c>
      <c r="H32" s="18" t="n">
        <v>0.117647058823529</v>
      </c>
      <c r="I32" s="18" t="n">
        <v>0.238888888888889</v>
      </c>
      <c r="J32" s="18"/>
      <c r="K32" s="18" t="n">
        <v>0.150602409638554</v>
      </c>
      <c r="L32" s="18" t="n">
        <v>0.133501259445844</v>
      </c>
    </row>
    <row r="33">
      <c r="B33" t="s">
        <v>49</v>
      </c>
      <c r="C33" s="18" t="n">
        <v>0.0346620450606586</v>
      </c>
      <c r="D33" s="18" t="n">
        <v>0.040983606557377</v>
      </c>
      <c r="E33" s="18" t="n">
        <v>0.023696682464455</v>
      </c>
      <c r="F33" s="18"/>
      <c r="G33" s="18" t="n">
        <v>0.00952380952380952</v>
      </c>
      <c r="H33" s="18" t="n">
        <v>0.0588235294117647</v>
      </c>
      <c r="I33" s="18" t="n">
        <v>0.0388888888888889</v>
      </c>
      <c r="J33" s="18"/>
      <c r="K33" s="18" t="n">
        <v>0.072289156626506</v>
      </c>
      <c r="L33" s="18" t="n">
        <v>0.0201511335012594</v>
      </c>
    </row>
    <row r="34"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>
      <c r="B35" s="7" t="s">
        <v>52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>
      <c r="B36" s="25" t="s">
        <v>32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>
      <c r="B37" t="s">
        <v>28</v>
      </c>
      <c r="C37" s="18" t="n">
        <v>0.883882149046794</v>
      </c>
      <c r="D37" s="18" t="n">
        <v>0.885245901639344</v>
      </c>
      <c r="E37" s="18" t="n">
        <v>0.881516587677725</v>
      </c>
      <c r="F37" s="18"/>
      <c r="G37" s="18" t="n">
        <v>0.933333333333333</v>
      </c>
      <c r="H37" s="18" t="n">
        <v>0.93048128342246</v>
      </c>
      <c r="I37" s="18" t="n">
        <v>0.777777777777778</v>
      </c>
      <c r="J37" s="18"/>
      <c r="K37" s="18" t="n">
        <v>0.91566265060241</v>
      </c>
      <c r="L37" s="18" t="n">
        <v>0.874055415617129</v>
      </c>
    </row>
    <row r="38">
      <c r="B38" t="s">
        <v>29</v>
      </c>
      <c r="C38" s="18" t="n">
        <v>0.116117850953206</v>
      </c>
      <c r="D38" s="18" t="n">
        <v>0.114754098360656</v>
      </c>
      <c r="E38" s="18" t="n">
        <v>0.118483412322275</v>
      </c>
      <c r="F38" s="18"/>
      <c r="G38" s="18" t="n">
        <v>0.0666666666666667</v>
      </c>
      <c r="H38" s="18" t="n">
        <v>0.0695187165775401</v>
      </c>
      <c r="I38" s="18" t="n">
        <v>0.222222222222222</v>
      </c>
      <c r="J38" s="18"/>
      <c r="K38" s="18" t="n">
        <v>0.0843373493975904</v>
      </c>
      <c r="L38" s="18" t="n">
        <v>0.125944584382872</v>
      </c>
    </row>
    <row r="39">
      <c r="B39" t="s">
        <v>51</v>
      </c>
      <c r="C39" s="18" t="n">
        <v>0</v>
      </c>
      <c r="D39" s="18" t="n">
        <v>0</v>
      </c>
      <c r="E39" s="18" t="n">
        <v>0</v>
      </c>
      <c r="F39" s="18"/>
      <c r="G39" s="18" t="n">
        <v>0</v>
      </c>
      <c r="H39" s="18" t="n">
        <v>0</v>
      </c>
      <c r="I39" s="18" t="n">
        <v>0</v>
      </c>
      <c r="J39" s="18"/>
      <c r="K39" s="18" t="n">
        <v>0</v>
      </c>
      <c r="L39" s="18" t="n">
        <v>0</v>
      </c>
    </row>
    <row r="40"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>
      <c r="B41" s="7" t="s">
        <v>61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>
      <c r="B42" s="25" t="s">
        <v>32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>
      <c r="B43" t="s">
        <v>53</v>
      </c>
      <c r="C43" s="18" t="n">
        <v>0.0953206239168111</v>
      </c>
      <c r="D43" s="18" t="n">
        <v>0.0819672131147541</v>
      </c>
      <c r="E43" s="18" t="n">
        <v>0.118483412322275</v>
      </c>
      <c r="F43" s="18"/>
      <c r="G43" s="18" t="n">
        <v>0.119047619047619</v>
      </c>
      <c r="H43" s="18" t="n">
        <v>0.128342245989305</v>
      </c>
      <c r="I43" s="18" t="n">
        <v>0.0333333333333333</v>
      </c>
      <c r="J43" s="18"/>
      <c r="K43" s="18" t="n">
        <v>0.331325301204819</v>
      </c>
      <c r="L43" s="18" t="n">
        <v>0</v>
      </c>
    </row>
    <row r="44">
      <c r="B44" t="s">
        <v>54</v>
      </c>
      <c r="C44" s="18" t="n">
        <v>0.192374350086655</v>
      </c>
      <c r="D44" s="18" t="n">
        <v>0.19672131147541</v>
      </c>
      <c r="E44" s="18" t="n">
        <v>0.184834123222749</v>
      </c>
      <c r="F44" s="18"/>
      <c r="G44" s="18" t="n">
        <v>0.223809523809524</v>
      </c>
      <c r="H44" s="18" t="n">
        <v>0.229946524064171</v>
      </c>
      <c r="I44" s="18" t="n">
        <v>0.116666666666667</v>
      </c>
      <c r="J44" s="18"/>
      <c r="K44" s="18" t="n">
        <v>0.668674698795181</v>
      </c>
      <c r="L44" s="18" t="n">
        <v>0</v>
      </c>
    </row>
    <row r="45">
      <c r="B45" t="s">
        <v>55</v>
      </c>
      <c r="C45" s="18" t="n">
        <v>0.247833622183709</v>
      </c>
      <c r="D45" s="18" t="n">
        <v>0.251366120218579</v>
      </c>
      <c r="E45" s="18" t="n">
        <v>0.241706161137441</v>
      </c>
      <c r="F45" s="18"/>
      <c r="G45" s="18" t="n">
        <v>0.214285714285714</v>
      </c>
      <c r="H45" s="18" t="n">
        <v>0.245989304812834</v>
      </c>
      <c r="I45" s="18" t="n">
        <v>0.288888888888889</v>
      </c>
      <c r="J45" s="18"/>
      <c r="K45" s="18" t="n">
        <v>0</v>
      </c>
      <c r="L45" s="18" t="n">
        <v>0.360201511335013</v>
      </c>
    </row>
    <row r="46">
      <c r="B46" t="s">
        <v>56</v>
      </c>
      <c r="C46" s="18" t="n">
        <v>0.164644714038128</v>
      </c>
      <c r="D46" s="18" t="n">
        <v>0.166666666666667</v>
      </c>
      <c r="E46" s="18" t="n">
        <v>0.161137440758294</v>
      </c>
      <c r="F46" s="18"/>
      <c r="G46" s="18" t="n">
        <v>0.147619047619048</v>
      </c>
      <c r="H46" s="18" t="n">
        <v>0.144385026737968</v>
      </c>
      <c r="I46" s="18" t="n">
        <v>0.205555555555556</v>
      </c>
      <c r="J46" s="18"/>
      <c r="K46" s="18" t="n">
        <v>0</v>
      </c>
      <c r="L46" s="18" t="n">
        <v>0.239294710327456</v>
      </c>
    </row>
    <row r="47">
      <c r="B47" t="s">
        <v>57</v>
      </c>
      <c r="C47" s="18" t="n">
        <v>0.159445407279029</v>
      </c>
      <c r="D47" s="18" t="n">
        <v>0.158469945355191</v>
      </c>
      <c r="E47" s="18" t="n">
        <v>0.161137440758294</v>
      </c>
      <c r="F47" s="18"/>
      <c r="G47" s="18" t="n">
        <v>0.133333333333333</v>
      </c>
      <c r="H47" s="18" t="n">
        <v>0.149732620320856</v>
      </c>
      <c r="I47" s="18" t="n">
        <v>0.2</v>
      </c>
      <c r="J47" s="18"/>
      <c r="K47" s="18" t="n">
        <v>0</v>
      </c>
      <c r="L47" s="18" t="n">
        <v>0.231738035264484</v>
      </c>
    </row>
    <row r="48">
      <c r="B48" t="s">
        <v>58</v>
      </c>
      <c r="C48" s="18" t="n">
        <v>0.072790294627383</v>
      </c>
      <c r="D48" s="18" t="n">
        <v>0.0819672131147541</v>
      </c>
      <c r="E48" s="18" t="n">
        <v>0.0568720379146919</v>
      </c>
      <c r="F48" s="18"/>
      <c r="G48" s="18" t="n">
        <v>0.0952380952380952</v>
      </c>
      <c r="H48" s="18" t="n">
        <v>0.0588235294117647</v>
      </c>
      <c r="I48" s="18" t="n">
        <v>0.0611111111111111</v>
      </c>
      <c r="J48" s="18"/>
      <c r="K48" s="18" t="n">
        <v>0</v>
      </c>
      <c r="L48" s="18" t="n">
        <v>0.105793450881612</v>
      </c>
    </row>
    <row r="49">
      <c r="B49" t="s">
        <v>59</v>
      </c>
      <c r="C49" s="18" t="n">
        <v>0.0259965337954939</v>
      </c>
      <c r="D49" s="18" t="n">
        <v>0.0327868852459016</v>
      </c>
      <c r="E49" s="18" t="n">
        <v>0.014218009478673</v>
      </c>
      <c r="F49" s="18"/>
      <c r="G49" s="18" t="n">
        <v>0.019047619047619</v>
      </c>
      <c r="H49" s="18" t="n">
        <v>0.0267379679144385</v>
      </c>
      <c r="I49" s="18" t="n">
        <v>0.0333333333333333</v>
      </c>
      <c r="J49" s="18"/>
      <c r="K49" s="18" t="n">
        <v>0</v>
      </c>
      <c r="L49" s="18" t="n">
        <v>0.0377833753148615</v>
      </c>
    </row>
    <row r="50">
      <c r="B50" t="s">
        <v>60</v>
      </c>
      <c r="C50" s="18" t="n">
        <v>0.0173310225303293</v>
      </c>
      <c r="D50" s="18" t="n">
        <v>0.0136612021857923</v>
      </c>
      <c r="E50" s="18" t="n">
        <v>0.023696682464455</v>
      </c>
      <c r="F50" s="18"/>
      <c r="G50" s="18" t="n">
        <v>0.0428571428571429</v>
      </c>
      <c r="H50" s="18" t="n">
        <v>0.0053475935828877</v>
      </c>
      <c r="I50" s="18" t="n">
        <v>0</v>
      </c>
      <c r="J50" s="18"/>
      <c r="K50" s="18" t="n">
        <v>0</v>
      </c>
      <c r="L50" s="18" t="n">
        <v>0.0251889168765743</v>
      </c>
    </row>
    <row r="51">
      <c r="B51" t="s">
        <v>30</v>
      </c>
      <c r="C51" s="18" t="n">
        <v>0.024263431542461</v>
      </c>
      <c r="D51" s="18" t="n">
        <v>0.0163934426229508</v>
      </c>
      <c r="E51" s="18" t="n">
        <v>0.037914691943128</v>
      </c>
      <c r="F51" s="18"/>
      <c r="G51" s="18" t="n">
        <v>0.00476190476190476</v>
      </c>
      <c r="H51" s="18" t="n">
        <v>0.0106951871657754</v>
      </c>
      <c r="I51" s="18" t="n">
        <v>0.0611111111111111</v>
      </c>
      <c r="J51" s="18"/>
      <c r="K51" s="18" t="n">
        <v>0</v>
      </c>
      <c r="L51" s="18" t="n">
        <v>0</v>
      </c>
    </row>
    <row r="52"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>
      <c r="B53" s="7" t="s">
        <v>70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>
      <c r="B54" s="25" t="s">
        <v>32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>
      <c r="B55" t="s">
        <v>62</v>
      </c>
      <c r="C55" s="18" t="n">
        <v>0.23050259965338</v>
      </c>
      <c r="D55" s="18" t="n">
        <v>0.221311475409836</v>
      </c>
      <c r="E55" s="18" t="n">
        <v>0.246445497630332</v>
      </c>
      <c r="F55" s="18"/>
      <c r="G55" s="18" t="n">
        <v>0.40952380952381</v>
      </c>
      <c r="H55" s="18" t="n">
        <v>0.192513368983957</v>
      </c>
      <c r="I55" s="18" t="n">
        <v>0.0611111111111111</v>
      </c>
      <c r="J55" s="18"/>
      <c r="K55" s="18" t="n">
        <v>0.180722891566265</v>
      </c>
      <c r="L55" s="18" t="n">
        <v>0.259445843828715</v>
      </c>
    </row>
    <row r="56">
      <c r="B56" t="s">
        <v>63</v>
      </c>
      <c r="C56" s="18" t="n">
        <v>0.405545927209705</v>
      </c>
      <c r="D56" s="18" t="n">
        <v>0.437158469945355</v>
      </c>
      <c r="E56" s="18" t="n">
        <v>0.350710900473934</v>
      </c>
      <c r="F56" s="18"/>
      <c r="G56" s="18" t="n">
        <v>0.428571428571429</v>
      </c>
      <c r="H56" s="18" t="n">
        <v>0.401069518716578</v>
      </c>
      <c r="I56" s="18" t="n">
        <v>0.383333333333333</v>
      </c>
      <c r="J56" s="18"/>
      <c r="K56" s="18" t="n">
        <v>0.373493975903614</v>
      </c>
      <c r="L56" s="18" t="n">
        <v>0.420654911838791</v>
      </c>
    </row>
    <row r="57">
      <c r="B57" t="s">
        <v>64</v>
      </c>
      <c r="C57" s="18" t="n">
        <v>0.216637781629116</v>
      </c>
      <c r="D57" s="18" t="n">
        <v>0.202185792349727</v>
      </c>
      <c r="E57" s="18" t="n">
        <v>0.241706161137441</v>
      </c>
      <c r="F57" s="18"/>
      <c r="G57" s="18" t="n">
        <v>0.0952380952380952</v>
      </c>
      <c r="H57" s="18" t="n">
        <v>0.224598930481283</v>
      </c>
      <c r="I57" s="18" t="n">
        <v>0.35</v>
      </c>
      <c r="J57" s="18"/>
      <c r="K57" s="18" t="n">
        <v>0.240963855421687</v>
      </c>
      <c r="L57" s="18" t="n">
        <v>0.198992443324937</v>
      </c>
    </row>
    <row r="58">
      <c r="B58" t="s">
        <v>65</v>
      </c>
      <c r="C58" s="18" t="n">
        <v>0.097053726169844</v>
      </c>
      <c r="D58" s="18" t="n">
        <v>0.0956284153005464</v>
      </c>
      <c r="E58" s="18" t="n">
        <v>0.0995260663507109</v>
      </c>
      <c r="F58" s="18"/>
      <c r="G58" s="18" t="n">
        <v>0.0333333333333333</v>
      </c>
      <c r="H58" s="18" t="n">
        <v>0.122994652406417</v>
      </c>
      <c r="I58" s="18" t="n">
        <v>0.144444444444444</v>
      </c>
      <c r="J58" s="18"/>
      <c r="K58" s="18" t="n">
        <v>0.126506024096386</v>
      </c>
      <c r="L58" s="18" t="n">
        <v>0.0831234256926952</v>
      </c>
    </row>
    <row r="59">
      <c r="B59" t="s">
        <v>66</v>
      </c>
      <c r="C59" s="18" t="n">
        <v>0.0450606585788562</v>
      </c>
      <c r="D59" s="18" t="n">
        <v>0.040983606557377</v>
      </c>
      <c r="E59" s="18" t="n">
        <v>0.0521327014218009</v>
      </c>
      <c r="F59" s="18"/>
      <c r="G59" s="18" t="n">
        <v>0.0285714285714286</v>
      </c>
      <c r="H59" s="18" t="n">
        <v>0.0588235294117647</v>
      </c>
      <c r="I59" s="18" t="n">
        <v>0.05</v>
      </c>
      <c r="J59" s="18"/>
      <c r="K59" s="18" t="n">
        <v>0.072289156626506</v>
      </c>
      <c r="L59" s="18" t="n">
        <v>0.035264483627204</v>
      </c>
    </row>
    <row r="60">
      <c r="B60" t="s">
        <v>51</v>
      </c>
      <c r="C60" s="18" t="n">
        <v>0.00519930675909879</v>
      </c>
      <c r="D60" s="18" t="n">
        <v>0.00273224043715847</v>
      </c>
      <c r="E60" s="18" t="n">
        <v>0.00947867298578199</v>
      </c>
      <c r="F60" s="18"/>
      <c r="G60" s="18" t="n">
        <v>0.00476190476190476</v>
      </c>
      <c r="H60" s="18" t="n">
        <v>0</v>
      </c>
      <c r="I60" s="18" t="n">
        <v>0.0111111111111111</v>
      </c>
      <c r="J60" s="18"/>
      <c r="K60" s="18" t="n">
        <v>0.00602409638554217</v>
      </c>
      <c r="L60" s="18" t="n">
        <v>0.00251889168765743</v>
      </c>
    </row>
    <row r="61">
      <c r="B61" t="s">
        <v>67</v>
      </c>
      <c r="C61" s="18" t="n">
        <v>0.636048526863085</v>
      </c>
      <c r="D61" s="18" t="n">
        <v>0.658469945355191</v>
      </c>
      <c r="E61" s="18" t="n">
        <v>0.597156398104265</v>
      </c>
      <c r="F61" s="18"/>
      <c r="G61" s="18" t="n">
        <v>0.838095238095238</v>
      </c>
      <c r="H61" s="18" t="n">
        <v>0.593582887700535</v>
      </c>
      <c r="I61" s="18" t="n">
        <v>0.444444444444444</v>
      </c>
      <c r="J61" s="18"/>
      <c r="K61" s="18" t="n">
        <v>0.55421686746988</v>
      </c>
      <c r="L61" s="18" t="n">
        <v>0.680100755667506</v>
      </c>
    </row>
    <row r="62">
      <c r="B62" t="s">
        <v>68</v>
      </c>
      <c r="C62" s="18" t="n">
        <v>0.1421143847487</v>
      </c>
      <c r="D62" s="18" t="n">
        <v>0.136612021857923</v>
      </c>
      <c r="E62" s="18" t="n">
        <v>0.151658767772512</v>
      </c>
      <c r="F62" s="18"/>
      <c r="G62" s="18" t="n">
        <v>0.0619047619047619</v>
      </c>
      <c r="H62" s="18" t="n">
        <v>0.181818181818182</v>
      </c>
      <c r="I62" s="18" t="n">
        <v>0.194444444444444</v>
      </c>
      <c r="J62" s="18"/>
      <c r="K62" s="18" t="n">
        <v>0.198795180722892</v>
      </c>
      <c r="L62" s="18" t="n">
        <v>0.118387909319899</v>
      </c>
    </row>
    <row r="63">
      <c r="B63" t="s">
        <v>69</v>
      </c>
      <c r="C63" s="18" t="n">
        <v>0.493934142114385</v>
      </c>
      <c r="D63" s="18" t="n">
        <v>0.521857923497268</v>
      </c>
      <c r="E63" s="18" t="n">
        <v>0.445497630331753</v>
      </c>
      <c r="F63" s="18"/>
      <c r="G63" s="18" t="n">
        <v>0.776190476190476</v>
      </c>
      <c r="H63" s="18" t="n">
        <v>0.411764705882353</v>
      </c>
      <c r="I63" s="18" t="n">
        <v>0.25</v>
      </c>
      <c r="J63" s="18"/>
      <c r="K63" s="18" t="n">
        <v>0.355421686746988</v>
      </c>
      <c r="L63" s="18" t="n">
        <v>0.561712846347607</v>
      </c>
    </row>
    <row r="64"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>
      <c r="B65" s="7" t="s">
        <v>71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>
      <c r="B66" s="25" t="s">
        <v>72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>
      <c r="B67" t="s">
        <v>28</v>
      </c>
      <c r="C67" s="18" t="n">
        <v>0.847222222222222</v>
      </c>
      <c r="D67" s="18" t="n">
        <v>0.863387978142076</v>
      </c>
      <c r="E67" s="18" t="n">
        <v>0.819047619047619</v>
      </c>
      <c r="F67" s="18"/>
      <c r="G67" s="18" t="n">
        <v>0.9</v>
      </c>
      <c r="H67" s="18" t="n">
        <v>0.876344086021505</v>
      </c>
      <c r="I67" s="18" t="n">
        <v>0.755555555555556</v>
      </c>
      <c r="J67" s="18"/>
      <c r="K67" s="18" t="n">
        <v>0.783132530120482</v>
      </c>
      <c r="L67" s="18" t="n">
        <v>0.878787878787879</v>
      </c>
    </row>
    <row r="68">
      <c r="B68" t="s">
        <v>29</v>
      </c>
      <c r="C68" s="18" t="n">
        <v>0.0850694444444444</v>
      </c>
      <c r="D68" s="18" t="n">
        <v>0.0737704918032787</v>
      </c>
      <c r="E68" s="18" t="n">
        <v>0.104761904761905</v>
      </c>
      <c r="F68" s="18"/>
      <c r="G68" s="18" t="n">
        <v>0.0714285714285714</v>
      </c>
      <c r="H68" s="18" t="n">
        <v>0.0591397849462366</v>
      </c>
      <c r="I68" s="18" t="n">
        <v>0.127777777777778</v>
      </c>
      <c r="J68" s="18"/>
      <c r="K68" s="18" t="n">
        <v>0.108433734939759</v>
      </c>
      <c r="L68" s="18" t="n">
        <v>0.0732323232323232</v>
      </c>
    </row>
    <row r="69">
      <c r="B69" t="s">
        <v>51</v>
      </c>
      <c r="C69" s="18" t="n">
        <v>0.0677083333333333</v>
      </c>
      <c r="D69" s="18" t="n">
        <v>0.0628415300546448</v>
      </c>
      <c r="E69" s="18" t="n">
        <v>0.0761904761904762</v>
      </c>
      <c r="F69" s="18"/>
      <c r="G69" s="18" t="n">
        <v>0.0285714285714286</v>
      </c>
      <c r="H69" s="18" t="n">
        <v>0.0645161290322581</v>
      </c>
      <c r="I69" s="18" t="n">
        <v>0.116666666666667</v>
      </c>
      <c r="J69" s="18"/>
      <c r="K69" s="18" t="n">
        <v>0.108433734939759</v>
      </c>
      <c r="L69" s="18" t="n">
        <v>0.047979797979798</v>
      </c>
    </row>
    <row r="70"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>
      <c r="B71" s="7" t="s">
        <v>77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>
      <c r="B72" s="25" t="s">
        <v>32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>
      <c r="B73" t="s">
        <v>73</v>
      </c>
      <c r="C73" s="18" t="n">
        <v>0.266897746967071</v>
      </c>
      <c r="D73" s="18" t="n">
        <v>0.284153005464481</v>
      </c>
      <c r="E73" s="18" t="n">
        <v>0.23696682464455</v>
      </c>
      <c r="F73" s="18"/>
      <c r="G73" s="18" t="n">
        <v>0.438095238095238</v>
      </c>
      <c r="H73" s="18" t="n">
        <v>0.229946524064171</v>
      </c>
      <c r="I73" s="18" t="n">
        <v>0.105555555555556</v>
      </c>
      <c r="J73" s="18"/>
      <c r="K73" s="18" t="n">
        <v>0.144578313253012</v>
      </c>
      <c r="L73" s="18" t="n">
        <v>0.324937027707809</v>
      </c>
    </row>
    <row r="74">
      <c r="B74" t="s">
        <v>74</v>
      </c>
      <c r="C74" s="18" t="n">
        <v>0.604852686308492</v>
      </c>
      <c r="D74" s="18" t="n">
        <v>0.62568306010929</v>
      </c>
      <c r="E74" s="18" t="n">
        <v>0.568720379146919</v>
      </c>
      <c r="F74" s="18"/>
      <c r="G74" s="18" t="n">
        <v>0.509523809523809</v>
      </c>
      <c r="H74" s="18" t="n">
        <v>0.614973262032086</v>
      </c>
      <c r="I74" s="18" t="n">
        <v>0.705555555555556</v>
      </c>
      <c r="J74" s="18"/>
      <c r="K74" s="18" t="n">
        <v>0.63855421686747</v>
      </c>
      <c r="L74" s="18" t="n">
        <v>0.584382871536524</v>
      </c>
    </row>
    <row r="75">
      <c r="B75" t="s">
        <v>75</v>
      </c>
      <c r="C75" s="18" t="n">
        <v>0.126516464471404</v>
      </c>
      <c r="D75" s="18" t="n">
        <v>0.087431693989071</v>
      </c>
      <c r="E75" s="18" t="n">
        <v>0.194312796208531</v>
      </c>
      <c r="F75" s="18"/>
      <c r="G75" s="18" t="n">
        <v>0.0523809523809524</v>
      </c>
      <c r="H75" s="18" t="n">
        <v>0.149732620320856</v>
      </c>
      <c r="I75" s="18" t="n">
        <v>0.188888888888889</v>
      </c>
      <c r="J75" s="18"/>
      <c r="K75" s="18" t="n">
        <v>0.216867469879518</v>
      </c>
      <c r="L75" s="18" t="n">
        <v>0.0881612090680101</v>
      </c>
    </row>
    <row r="76">
      <c r="B76" t="s">
        <v>76</v>
      </c>
      <c r="C76" s="18" t="n">
        <v>0.00173310225303293</v>
      </c>
      <c r="D76" s="18" t="n">
        <v>0.00273224043715847</v>
      </c>
      <c r="E76" s="18" t="n">
        <v>0</v>
      </c>
      <c r="F76" s="18"/>
      <c r="G76" s="18" t="n">
        <v>0</v>
      </c>
      <c r="H76" s="18" t="n">
        <v>0.0053475935828877</v>
      </c>
      <c r="I76" s="18" t="n">
        <v>0</v>
      </c>
      <c r="J76" s="18"/>
      <c r="K76" s="18" t="n">
        <v>0</v>
      </c>
      <c r="L76" s="18" t="n">
        <v>0.00251889168765743</v>
      </c>
    </row>
    <row r="77"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>
      <c r="B78" s="7" t="s">
        <v>86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</row>
    <row r="79">
      <c r="B79" s="25" t="s">
        <v>44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>
      <c r="B80" t="s">
        <v>78</v>
      </c>
      <c r="C80" s="18" t="n">
        <v>0.72790294627383</v>
      </c>
      <c r="D80" s="18" t="n">
        <v>0.743169398907104</v>
      </c>
      <c r="E80" s="18" t="n">
        <v>0.701421800947867</v>
      </c>
      <c r="F80" s="18"/>
      <c r="G80" s="18" t="n">
        <v>0.728571428571429</v>
      </c>
      <c r="H80" s="18" t="n">
        <v>0.679144385026738</v>
      </c>
      <c r="I80" s="18" t="n">
        <v>0.777777777777778</v>
      </c>
      <c r="J80" s="18"/>
      <c r="K80" s="18" t="n">
        <v>0.710843373493976</v>
      </c>
      <c r="L80" s="18" t="n">
        <v>0.743073047858942</v>
      </c>
    </row>
    <row r="81">
      <c r="B81" t="s">
        <v>79</v>
      </c>
      <c r="C81" s="18" t="n">
        <v>0.530329289428076</v>
      </c>
      <c r="D81" s="18" t="n">
        <v>0.521857923497268</v>
      </c>
      <c r="E81" s="18" t="n">
        <v>0.545023696682464</v>
      </c>
      <c r="F81" s="18"/>
      <c r="G81" s="18" t="n">
        <v>0.595238095238095</v>
      </c>
      <c r="H81" s="18" t="n">
        <v>0.502673796791444</v>
      </c>
      <c r="I81" s="18" t="n">
        <v>0.483333333333333</v>
      </c>
      <c r="J81" s="18"/>
      <c r="K81" s="18" t="n">
        <v>0.469879518072289</v>
      </c>
      <c r="L81" s="18" t="n">
        <v>0.55919395465995</v>
      </c>
    </row>
    <row r="82">
      <c r="B82" t="s">
        <v>80</v>
      </c>
      <c r="C82" s="18" t="n">
        <v>0.346620450606586</v>
      </c>
      <c r="D82" s="18" t="n">
        <v>0.33879781420765</v>
      </c>
      <c r="E82" s="18" t="n">
        <v>0.360189573459716</v>
      </c>
      <c r="F82" s="18"/>
      <c r="G82" s="18" t="n">
        <v>0.252380952380952</v>
      </c>
      <c r="H82" s="18" t="n">
        <v>0.363636363636364</v>
      </c>
      <c r="I82" s="18" t="n">
        <v>0.438888888888889</v>
      </c>
      <c r="J82" s="18"/>
      <c r="K82" s="18" t="n">
        <v>0.253012048192771</v>
      </c>
      <c r="L82" s="18" t="n">
        <v>0.385390428211587</v>
      </c>
    </row>
    <row r="83">
      <c r="B83" t="s">
        <v>81</v>
      </c>
      <c r="C83" s="18" t="n">
        <v>0.325823223570191</v>
      </c>
      <c r="D83" s="18" t="n">
        <v>0.363387978142077</v>
      </c>
      <c r="E83" s="18" t="n">
        <v>0.260663507109005</v>
      </c>
      <c r="F83" s="18"/>
      <c r="G83" s="18" t="n">
        <v>0.333333333333333</v>
      </c>
      <c r="H83" s="18" t="n">
        <v>0.32620320855615</v>
      </c>
      <c r="I83" s="18" t="n">
        <v>0.316666666666667</v>
      </c>
      <c r="J83" s="18"/>
      <c r="K83" s="18" t="n">
        <v>0.259036144578313</v>
      </c>
      <c r="L83" s="18" t="n">
        <v>0.360201511335013</v>
      </c>
    </row>
    <row r="84">
      <c r="B84" t="s">
        <v>82</v>
      </c>
      <c r="C84" s="18" t="n">
        <v>0.296360485268631</v>
      </c>
      <c r="D84" s="18" t="n">
        <v>0.311475409836066</v>
      </c>
      <c r="E84" s="18" t="n">
        <v>0.270142180094787</v>
      </c>
      <c r="F84" s="18"/>
      <c r="G84" s="18" t="n">
        <v>0.380952380952381</v>
      </c>
      <c r="H84" s="18" t="n">
        <v>0.336898395721925</v>
      </c>
      <c r="I84" s="18" t="n">
        <v>0.155555555555556</v>
      </c>
      <c r="J84" s="18"/>
      <c r="K84" s="18" t="n">
        <v>0.210843373493976</v>
      </c>
      <c r="L84" s="18" t="n">
        <v>0.340050377833753</v>
      </c>
    </row>
    <row r="85">
      <c r="B85" t="s">
        <v>83</v>
      </c>
      <c r="C85" s="18" t="n">
        <v>0.244367417677643</v>
      </c>
      <c r="D85" s="18" t="n">
        <v>0.226775956284153</v>
      </c>
      <c r="E85" s="18" t="n">
        <v>0.274881516587678</v>
      </c>
      <c r="F85" s="18"/>
      <c r="G85" s="18" t="n">
        <v>0.29047619047619</v>
      </c>
      <c r="H85" s="18" t="n">
        <v>0.283422459893048</v>
      </c>
      <c r="I85" s="18" t="n">
        <v>0.15</v>
      </c>
      <c r="J85" s="18"/>
      <c r="K85" s="18" t="n">
        <v>0.240963855421687</v>
      </c>
      <c r="L85" s="18" t="n">
        <v>0.246851385390428</v>
      </c>
    </row>
    <row r="86">
      <c r="B86" t="s">
        <v>84</v>
      </c>
      <c r="C86" s="18" t="n">
        <v>0.216637781629116</v>
      </c>
      <c r="D86" s="18" t="n">
        <v>0.226775956284153</v>
      </c>
      <c r="E86" s="18" t="n">
        <v>0.199052132701422</v>
      </c>
      <c r="F86" s="18"/>
      <c r="G86" s="18" t="n">
        <v>0.304761904761905</v>
      </c>
      <c r="H86" s="18" t="n">
        <v>0.18716577540107</v>
      </c>
      <c r="I86" s="18" t="n">
        <v>0.144444444444444</v>
      </c>
      <c r="J86" s="18"/>
      <c r="K86" s="18" t="n">
        <v>0.192771084337349</v>
      </c>
      <c r="L86" s="18" t="n">
        <v>0.234256926952141</v>
      </c>
    </row>
    <row r="87">
      <c r="B87" t="s">
        <v>85</v>
      </c>
      <c r="C87" s="18" t="n">
        <v>0.173310225303293</v>
      </c>
      <c r="D87" s="18" t="n">
        <v>0.174863387978142</v>
      </c>
      <c r="E87" s="18" t="n">
        <v>0.170616113744076</v>
      </c>
      <c r="F87" s="18"/>
      <c r="G87" s="18" t="n">
        <v>0.242857142857143</v>
      </c>
      <c r="H87" s="18" t="n">
        <v>0.18716577540107</v>
      </c>
      <c r="I87" s="18" t="n">
        <v>0.0777777777777778</v>
      </c>
      <c r="J87" s="18"/>
      <c r="K87" s="18" t="n">
        <v>0.144578313253012</v>
      </c>
      <c r="L87" s="18" t="n">
        <v>0.191435768261965</v>
      </c>
    </row>
    <row r="88">
      <c r="B88" t="s">
        <v>51</v>
      </c>
      <c r="C88" s="18" t="n">
        <v>0.00693240901213172</v>
      </c>
      <c r="D88" s="18" t="n">
        <v>0.00546448087431694</v>
      </c>
      <c r="E88" s="18" t="n">
        <v>0.00947867298578199</v>
      </c>
      <c r="F88" s="18"/>
      <c r="G88" s="18" t="n">
        <v>0.00476190476190476</v>
      </c>
      <c r="H88" s="18" t="n">
        <v>0</v>
      </c>
      <c r="I88" s="18" t="n">
        <v>0.0166666666666667</v>
      </c>
      <c r="J88" s="18"/>
      <c r="K88" s="18" t="n">
        <v>0.00602409638554217</v>
      </c>
      <c r="L88" s="18" t="n">
        <v>0.00251889168765743</v>
      </c>
    </row>
    <row r="89">
      <c r="B89" t="s">
        <v>42</v>
      </c>
      <c r="C89" s="18" t="n">
        <v>0.0103986135181976</v>
      </c>
      <c r="D89" s="18" t="n">
        <v>0.00819672131147541</v>
      </c>
      <c r="E89" s="18" t="n">
        <v>0.014218009478673</v>
      </c>
      <c r="F89" s="18"/>
      <c r="G89" s="18" t="n">
        <v>0</v>
      </c>
      <c r="H89" s="18" t="n">
        <v>0.0053475935828877</v>
      </c>
      <c r="I89" s="18" t="n">
        <v>0.0277777777777778</v>
      </c>
      <c r="J89" s="18"/>
      <c r="K89" s="18" t="n">
        <v>0.0240963855421687</v>
      </c>
      <c r="L89" s="18" t="n">
        <v>0.00503778337531486</v>
      </c>
    </row>
    <row r="90"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>
      <c r="B91" s="7" t="s">
        <v>95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>
      <c r="B92" s="25" t="s">
        <v>32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>
      <c r="B93" t="s">
        <v>87</v>
      </c>
      <c r="C93" s="18" t="n">
        <v>0.0797227036395147</v>
      </c>
      <c r="D93" s="18" t="n">
        <v>0.0683060109289618</v>
      </c>
      <c r="E93" s="18" t="n">
        <v>0.0995260663507109</v>
      </c>
      <c r="F93" s="18"/>
      <c r="G93" s="18" t="n">
        <v>0.0428571428571429</v>
      </c>
      <c r="H93" s="18" t="n">
        <v>0.122994652406417</v>
      </c>
      <c r="I93" s="18" t="n">
        <v>0.0777777777777778</v>
      </c>
      <c r="J93" s="18"/>
      <c r="K93" s="18" t="n">
        <v>0.114457831325301</v>
      </c>
      <c r="L93" s="18" t="n">
        <v>0.0680100755667506</v>
      </c>
    </row>
    <row r="94">
      <c r="B94" t="s">
        <v>88</v>
      </c>
      <c r="C94" s="18" t="n">
        <v>0.45580589254766</v>
      </c>
      <c r="D94" s="18" t="n">
        <v>0.453551912568306</v>
      </c>
      <c r="E94" s="18" t="n">
        <v>0.459715639810427</v>
      </c>
      <c r="F94" s="18"/>
      <c r="G94" s="18" t="n">
        <v>0.633333333333333</v>
      </c>
      <c r="H94" s="18" t="n">
        <v>0.39572192513369</v>
      </c>
      <c r="I94" s="18" t="n">
        <v>0.311111111111111</v>
      </c>
      <c r="J94" s="18"/>
      <c r="K94" s="18" t="n">
        <v>0.451807228915663</v>
      </c>
      <c r="L94" s="18" t="n">
        <v>0.453400503778338</v>
      </c>
    </row>
    <row r="95">
      <c r="B95" t="s">
        <v>89</v>
      </c>
      <c r="C95" s="18" t="n">
        <v>0.261698440207972</v>
      </c>
      <c r="D95" s="18" t="n">
        <v>0.278688524590164</v>
      </c>
      <c r="E95" s="18" t="n">
        <v>0.232227488151659</v>
      </c>
      <c r="F95" s="18"/>
      <c r="G95" s="18" t="n">
        <v>0.3</v>
      </c>
      <c r="H95" s="18" t="n">
        <v>0.219251336898396</v>
      </c>
      <c r="I95" s="18" t="n">
        <v>0.261111111111111</v>
      </c>
      <c r="J95" s="18"/>
      <c r="K95" s="18" t="n">
        <v>0.253012048192771</v>
      </c>
      <c r="L95" s="18" t="n">
        <v>0.269521410579345</v>
      </c>
    </row>
    <row r="96">
      <c r="B96" t="s">
        <v>90</v>
      </c>
      <c r="C96" s="18" t="n">
        <v>0.0831889081455806</v>
      </c>
      <c r="D96" s="18" t="n">
        <v>0.0792349726775956</v>
      </c>
      <c r="E96" s="18" t="n">
        <v>0.0900473933649289</v>
      </c>
      <c r="F96" s="18"/>
      <c r="G96" s="18" t="n">
        <v>0.0142857142857143</v>
      </c>
      <c r="H96" s="18" t="n">
        <v>0.133689839572193</v>
      </c>
      <c r="I96" s="18" t="n">
        <v>0.111111111111111</v>
      </c>
      <c r="J96" s="18"/>
      <c r="K96" s="18" t="n">
        <v>0.0542168674698795</v>
      </c>
      <c r="L96" s="18" t="n">
        <v>0.0982367758186398</v>
      </c>
    </row>
    <row r="97">
      <c r="B97" t="s">
        <v>91</v>
      </c>
      <c r="C97" s="18" t="n">
        <v>0.0311958405545927</v>
      </c>
      <c r="D97" s="18" t="n">
        <v>0.0273224043715847</v>
      </c>
      <c r="E97" s="18" t="n">
        <v>0.037914691943128</v>
      </c>
      <c r="F97" s="18"/>
      <c r="G97" s="18" t="n">
        <v>0</v>
      </c>
      <c r="H97" s="18" t="n">
        <v>0.0748663101604278</v>
      </c>
      <c r="I97" s="18" t="n">
        <v>0.0222222222222222</v>
      </c>
      <c r="J97" s="18"/>
      <c r="K97" s="18" t="n">
        <v>0.0240963855421687</v>
      </c>
      <c r="L97" s="18" t="n">
        <v>0.0327455919395466</v>
      </c>
    </row>
    <row r="98">
      <c r="B98" t="s">
        <v>92</v>
      </c>
      <c r="C98" s="18" t="n">
        <v>0.0207972270363951</v>
      </c>
      <c r="D98" s="18" t="n">
        <v>0.0218579234972678</v>
      </c>
      <c r="E98" s="18" t="n">
        <v>0.018957345971564</v>
      </c>
      <c r="F98" s="18"/>
      <c r="G98" s="18" t="n">
        <v>0</v>
      </c>
      <c r="H98" s="18" t="n">
        <v>0.0106951871657754</v>
      </c>
      <c r="I98" s="18" t="n">
        <v>0.0555555555555556</v>
      </c>
      <c r="J98" s="18"/>
      <c r="K98" s="18" t="n">
        <v>0.0240963855421687</v>
      </c>
      <c r="L98" s="18" t="n">
        <v>0.0201511335012594</v>
      </c>
    </row>
    <row r="99">
      <c r="B99" t="s">
        <v>93</v>
      </c>
      <c r="C99" s="18" t="n">
        <v>0.0121317157712305</v>
      </c>
      <c r="D99" s="18" t="n">
        <v>0.0163934426229508</v>
      </c>
      <c r="E99" s="18" t="n">
        <v>0.004739336492891</v>
      </c>
      <c r="F99" s="18"/>
      <c r="G99" s="18" t="n">
        <v>0.00476190476190476</v>
      </c>
      <c r="H99" s="18" t="n">
        <v>0</v>
      </c>
      <c r="I99" s="18" t="n">
        <v>0.0333333333333333</v>
      </c>
      <c r="J99" s="18"/>
      <c r="K99" s="18" t="n">
        <v>0.0120481927710843</v>
      </c>
      <c r="L99" s="18" t="n">
        <v>0.0125944584382872</v>
      </c>
    </row>
    <row r="100">
      <c r="B100" t="s">
        <v>94</v>
      </c>
      <c r="C100" s="18" t="n">
        <v>0.00173310225303293</v>
      </c>
      <c r="D100" s="18" t="n">
        <v>0.00273224043715847</v>
      </c>
      <c r="E100" s="18" t="n">
        <v>0</v>
      </c>
      <c r="F100" s="18"/>
      <c r="G100" s="18" t="n">
        <v>0</v>
      </c>
      <c r="H100" s="18" t="n">
        <v>0.0053475935828877</v>
      </c>
      <c r="I100" s="18" t="n">
        <v>0</v>
      </c>
      <c r="J100" s="18"/>
      <c r="K100" s="18" t="n">
        <v>0.00602409638554217</v>
      </c>
      <c r="L100" s="18" t="n">
        <v>0</v>
      </c>
    </row>
    <row r="101">
      <c r="B101" t="s">
        <v>51</v>
      </c>
      <c r="C101" s="18" t="n">
        <v>0.0537261698440208</v>
      </c>
      <c r="D101" s="18" t="n">
        <v>0.0519125683060109</v>
      </c>
      <c r="E101" s="18" t="n">
        <v>0.0568720379146919</v>
      </c>
      <c r="F101" s="18"/>
      <c r="G101" s="18" t="n">
        <v>0.00476190476190476</v>
      </c>
      <c r="H101" s="18" t="n">
        <v>0.0374331550802139</v>
      </c>
      <c r="I101" s="18" t="n">
        <v>0.127777777777778</v>
      </c>
      <c r="J101" s="18"/>
      <c r="K101" s="18" t="n">
        <v>0.0602409638554217</v>
      </c>
      <c r="L101" s="18" t="n">
        <v>0.0453400503778338</v>
      </c>
    </row>
    <row r="102">
      <c r="C102" s="18"/>
      <c r="D102" s="18"/>
      <c r="E102" s="18"/>
      <c r="F102" s="18"/>
      <c r="G102" s="18"/>
      <c r="H102" s="18"/>
      <c r="I102" s="18"/>
      <c r="J102" s="18"/>
      <c r="K102" s="18"/>
      <c r="L102" s="18"/>
    </row>
    <row r="103">
      <c r="B103" s="7" t="s">
        <v>98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</row>
    <row r="104">
      <c r="B104" s="25" t="s">
        <v>72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</row>
    <row r="105">
      <c r="B105" t="s">
        <v>96</v>
      </c>
      <c r="C105" s="18" t="n">
        <v>0.886164623467601</v>
      </c>
      <c r="D105" s="18" t="n">
        <v>0.878453038674033</v>
      </c>
      <c r="E105" s="18" t="n">
        <v>0.899521531100478</v>
      </c>
      <c r="F105" s="18"/>
      <c r="G105" s="18" t="n">
        <v>0.885714285714286</v>
      </c>
      <c r="H105" s="18" t="n">
        <v>0.863387978142076</v>
      </c>
      <c r="I105" s="18" t="n">
        <v>0.910112359550562</v>
      </c>
      <c r="J105" s="18"/>
      <c r="K105" s="18" t="n">
        <v>0.848484848484849</v>
      </c>
      <c r="L105" s="18" t="n">
        <v>0.910714285714286</v>
      </c>
    </row>
    <row r="106">
      <c r="B106" t="s">
        <v>97</v>
      </c>
      <c r="C106" s="18" t="n">
        <v>0.0735551663747811</v>
      </c>
      <c r="D106" s="18" t="n">
        <v>0.0856353591160221</v>
      </c>
      <c r="E106" s="18" t="n">
        <v>0.0526315789473684</v>
      </c>
      <c r="F106" s="18"/>
      <c r="G106" s="18" t="n">
        <v>0.1</v>
      </c>
      <c r="H106" s="18" t="n">
        <v>0.0710382513661202</v>
      </c>
      <c r="I106" s="18" t="n">
        <v>0.0449438202247191</v>
      </c>
      <c r="J106" s="18"/>
      <c r="K106" s="18" t="n">
        <v>0.0848484848484849</v>
      </c>
      <c r="L106" s="18" t="n">
        <v>0.0688775510204082</v>
      </c>
    </row>
    <row r="107">
      <c r="B107" t="s">
        <v>51</v>
      </c>
      <c r="C107" s="18" t="n">
        <v>0.0402802101576182</v>
      </c>
      <c r="D107" s="18" t="n">
        <v>0.0359116022099447</v>
      </c>
      <c r="E107" s="18" t="n">
        <v>0.0478468899521531</v>
      </c>
      <c r="F107" s="18"/>
      <c r="G107" s="18" t="n">
        <v>0.0142857142857143</v>
      </c>
      <c r="H107" s="18" t="n">
        <v>0.0655737704918033</v>
      </c>
      <c r="I107" s="18" t="n">
        <v>0.0449438202247191</v>
      </c>
      <c r="J107" s="18"/>
      <c r="K107" s="18" t="n">
        <v>0.0666666666666667</v>
      </c>
      <c r="L107" s="18" t="n">
        <v>0.0204081632653061</v>
      </c>
    </row>
    <row r="108"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  <row r="109">
      <c r="B109" s="7" t="s">
        <v>107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</row>
    <row r="110">
      <c r="B110" s="25" t="s">
        <v>32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</row>
    <row r="111">
      <c r="B111" t="s">
        <v>99</v>
      </c>
      <c r="C111" s="18" t="n">
        <v>0.10051993067591</v>
      </c>
      <c r="D111" s="18" t="n">
        <v>0.0819672131147541</v>
      </c>
      <c r="E111" s="18" t="n">
        <v>0.132701421800948</v>
      </c>
      <c r="F111" s="18"/>
      <c r="G111" s="18" t="n">
        <v>0.142857142857143</v>
      </c>
      <c r="H111" s="18" t="n">
        <v>0.117647058823529</v>
      </c>
      <c r="I111" s="18" t="n">
        <v>0.0333333333333333</v>
      </c>
      <c r="J111" s="18"/>
      <c r="K111" s="18" t="n">
        <v>0.150602409638554</v>
      </c>
      <c r="L111" s="18" t="n">
        <v>0.0831234256926952</v>
      </c>
    </row>
    <row r="112">
      <c r="B112" t="s">
        <v>100</v>
      </c>
      <c r="C112" s="18" t="n">
        <v>0.138648180242634</v>
      </c>
      <c r="D112" s="18" t="n">
        <v>0.117486338797814</v>
      </c>
      <c r="E112" s="18" t="n">
        <v>0.175355450236967</v>
      </c>
      <c r="F112" s="18"/>
      <c r="G112" s="18" t="n">
        <v>0.20952380952381</v>
      </c>
      <c r="H112" s="18" t="n">
        <v>0.112299465240642</v>
      </c>
      <c r="I112" s="18" t="n">
        <v>0.0833333333333333</v>
      </c>
      <c r="J112" s="18"/>
      <c r="K112" s="18" t="n">
        <v>0.168674698795181</v>
      </c>
      <c r="L112" s="18" t="n">
        <v>0.128463476070529</v>
      </c>
    </row>
    <row r="113">
      <c r="B113" t="s">
        <v>101</v>
      </c>
      <c r="C113" s="18" t="n">
        <v>0.305025996533795</v>
      </c>
      <c r="D113" s="18" t="n">
        <v>0.316939890710383</v>
      </c>
      <c r="E113" s="18" t="n">
        <v>0.28436018957346</v>
      </c>
      <c r="F113" s="18"/>
      <c r="G113" s="18" t="n">
        <v>0.319047619047619</v>
      </c>
      <c r="H113" s="18" t="n">
        <v>0.299465240641711</v>
      </c>
      <c r="I113" s="18" t="n">
        <v>0.294444444444444</v>
      </c>
      <c r="J113" s="18"/>
      <c r="K113" s="18" t="n">
        <v>0.325301204819277</v>
      </c>
      <c r="L113" s="18" t="n">
        <v>0.294710327455919</v>
      </c>
    </row>
    <row r="114">
      <c r="B114" t="s">
        <v>102</v>
      </c>
      <c r="C114" s="18" t="n">
        <v>0.289428076256499</v>
      </c>
      <c r="D114" s="18" t="n">
        <v>0.306010928961749</v>
      </c>
      <c r="E114" s="18" t="n">
        <v>0.260663507109005</v>
      </c>
      <c r="F114" s="18"/>
      <c r="G114" s="18" t="n">
        <v>0.214285714285714</v>
      </c>
      <c r="H114" s="18" t="n">
        <v>0.283422459893048</v>
      </c>
      <c r="I114" s="18" t="n">
        <v>0.383333333333333</v>
      </c>
      <c r="J114" s="18"/>
      <c r="K114" s="18" t="n">
        <v>0.259036144578313</v>
      </c>
      <c r="L114" s="18" t="n">
        <v>0.304785894206549</v>
      </c>
    </row>
    <row r="115">
      <c r="B115" t="s">
        <v>103</v>
      </c>
      <c r="C115" s="18" t="n">
        <v>0.114384748700173</v>
      </c>
      <c r="D115" s="18" t="n">
        <v>0.112021857923497</v>
      </c>
      <c r="E115" s="18" t="n">
        <v>0.118483412322275</v>
      </c>
      <c r="F115" s="18"/>
      <c r="G115" s="18" t="n">
        <v>0.0666666666666667</v>
      </c>
      <c r="H115" s="18" t="n">
        <v>0.0962566844919786</v>
      </c>
      <c r="I115" s="18" t="n">
        <v>0.188888888888889</v>
      </c>
      <c r="J115" s="18"/>
      <c r="K115" s="18" t="n">
        <v>0.0903614457831325</v>
      </c>
      <c r="L115" s="18" t="n">
        <v>0.120906801007557</v>
      </c>
    </row>
    <row r="116">
      <c r="B116" t="s">
        <v>104</v>
      </c>
      <c r="C116" s="18" t="n">
        <v>0.0311958405545927</v>
      </c>
      <c r="D116" s="18" t="n">
        <v>0.0437158469945355</v>
      </c>
      <c r="E116" s="18" t="n">
        <v>0.00947867298578199</v>
      </c>
      <c r="F116" s="18"/>
      <c r="G116" s="18" t="n">
        <v>0.0333333333333333</v>
      </c>
      <c r="H116" s="18" t="n">
        <v>0.0481283422459893</v>
      </c>
      <c r="I116" s="18" t="n">
        <v>0.0111111111111111</v>
      </c>
      <c r="J116" s="18"/>
      <c r="K116" s="18" t="n">
        <v>0</v>
      </c>
      <c r="L116" s="18" t="n">
        <v>0.0453400503778338</v>
      </c>
    </row>
    <row r="117">
      <c r="B117" t="s">
        <v>105</v>
      </c>
      <c r="C117" s="18" t="n">
        <v>0.0138648180242634</v>
      </c>
      <c r="D117" s="18" t="n">
        <v>0.0163934426229508</v>
      </c>
      <c r="E117" s="18" t="n">
        <v>0.00947867298578199</v>
      </c>
      <c r="F117" s="18"/>
      <c r="G117" s="18" t="n">
        <v>0.00952380952380952</v>
      </c>
      <c r="H117" s="18" t="n">
        <v>0.0320855614973262</v>
      </c>
      <c r="I117" s="18" t="n">
        <v>0</v>
      </c>
      <c r="J117" s="18"/>
      <c r="K117" s="18" t="n">
        <v>0</v>
      </c>
      <c r="L117" s="18" t="n">
        <v>0.0201511335012594</v>
      </c>
    </row>
    <row r="118">
      <c r="B118" t="s">
        <v>106</v>
      </c>
      <c r="C118" s="18" t="n">
        <v>0.00693240901213172</v>
      </c>
      <c r="D118" s="18" t="n">
        <v>0.00546448087431694</v>
      </c>
      <c r="E118" s="18" t="n">
        <v>0.00947867298578199</v>
      </c>
      <c r="F118" s="18"/>
      <c r="G118" s="18" t="n">
        <v>0.00476190476190476</v>
      </c>
      <c r="H118" s="18" t="n">
        <v>0.0106951871657754</v>
      </c>
      <c r="I118" s="18" t="n">
        <v>0.00555555555555556</v>
      </c>
      <c r="J118" s="18"/>
      <c r="K118" s="18" t="n">
        <v>0.00602409638554217</v>
      </c>
      <c r="L118" s="18" t="n">
        <v>0.00251889168765743</v>
      </c>
    </row>
    <row r="119">
      <c r="C119" s="18"/>
      <c r="D119" s="18"/>
      <c r="E119" s="18"/>
      <c r="F119" s="18"/>
      <c r="G119" s="18"/>
      <c r="H119" s="18"/>
      <c r="I119" s="18"/>
      <c r="J119" s="18"/>
      <c r="K119" s="18"/>
      <c r="L119" s="18"/>
    </row>
    <row r="120">
      <c r="B120" s="7" t="s">
        <v>114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</row>
    <row r="121">
      <c r="B121" s="25" t="s">
        <v>32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</row>
    <row r="122">
      <c r="B122" t="s">
        <v>108</v>
      </c>
      <c r="C122" s="18" t="n">
        <v>0.0675909878682842</v>
      </c>
      <c r="D122" s="18" t="n">
        <v>0.0519125683060109</v>
      </c>
      <c r="E122" s="18" t="n">
        <v>0.0947867298578199</v>
      </c>
      <c r="F122" s="18"/>
      <c r="G122" s="18" t="n">
        <v>0.0857142857142857</v>
      </c>
      <c r="H122" s="18" t="n">
        <v>0.0802139037433155</v>
      </c>
      <c r="I122" s="18" t="n">
        <v>0.0333333333333333</v>
      </c>
      <c r="J122" s="18"/>
      <c r="K122" s="18" t="n">
        <v>0.0963855421686747</v>
      </c>
      <c r="L122" s="18" t="n">
        <v>0.052896725440806</v>
      </c>
    </row>
    <row r="123">
      <c r="B123" t="s">
        <v>109</v>
      </c>
      <c r="C123" s="18" t="n">
        <v>0.0415944540727903</v>
      </c>
      <c r="D123" s="18" t="n">
        <v>0.046448087431694</v>
      </c>
      <c r="E123" s="18" t="n">
        <v>0.033175355450237</v>
      </c>
      <c r="F123" s="18"/>
      <c r="G123" s="18" t="n">
        <v>0.0476190476190476</v>
      </c>
      <c r="H123" s="18" t="n">
        <v>0.0427807486631016</v>
      </c>
      <c r="I123" s="18" t="n">
        <v>0.0333333333333333</v>
      </c>
      <c r="J123" s="18"/>
      <c r="K123" s="18" t="n">
        <v>0.0481927710843374</v>
      </c>
      <c r="L123" s="18" t="n">
        <v>0.0403022670025189</v>
      </c>
    </row>
    <row r="124">
      <c r="B124" t="s">
        <v>110</v>
      </c>
      <c r="C124" s="18" t="n">
        <v>0.102253032928943</v>
      </c>
      <c r="D124" s="18" t="n">
        <v>0.0956284153005464</v>
      </c>
      <c r="E124" s="18" t="n">
        <v>0.113744075829384</v>
      </c>
      <c r="F124" s="18"/>
      <c r="G124" s="18" t="n">
        <v>0.0904761904761905</v>
      </c>
      <c r="H124" s="18" t="n">
        <v>0.112299465240642</v>
      </c>
      <c r="I124" s="18" t="n">
        <v>0.105555555555556</v>
      </c>
      <c r="J124" s="18"/>
      <c r="K124" s="18" t="n">
        <v>0.114457831325301</v>
      </c>
      <c r="L124" s="18" t="n">
        <v>0.0931989924433249</v>
      </c>
    </row>
    <row r="125">
      <c r="B125" t="s">
        <v>111</v>
      </c>
      <c r="C125" s="18" t="n">
        <v>0.23050259965338</v>
      </c>
      <c r="D125" s="18" t="n">
        <v>0.23224043715847</v>
      </c>
      <c r="E125" s="18" t="n">
        <v>0.227488151658768</v>
      </c>
      <c r="F125" s="18"/>
      <c r="G125" s="18" t="n">
        <v>0.138095238095238</v>
      </c>
      <c r="H125" s="18" t="n">
        <v>0.203208556149733</v>
      </c>
      <c r="I125" s="18" t="n">
        <v>0.366666666666667</v>
      </c>
      <c r="J125" s="18"/>
      <c r="K125" s="18" t="n">
        <v>0.210843373493976</v>
      </c>
      <c r="L125" s="18" t="n">
        <v>0.231738035264484</v>
      </c>
    </row>
    <row r="126">
      <c r="B126" t="s">
        <v>112</v>
      </c>
      <c r="C126" s="18" t="n">
        <v>0.0658578856152513</v>
      </c>
      <c r="D126" s="18" t="n">
        <v>0.0573770491803279</v>
      </c>
      <c r="E126" s="18" t="n">
        <v>0.0805687203791469</v>
      </c>
      <c r="F126" s="18"/>
      <c r="G126" s="18" t="n">
        <v>0.0714285714285714</v>
      </c>
      <c r="H126" s="18" t="n">
        <v>0.0909090909090909</v>
      </c>
      <c r="I126" s="18" t="n">
        <v>0.0333333333333333</v>
      </c>
      <c r="J126" s="18"/>
      <c r="K126" s="18" t="n">
        <v>0.0662650602409639</v>
      </c>
      <c r="L126" s="18" t="n">
        <v>0.0680100755667506</v>
      </c>
    </row>
    <row r="127">
      <c r="B127" t="s">
        <v>113</v>
      </c>
      <c r="C127" s="18" t="n">
        <v>0.450606585788561</v>
      </c>
      <c r="D127" s="18" t="n">
        <v>0.475409836065574</v>
      </c>
      <c r="E127" s="18" t="n">
        <v>0.407582938388626</v>
      </c>
      <c r="F127" s="18"/>
      <c r="G127" s="18" t="n">
        <v>0.542857142857143</v>
      </c>
      <c r="H127" s="18" t="n">
        <v>0.443850267379679</v>
      </c>
      <c r="I127" s="18" t="n">
        <v>0.35</v>
      </c>
      <c r="J127" s="18"/>
      <c r="K127" s="18" t="n">
        <v>0.421686746987952</v>
      </c>
      <c r="L127" s="18" t="n">
        <v>0.473551637279597</v>
      </c>
    </row>
    <row r="128">
      <c r="B128" t="s">
        <v>42</v>
      </c>
      <c r="C128" s="18" t="n">
        <v>0.0173310225303293</v>
      </c>
      <c r="D128" s="18" t="n">
        <v>0.0191256830601093</v>
      </c>
      <c r="E128" s="18" t="n">
        <v>0.014218009478673</v>
      </c>
      <c r="F128" s="18"/>
      <c r="G128" s="18" t="n">
        <v>0</v>
      </c>
      <c r="H128" s="18" t="n">
        <v>0.0106951871657754</v>
      </c>
      <c r="I128" s="18" t="n">
        <v>0.0444444444444444</v>
      </c>
      <c r="J128" s="18"/>
      <c r="K128" s="18" t="n">
        <v>0.0180722891566265</v>
      </c>
      <c r="L128" s="18" t="n">
        <v>0.0151133501259446</v>
      </c>
    </row>
    <row r="129">
      <c r="B129" t="s">
        <v>106</v>
      </c>
      <c r="C129" s="18" t="n">
        <v>0.024263431542461</v>
      </c>
      <c r="D129" s="18" t="n">
        <v>0.0218579234972678</v>
      </c>
      <c r="E129" s="18" t="n">
        <v>0.028436018957346</v>
      </c>
      <c r="F129" s="18"/>
      <c r="G129" s="18" t="n">
        <v>0.0238095238095238</v>
      </c>
      <c r="H129" s="18" t="n">
        <v>0.0160427807486631</v>
      </c>
      <c r="I129" s="18" t="n">
        <v>0.0333333333333333</v>
      </c>
      <c r="J129" s="18"/>
      <c r="K129" s="18" t="n">
        <v>0.0240963855421687</v>
      </c>
      <c r="L129" s="18" t="n">
        <v>0.0251889168765743</v>
      </c>
    </row>
    <row r="130">
      <c r="C130" s="18"/>
      <c r="D130" s="18"/>
      <c r="E130" s="18"/>
      <c r="F130" s="18"/>
      <c r="G130" s="18"/>
      <c r="H130" s="18"/>
      <c r="I130" s="18"/>
      <c r="J130" s="18"/>
      <c r="K130" s="18"/>
      <c r="L130" s="18"/>
    </row>
    <row r="131">
      <c r="B131" s="7" t="s">
        <v>115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</row>
    <row r="132">
      <c r="B132" s="25" t="s">
        <v>116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</row>
    <row r="133">
      <c r="B133" t="s">
        <v>110</v>
      </c>
      <c r="C133" s="18" t="n">
        <v>0.19047619047619</v>
      </c>
      <c r="D133" s="18" t="n">
        <v>0.25</v>
      </c>
      <c r="E133" s="18" t="n">
        <v>0.111111111111111</v>
      </c>
      <c r="F133" s="18"/>
      <c r="G133" s="18" t="n">
        <v>0.142857142857143</v>
      </c>
      <c r="H133" s="18" t="n">
        <v>0.130434782608696</v>
      </c>
      <c r="I133" s="18" t="n">
        <v>0.416666666666667</v>
      </c>
      <c r="J133" s="18"/>
      <c r="K133" s="18" t="n">
        <v>0.208333333333333</v>
      </c>
      <c r="L133" s="18" t="n">
        <v>0.162162162162162</v>
      </c>
    </row>
    <row r="134">
      <c r="B134" t="s">
        <v>111</v>
      </c>
      <c r="C134" s="18" t="n">
        <v>0.365079365079365</v>
      </c>
      <c r="D134" s="18" t="n">
        <v>0.333333333333333</v>
      </c>
      <c r="E134" s="18" t="n">
        <v>0.407407407407407</v>
      </c>
      <c r="F134" s="18"/>
      <c r="G134" s="18" t="n">
        <v>0.392857142857143</v>
      </c>
      <c r="H134" s="18" t="n">
        <v>0.347826086956522</v>
      </c>
      <c r="I134" s="18" t="n">
        <v>0.333333333333333</v>
      </c>
      <c r="J134" s="18"/>
      <c r="K134" s="18" t="n">
        <v>0.458333333333333</v>
      </c>
      <c r="L134" s="18" t="n">
        <v>0.297297297297297</v>
      </c>
    </row>
    <row r="135">
      <c r="B135" t="s">
        <v>112</v>
      </c>
      <c r="C135" s="18" t="n">
        <v>0.111111111111111</v>
      </c>
      <c r="D135" s="18" t="n">
        <v>0.0555555555555556</v>
      </c>
      <c r="E135" s="18" t="n">
        <v>0.185185185185185</v>
      </c>
      <c r="F135" s="18"/>
      <c r="G135" s="18" t="n">
        <v>0.107142857142857</v>
      </c>
      <c r="H135" s="18" t="n">
        <v>0.173913043478261</v>
      </c>
      <c r="I135" s="18" t="n">
        <v>0</v>
      </c>
      <c r="J135" s="18"/>
      <c r="K135" s="18" t="n">
        <v>0.0416666666666667</v>
      </c>
      <c r="L135" s="18" t="n">
        <v>0.162162162162162</v>
      </c>
    </row>
    <row r="136">
      <c r="B136" t="s">
        <v>113</v>
      </c>
      <c r="C136" s="18" t="n">
        <v>0.301587301587302</v>
      </c>
      <c r="D136" s="18" t="n">
        <v>0.333333333333333</v>
      </c>
      <c r="E136" s="18" t="n">
        <v>0.259259259259259</v>
      </c>
      <c r="F136" s="18"/>
      <c r="G136" s="18" t="n">
        <v>0.285714285714286</v>
      </c>
      <c r="H136" s="18" t="n">
        <v>0.347826086956522</v>
      </c>
      <c r="I136" s="18" t="n">
        <v>0.25</v>
      </c>
      <c r="J136" s="18"/>
      <c r="K136" s="18" t="n">
        <v>0.291666666666667</v>
      </c>
      <c r="L136" s="18" t="n">
        <v>0.324324324324324</v>
      </c>
    </row>
    <row r="137">
      <c r="B137" t="s">
        <v>42</v>
      </c>
      <c r="C137" s="18" t="n">
        <v>0</v>
      </c>
      <c r="D137" s="18" t="n">
        <v>0</v>
      </c>
      <c r="E137" s="18" t="n">
        <v>0</v>
      </c>
      <c r="F137" s="18"/>
      <c r="G137" s="18" t="n">
        <v>0</v>
      </c>
      <c r="H137" s="18" t="n">
        <v>0</v>
      </c>
      <c r="I137" s="18" t="n">
        <v>0</v>
      </c>
      <c r="J137" s="18"/>
      <c r="K137" s="18" t="n">
        <v>0</v>
      </c>
      <c r="L137" s="18" t="n">
        <v>0</v>
      </c>
    </row>
    <row r="138">
      <c r="B138" t="s">
        <v>106</v>
      </c>
      <c r="C138" s="18" t="n">
        <v>0.0317460317460317</v>
      </c>
      <c r="D138" s="18" t="n">
        <v>0.0277777777777778</v>
      </c>
      <c r="E138" s="18" t="n">
        <v>0.037037037037037</v>
      </c>
      <c r="F138" s="18"/>
      <c r="G138" s="18" t="n">
        <v>0.0714285714285714</v>
      </c>
      <c r="H138" s="18" t="n">
        <v>0</v>
      </c>
      <c r="I138" s="18" t="n">
        <v>0</v>
      </c>
      <c r="J138" s="18"/>
      <c r="K138" s="18" t="n">
        <v>0</v>
      </c>
      <c r="L138" s="18" t="n">
        <v>0.0540540540540541</v>
      </c>
    </row>
    <row r="139">
      <c r="C139" s="18"/>
      <c r="D139" s="18"/>
      <c r="E139" s="18"/>
      <c r="F139" s="18"/>
      <c r="G139" s="18"/>
      <c r="H139" s="18"/>
      <c r="I139" s="18"/>
      <c r="J139" s="18"/>
      <c r="K139" s="18"/>
      <c r="L139" s="18"/>
    </row>
    <row r="140">
      <c r="B140" s="7" t="s">
        <v>127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</row>
    <row r="141">
      <c r="B141" s="25" t="s">
        <v>32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</row>
    <row r="142">
      <c r="B142" t="s">
        <v>117</v>
      </c>
      <c r="C142" s="18" t="n">
        <v>0.504332755632582</v>
      </c>
      <c r="D142" s="18" t="n">
        <v>0.508196721311475</v>
      </c>
      <c r="E142" s="18" t="n">
        <v>0.497630331753554</v>
      </c>
      <c r="F142" s="18"/>
      <c r="G142" s="18" t="n">
        <v>0.514285714285714</v>
      </c>
      <c r="H142" s="18" t="n">
        <v>0.475935828877005</v>
      </c>
      <c r="I142" s="18" t="n">
        <v>0.522222222222222</v>
      </c>
      <c r="J142" s="18"/>
      <c r="K142" s="18" t="n">
        <v>0.475903614457831</v>
      </c>
      <c r="L142" s="18" t="n">
        <v>0.523929471032746</v>
      </c>
    </row>
    <row r="143">
      <c r="B143" t="s">
        <v>118</v>
      </c>
      <c r="C143" s="18" t="n">
        <v>0.436741767764298</v>
      </c>
      <c r="D143" s="18" t="n">
        <v>0.439890710382514</v>
      </c>
      <c r="E143" s="18" t="n">
        <v>0.431279620853081</v>
      </c>
      <c r="F143" s="18"/>
      <c r="G143" s="18" t="n">
        <v>0.557142857142857</v>
      </c>
      <c r="H143" s="18" t="n">
        <v>0.470588235294118</v>
      </c>
      <c r="I143" s="18" t="n">
        <v>0.261111111111111</v>
      </c>
      <c r="J143" s="18"/>
      <c r="K143" s="18" t="n">
        <v>0.451807228915663</v>
      </c>
      <c r="L143" s="18" t="n">
        <v>0.438287153652393</v>
      </c>
    </row>
    <row r="144">
      <c r="B144" t="s">
        <v>119</v>
      </c>
      <c r="C144" s="18" t="n">
        <v>0.358752166377816</v>
      </c>
      <c r="D144" s="18" t="n">
        <v>0.341530054644809</v>
      </c>
      <c r="E144" s="18" t="n">
        <v>0.388625592417062</v>
      </c>
      <c r="F144" s="18"/>
      <c r="G144" s="18" t="n">
        <v>0.4</v>
      </c>
      <c r="H144" s="18" t="n">
        <v>0.363636363636364</v>
      </c>
      <c r="I144" s="18" t="n">
        <v>0.305555555555556</v>
      </c>
      <c r="J144" s="18"/>
      <c r="K144" s="18" t="n">
        <v>0.343373493975904</v>
      </c>
      <c r="L144" s="18" t="n">
        <v>0.367758186397985</v>
      </c>
    </row>
    <row r="145">
      <c r="B145" t="s">
        <v>120</v>
      </c>
      <c r="C145" s="18" t="n">
        <v>0.263431542461005</v>
      </c>
      <c r="D145" s="18" t="n">
        <v>0.23224043715847</v>
      </c>
      <c r="E145" s="18" t="n">
        <v>0.317535545023697</v>
      </c>
      <c r="F145" s="18"/>
      <c r="G145" s="18" t="n">
        <v>0.395238095238095</v>
      </c>
      <c r="H145" s="18" t="n">
        <v>0.245989304812834</v>
      </c>
      <c r="I145" s="18" t="n">
        <v>0.127777777777778</v>
      </c>
      <c r="J145" s="18"/>
      <c r="K145" s="18" t="n">
        <v>0.234939759036145</v>
      </c>
      <c r="L145" s="18" t="n">
        <v>0.28463476070529</v>
      </c>
    </row>
    <row r="146">
      <c r="B146" t="s">
        <v>121</v>
      </c>
      <c r="C146" s="18" t="n">
        <v>0.254766031195841</v>
      </c>
      <c r="D146" s="18" t="n">
        <v>0.248633879781421</v>
      </c>
      <c r="E146" s="18" t="n">
        <v>0.265402843601896</v>
      </c>
      <c r="F146" s="18"/>
      <c r="G146" s="18" t="n">
        <v>0.304761904761905</v>
      </c>
      <c r="H146" s="18" t="n">
        <v>0.25668449197861</v>
      </c>
      <c r="I146" s="18" t="n">
        <v>0.194444444444444</v>
      </c>
      <c r="J146" s="18"/>
      <c r="K146" s="18" t="n">
        <v>0.259036144578313</v>
      </c>
      <c r="L146" s="18" t="n">
        <v>0.256926952141058</v>
      </c>
    </row>
    <row r="147">
      <c r="B147" t="s">
        <v>122</v>
      </c>
      <c r="C147" s="18" t="n">
        <v>0.195840554592721</v>
      </c>
      <c r="D147" s="18" t="n">
        <v>0.183060109289617</v>
      </c>
      <c r="E147" s="18" t="n">
        <v>0.218009478672986</v>
      </c>
      <c r="F147" s="18"/>
      <c r="G147" s="18" t="n">
        <v>0.238095238095238</v>
      </c>
      <c r="H147" s="18" t="n">
        <v>0.219251336898396</v>
      </c>
      <c r="I147" s="18" t="n">
        <v>0.122222222222222</v>
      </c>
      <c r="J147" s="18"/>
      <c r="K147" s="18" t="n">
        <v>0.156626506024096</v>
      </c>
      <c r="L147" s="18" t="n">
        <v>0.216624685138539</v>
      </c>
    </row>
    <row r="148">
      <c r="B148" t="s">
        <v>123</v>
      </c>
      <c r="C148" s="18" t="n">
        <v>0.18370883882149</v>
      </c>
      <c r="D148" s="18" t="n">
        <v>0.202185792349727</v>
      </c>
      <c r="E148" s="18" t="n">
        <v>0.151658767772512</v>
      </c>
      <c r="F148" s="18"/>
      <c r="G148" s="18" t="n">
        <v>0.280952380952381</v>
      </c>
      <c r="H148" s="18" t="n">
        <v>0.165775401069519</v>
      </c>
      <c r="I148" s="18" t="n">
        <v>0.0888888888888889</v>
      </c>
      <c r="J148" s="18"/>
      <c r="K148" s="18" t="n">
        <v>0.180722891566265</v>
      </c>
      <c r="L148" s="18" t="n">
        <v>0.188916876574307</v>
      </c>
    </row>
    <row r="149">
      <c r="B149" t="s">
        <v>124</v>
      </c>
      <c r="C149" s="18" t="n">
        <v>0.168110918544194</v>
      </c>
      <c r="D149" s="18" t="n">
        <v>0.172131147540984</v>
      </c>
      <c r="E149" s="18" t="n">
        <v>0.161137440758294</v>
      </c>
      <c r="F149" s="18"/>
      <c r="G149" s="18" t="n">
        <v>0.233333333333333</v>
      </c>
      <c r="H149" s="18" t="n">
        <v>0.155080213903743</v>
      </c>
      <c r="I149" s="18" t="n">
        <v>0.105555555555556</v>
      </c>
      <c r="J149" s="18"/>
      <c r="K149" s="18" t="n">
        <v>0.180722891566265</v>
      </c>
      <c r="L149" s="18" t="n">
        <v>0.16624685138539</v>
      </c>
    </row>
    <row r="150">
      <c r="B150" t="s">
        <v>125</v>
      </c>
      <c r="C150" s="18" t="n">
        <v>0.150779896013865</v>
      </c>
      <c r="D150" s="18" t="n">
        <v>0.144808743169399</v>
      </c>
      <c r="E150" s="18" t="n">
        <v>0.161137440758294</v>
      </c>
      <c r="F150" s="18"/>
      <c r="G150" s="18" t="n">
        <v>0.20952380952381</v>
      </c>
      <c r="H150" s="18" t="n">
        <v>0.171122994652406</v>
      </c>
      <c r="I150" s="18" t="n">
        <v>0.0611111111111111</v>
      </c>
      <c r="J150" s="18"/>
      <c r="K150" s="18" t="n">
        <v>0.13855421686747</v>
      </c>
      <c r="L150" s="18" t="n">
        <v>0.158690176322418</v>
      </c>
    </row>
    <row r="151">
      <c r="B151" t="s">
        <v>126</v>
      </c>
      <c r="C151" s="18" t="n">
        <v>0.0658578856152513</v>
      </c>
      <c r="D151" s="18" t="n">
        <v>0.0846994535519126</v>
      </c>
      <c r="E151" s="18" t="n">
        <v>0.033175355450237</v>
      </c>
      <c r="F151" s="18"/>
      <c r="G151" s="18" t="n">
        <v>0.00476190476190476</v>
      </c>
      <c r="H151" s="18" t="n">
        <v>0.0427807486631016</v>
      </c>
      <c r="I151" s="18" t="n">
        <v>0.161111111111111</v>
      </c>
      <c r="J151" s="18"/>
      <c r="K151" s="18" t="n">
        <v>0.0481927710843374</v>
      </c>
      <c r="L151" s="18" t="n">
        <v>0.0629722921914358</v>
      </c>
    </row>
    <row r="152">
      <c r="B152" t="s">
        <v>51</v>
      </c>
      <c r="C152" s="18" t="n">
        <v>0.0173310225303293</v>
      </c>
      <c r="D152" s="18" t="n">
        <v>0.0136612021857923</v>
      </c>
      <c r="E152" s="18" t="n">
        <v>0.023696682464455</v>
      </c>
      <c r="F152" s="18"/>
      <c r="G152" s="18" t="n">
        <v>0</v>
      </c>
      <c r="H152" s="18" t="n">
        <v>0.0160427807486631</v>
      </c>
      <c r="I152" s="18" t="n">
        <v>0.0388888888888889</v>
      </c>
      <c r="J152" s="18"/>
      <c r="K152" s="18" t="n">
        <v>0.0240963855421687</v>
      </c>
      <c r="L152" s="18" t="n">
        <v>0.0151133501259446</v>
      </c>
    </row>
    <row r="153">
      <c r="B153" t="s">
        <v>42</v>
      </c>
      <c r="C153" s="18" t="n">
        <v>0.0173310225303293</v>
      </c>
      <c r="D153" s="18" t="n">
        <v>0.0245901639344262</v>
      </c>
      <c r="E153" s="18" t="n">
        <v>0.004739336492891</v>
      </c>
      <c r="F153" s="18"/>
      <c r="G153" s="18" t="n">
        <v>0</v>
      </c>
      <c r="H153" s="18" t="n">
        <v>0.0160427807486631</v>
      </c>
      <c r="I153" s="18" t="n">
        <v>0.0388888888888889</v>
      </c>
      <c r="J153" s="18"/>
      <c r="K153" s="18" t="n">
        <v>0.0120481927710843</v>
      </c>
      <c r="L153" s="18" t="n">
        <v>0.0201511335012594</v>
      </c>
    </row>
    <row r="154">
      <c r="C154" s="18"/>
      <c r="D154" s="18"/>
      <c r="E154" s="18"/>
      <c r="F154" s="18"/>
      <c r="G154" s="18"/>
      <c r="H154" s="18"/>
      <c r="I154" s="18"/>
      <c r="J154" s="18"/>
      <c r="K154" s="18"/>
      <c r="L154" s="18"/>
    </row>
    <row r="155">
      <c r="B155" s="7" t="s">
        <v>130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</row>
    <row r="156">
      <c r="B156" s="25" t="s">
        <v>32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</row>
    <row r="157">
      <c r="B157" t="s">
        <v>128</v>
      </c>
      <c r="C157" s="18" t="n">
        <v>0.194107452339688</v>
      </c>
      <c r="D157" s="18" t="n">
        <v>0.183060109289617</v>
      </c>
      <c r="E157" s="18" t="n">
        <v>0.213270142180095</v>
      </c>
      <c r="F157" s="18"/>
      <c r="G157" s="18" t="n">
        <v>0.204761904761905</v>
      </c>
      <c r="H157" s="18" t="n">
        <v>0.235294117647059</v>
      </c>
      <c r="I157" s="18" t="n">
        <v>0.138888888888889</v>
      </c>
      <c r="J157" s="18"/>
      <c r="K157" s="18" t="n">
        <v>0.259036144578313</v>
      </c>
      <c r="L157" s="18" t="n">
        <v>0.168765743073048</v>
      </c>
    </row>
    <row r="158">
      <c r="B158" t="s">
        <v>129</v>
      </c>
      <c r="C158" s="18" t="n">
        <v>0.759098786828423</v>
      </c>
      <c r="D158" s="18" t="n">
        <v>0.773224043715847</v>
      </c>
      <c r="E158" s="18" t="n">
        <v>0.734597156398104</v>
      </c>
      <c r="F158" s="18"/>
      <c r="G158" s="18" t="n">
        <v>0.776190476190476</v>
      </c>
      <c r="H158" s="18" t="n">
        <v>0.727272727272727</v>
      </c>
      <c r="I158" s="18" t="n">
        <v>0.772222222222222</v>
      </c>
      <c r="J158" s="18"/>
      <c r="K158" s="18" t="n">
        <v>0.680722891566265</v>
      </c>
      <c r="L158" s="18" t="n">
        <v>0.806045340050378</v>
      </c>
    </row>
    <row r="159">
      <c r="B159" t="s">
        <v>51</v>
      </c>
      <c r="C159" s="18" t="n">
        <v>0.0467937608318891</v>
      </c>
      <c r="D159" s="18" t="n">
        <v>0.0437158469945355</v>
      </c>
      <c r="E159" s="18" t="n">
        <v>0.0521327014218009</v>
      </c>
      <c r="F159" s="18"/>
      <c r="G159" s="18" t="n">
        <v>0.019047619047619</v>
      </c>
      <c r="H159" s="18" t="n">
        <v>0.0374331550802139</v>
      </c>
      <c r="I159" s="18" t="n">
        <v>0.0888888888888889</v>
      </c>
      <c r="J159" s="18"/>
      <c r="K159" s="18" t="n">
        <v>0.0602409638554217</v>
      </c>
      <c r="L159" s="18" t="n">
        <v>0.0251889168765743</v>
      </c>
    </row>
    <row r="160">
      <c r="C160" s="18"/>
      <c r="D160" s="18"/>
      <c r="E160" s="18"/>
      <c r="F160" s="18"/>
      <c r="G160" s="18"/>
      <c r="H160" s="18"/>
      <c r="I160" s="18"/>
      <c r="J160" s="18"/>
      <c r="K160" s="18"/>
      <c r="L160" s="18"/>
    </row>
    <row r="161">
      <c r="B161" s="7" t="s">
        <v>131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</row>
    <row r="162">
      <c r="B162" s="25" t="s">
        <v>72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</row>
    <row r="163">
      <c r="B163" t="s">
        <v>28</v>
      </c>
      <c r="C163" s="18" t="n">
        <v>0.582608695652174</v>
      </c>
      <c r="D163" s="18" t="n">
        <v>0.621917808219178</v>
      </c>
      <c r="E163" s="18" t="n">
        <v>0.514285714285714</v>
      </c>
      <c r="F163" s="18"/>
      <c r="G163" s="18" t="n">
        <v>0.576190476190476</v>
      </c>
      <c r="H163" s="18" t="n">
        <v>0.609625668449198</v>
      </c>
      <c r="I163" s="18" t="n">
        <v>0.561797752808989</v>
      </c>
      <c r="J163" s="18"/>
      <c r="K163" s="18" t="n">
        <v>0.439759036144578</v>
      </c>
      <c r="L163" s="18" t="n">
        <v>0.640506329113924</v>
      </c>
    </row>
    <row r="164">
      <c r="B164" t="s">
        <v>29</v>
      </c>
      <c r="C164" s="18" t="n">
        <v>0.309565217391304</v>
      </c>
      <c r="D164" s="18" t="n">
        <v>0.282191780821918</v>
      </c>
      <c r="E164" s="18" t="n">
        <v>0.357142857142857</v>
      </c>
      <c r="F164" s="18"/>
      <c r="G164" s="18" t="n">
        <v>0.385714285714286</v>
      </c>
      <c r="H164" s="18" t="n">
        <v>0.25668449197861</v>
      </c>
      <c r="I164" s="18" t="n">
        <v>0.275280898876405</v>
      </c>
      <c r="J164" s="18"/>
      <c r="K164" s="18" t="n">
        <v>0.397590361445783</v>
      </c>
      <c r="L164" s="18" t="n">
        <v>0.270886075949367</v>
      </c>
    </row>
    <row r="165">
      <c r="B165" t="s">
        <v>51</v>
      </c>
      <c r="C165" s="18" t="n">
        <v>0.107826086956522</v>
      </c>
      <c r="D165" s="18" t="n">
        <v>0.0958904109589041</v>
      </c>
      <c r="E165" s="18" t="n">
        <v>0.128571428571429</v>
      </c>
      <c r="F165" s="18"/>
      <c r="G165" s="18" t="n">
        <v>0.0380952380952381</v>
      </c>
      <c r="H165" s="18" t="n">
        <v>0.133689839572193</v>
      </c>
      <c r="I165" s="18" t="n">
        <v>0.162921348314607</v>
      </c>
      <c r="J165" s="18"/>
      <c r="K165" s="18" t="n">
        <v>0.162650602409639</v>
      </c>
      <c r="L165" s="18" t="n">
        <v>0.0886075949367089</v>
      </c>
    </row>
    <row r="166">
      <c r="C166" s="18"/>
      <c r="D166" s="18"/>
      <c r="E166" s="18"/>
      <c r="F166" s="18"/>
      <c r="G166" s="18"/>
      <c r="H166" s="18"/>
      <c r="I166" s="18"/>
      <c r="J166" s="18"/>
      <c r="K166" s="18"/>
      <c r="L166" s="18"/>
    </row>
    <row r="167">
      <c r="B167" s="7" t="s">
        <v>132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</row>
    <row r="168">
      <c r="B168" s="25" t="s">
        <v>133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</row>
    <row r="169">
      <c r="B169" t="s">
        <v>28</v>
      </c>
      <c r="C169" s="18" t="n">
        <v>0.635820895522388</v>
      </c>
      <c r="D169" s="18" t="n">
        <v>0.629955947136564</v>
      </c>
      <c r="E169" s="18" t="n">
        <v>0.648148148148148</v>
      </c>
      <c r="F169" s="18"/>
      <c r="G169" s="18" t="n">
        <v>0.735537190082645</v>
      </c>
      <c r="H169" s="18" t="n">
        <v>0.614035087719298</v>
      </c>
      <c r="I169" s="18" t="n">
        <v>0.54</v>
      </c>
      <c r="J169" s="18"/>
      <c r="K169" s="18" t="n">
        <v>0.534246575342466</v>
      </c>
      <c r="L169" s="18" t="n">
        <v>0.660079051383399</v>
      </c>
    </row>
    <row r="170">
      <c r="B170" t="s">
        <v>29</v>
      </c>
      <c r="C170" s="18" t="n">
        <v>0.364179104477612</v>
      </c>
      <c r="D170" s="18" t="n">
        <v>0.370044052863436</v>
      </c>
      <c r="E170" s="18" t="n">
        <v>0.351851851851852</v>
      </c>
      <c r="F170" s="18"/>
      <c r="G170" s="18" t="n">
        <v>0.264462809917355</v>
      </c>
      <c r="H170" s="18" t="n">
        <v>0.385964912280702</v>
      </c>
      <c r="I170" s="18" t="n">
        <v>0.46</v>
      </c>
      <c r="J170" s="18"/>
      <c r="K170" s="18" t="n">
        <v>0.465753424657534</v>
      </c>
      <c r="L170" s="18" t="n">
        <v>0.339920948616601</v>
      </c>
    </row>
    <row r="171">
      <c r="C171" s="18"/>
      <c r="D171" s="18"/>
      <c r="E171" s="18"/>
      <c r="F171" s="18"/>
      <c r="G171" s="18"/>
      <c r="H171" s="18"/>
      <c r="I171" s="18"/>
      <c r="J171" s="18"/>
      <c r="K171" s="18"/>
      <c r="L171" s="18"/>
    </row>
    <row r="172">
      <c r="B172" s="7" t="s">
        <v>140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</row>
    <row r="173">
      <c r="B173" s="25" t="s">
        <v>141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</row>
    <row r="174">
      <c r="B174" t="s">
        <v>134</v>
      </c>
      <c r="C174" s="18" t="n">
        <v>0.752941176470588</v>
      </c>
      <c r="D174" s="18" t="n">
        <v>0.743827160493827</v>
      </c>
      <c r="E174" s="18" t="n">
        <v>0.768817204301075</v>
      </c>
      <c r="F174" s="18"/>
      <c r="G174" s="18" t="n">
        <v>0.678571428571429</v>
      </c>
      <c r="H174" s="18" t="n">
        <v>0.741379310344828</v>
      </c>
      <c r="I174" s="18" t="n">
        <v>0.871428571428571</v>
      </c>
      <c r="J174" s="18"/>
      <c r="K174" s="18" t="n">
        <v>0.684210526315789</v>
      </c>
      <c r="L174" s="18" t="n">
        <v>0.778097982708934</v>
      </c>
    </row>
    <row r="175">
      <c r="B175" t="s">
        <v>135</v>
      </c>
      <c r="C175" s="18" t="n">
        <v>0.62156862745098</v>
      </c>
      <c r="D175" s="18" t="n">
        <v>0.62037037037037</v>
      </c>
      <c r="E175" s="18" t="n">
        <v>0.623655913978495</v>
      </c>
      <c r="F175" s="18"/>
      <c r="G175" s="18" t="n">
        <v>0.602040816326531</v>
      </c>
      <c r="H175" s="18" t="n">
        <v>0.563218390804598</v>
      </c>
      <c r="I175" s="18" t="n">
        <v>0.721428571428571</v>
      </c>
      <c r="J175" s="18"/>
      <c r="K175" s="18" t="n">
        <v>0.572368421052632</v>
      </c>
      <c r="L175" s="18" t="n">
        <v>0.639769452449568</v>
      </c>
    </row>
    <row r="176">
      <c r="B176" t="s">
        <v>136</v>
      </c>
      <c r="C176" s="18" t="n">
        <v>0.619607843137255</v>
      </c>
      <c r="D176" s="18" t="n">
        <v>0.657407407407407</v>
      </c>
      <c r="E176" s="18" t="n">
        <v>0.553763440860215</v>
      </c>
      <c r="F176" s="18"/>
      <c r="G176" s="18" t="n">
        <v>0.642857142857143</v>
      </c>
      <c r="H176" s="18" t="n">
        <v>0.568965517241379</v>
      </c>
      <c r="I176" s="18" t="n">
        <v>0.65</v>
      </c>
      <c r="J176" s="18"/>
      <c r="K176" s="18" t="n">
        <v>0.552631578947368</v>
      </c>
      <c r="L176" s="18" t="n">
        <v>0.648414985590778</v>
      </c>
    </row>
    <row r="177">
      <c r="B177" t="s">
        <v>137</v>
      </c>
      <c r="C177" s="18" t="n">
        <v>0.611764705882353</v>
      </c>
      <c r="D177" s="18" t="n">
        <v>0.617283950617284</v>
      </c>
      <c r="E177" s="18" t="n">
        <v>0.602150537634409</v>
      </c>
      <c r="F177" s="18"/>
      <c r="G177" s="18" t="n">
        <v>0.561224489795918</v>
      </c>
      <c r="H177" s="18" t="n">
        <v>0.603448275862069</v>
      </c>
      <c r="I177" s="18" t="n">
        <v>0.692857142857143</v>
      </c>
      <c r="J177" s="18"/>
      <c r="K177" s="18" t="n">
        <v>0.578947368421053</v>
      </c>
      <c r="L177" s="18" t="n">
        <v>0.62536023054755</v>
      </c>
    </row>
    <row r="178">
      <c r="B178" t="s">
        <v>138</v>
      </c>
      <c r="C178" s="18" t="n">
        <v>0.513725490196078</v>
      </c>
      <c r="D178" s="18" t="n">
        <v>0.5</v>
      </c>
      <c r="E178" s="18" t="n">
        <v>0.537634408602151</v>
      </c>
      <c r="F178" s="18"/>
      <c r="G178" s="18" t="n">
        <v>0.535714285714286</v>
      </c>
      <c r="H178" s="18" t="n">
        <v>0.488505747126437</v>
      </c>
      <c r="I178" s="18" t="n">
        <v>0.514285714285714</v>
      </c>
      <c r="J178" s="18"/>
      <c r="K178" s="18" t="n">
        <v>0.513157894736842</v>
      </c>
      <c r="L178" s="18" t="n">
        <v>0.515850144092219</v>
      </c>
    </row>
    <row r="179">
      <c r="B179" t="s">
        <v>139</v>
      </c>
      <c r="C179" s="18" t="n">
        <v>0.476470588235294</v>
      </c>
      <c r="D179" s="18" t="n">
        <v>0.503086419753086</v>
      </c>
      <c r="E179" s="18" t="n">
        <v>0.43010752688172</v>
      </c>
      <c r="F179" s="18"/>
      <c r="G179" s="18" t="n">
        <v>0.540816326530612</v>
      </c>
      <c r="H179" s="18" t="n">
        <v>0.459770114942529</v>
      </c>
      <c r="I179" s="18" t="n">
        <v>0.407142857142857</v>
      </c>
      <c r="J179" s="18"/>
      <c r="K179" s="18" t="n">
        <v>0.467105263157895</v>
      </c>
      <c r="L179" s="18" t="n">
        <v>0.484149855907781</v>
      </c>
    </row>
    <row r="180">
      <c r="B180" t="s">
        <v>51</v>
      </c>
      <c r="C180" s="18" t="n">
        <v>0.00196078431372549</v>
      </c>
      <c r="D180" s="18" t="n">
        <v>0</v>
      </c>
      <c r="E180" s="18" t="n">
        <v>0.00537634408602151</v>
      </c>
      <c r="F180" s="18"/>
      <c r="G180" s="18" t="n">
        <v>0</v>
      </c>
      <c r="H180" s="18" t="n">
        <v>0.00574712643678161</v>
      </c>
      <c r="I180" s="18" t="n">
        <v>0</v>
      </c>
      <c r="J180" s="18"/>
      <c r="K180" s="18" t="n">
        <v>0.00657894736842105</v>
      </c>
      <c r="L180" s="18" t="n">
        <v>0</v>
      </c>
    </row>
    <row r="181">
      <c r="B181" t="s">
        <v>42</v>
      </c>
      <c r="C181" s="18" t="n">
        <v>0.00196078431372549</v>
      </c>
      <c r="D181" s="18" t="n">
        <v>0.00308641975308642</v>
      </c>
      <c r="E181" s="18" t="n">
        <v>0</v>
      </c>
      <c r="F181" s="18"/>
      <c r="G181" s="18" t="n">
        <v>0</v>
      </c>
      <c r="H181" s="18" t="n">
        <v>0</v>
      </c>
      <c r="I181" s="18" t="n">
        <v>0.00714285714285714</v>
      </c>
      <c r="J181" s="18"/>
      <c r="K181" s="18" t="n">
        <v>0</v>
      </c>
      <c r="L181" s="18" t="n">
        <v>0</v>
      </c>
    </row>
    <row r="182">
      <c r="C182" s="18"/>
      <c r="D182" s="18"/>
      <c r="E182" s="18"/>
      <c r="F182" s="18"/>
      <c r="G182" s="18"/>
      <c r="H182" s="18"/>
      <c r="I182" s="18"/>
      <c r="J182" s="18"/>
      <c r="K182" s="18"/>
      <c r="L182" s="18"/>
    </row>
    <row r="183">
      <c r="B183" s="7" t="s">
        <v>152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>
      <c r="B184" s="25" t="s">
        <v>32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</row>
    <row r="185">
      <c r="B185" t="s">
        <v>142</v>
      </c>
      <c r="C185" s="18" t="n">
        <v>0.462608695652174</v>
      </c>
      <c r="D185" s="18" t="n">
        <v>0.432876712328767</v>
      </c>
      <c r="E185" s="18" t="n">
        <v>0.514285714285714</v>
      </c>
      <c r="F185" s="18"/>
      <c r="G185" s="18" t="n">
        <v>0.552380952380952</v>
      </c>
      <c r="H185" s="18" t="n">
        <v>0.387096774193548</v>
      </c>
      <c r="I185" s="18" t="n">
        <v>0.435754189944134</v>
      </c>
      <c r="J185" s="18"/>
      <c r="K185" s="18" t="n">
        <v>0.295180722891566</v>
      </c>
      <c r="L185" s="18" t="n">
        <v>0.536708860759494</v>
      </c>
    </row>
    <row r="186">
      <c r="B186" t="s">
        <v>143</v>
      </c>
      <c r="C186" s="18" t="n">
        <v>0.438260869565217</v>
      </c>
      <c r="D186" s="18" t="n">
        <v>0.452054794520548</v>
      </c>
      <c r="E186" s="18" t="n">
        <v>0.414285714285714</v>
      </c>
      <c r="F186" s="18"/>
      <c r="G186" s="18" t="n">
        <v>0.428571428571429</v>
      </c>
      <c r="H186" s="18" t="n">
        <v>0.435483870967742</v>
      </c>
      <c r="I186" s="18" t="n">
        <v>0.452513966480447</v>
      </c>
      <c r="J186" s="18"/>
      <c r="K186" s="18" t="n">
        <v>0.41566265060241</v>
      </c>
      <c r="L186" s="18" t="n">
        <v>0.448101265822785</v>
      </c>
    </row>
    <row r="187">
      <c r="B187" t="s">
        <v>144</v>
      </c>
      <c r="C187" s="18" t="n">
        <v>0.39304347826087</v>
      </c>
      <c r="D187" s="18" t="n">
        <v>0.408219178082192</v>
      </c>
      <c r="E187" s="18" t="n">
        <v>0.366666666666667</v>
      </c>
      <c r="F187" s="18"/>
      <c r="G187" s="18" t="n">
        <v>0.480952380952381</v>
      </c>
      <c r="H187" s="18" t="n">
        <v>0.451612903225806</v>
      </c>
      <c r="I187" s="18" t="n">
        <v>0.229050279329609</v>
      </c>
      <c r="J187" s="18"/>
      <c r="K187" s="18" t="n">
        <v>0.421686746987952</v>
      </c>
      <c r="L187" s="18" t="n">
        <v>0.387341772151899</v>
      </c>
    </row>
    <row r="188">
      <c r="B188" t="s">
        <v>145</v>
      </c>
      <c r="C188" s="18" t="n">
        <v>0.339130434782609</v>
      </c>
      <c r="D188" s="18" t="n">
        <v>0.30958904109589</v>
      </c>
      <c r="E188" s="18" t="n">
        <v>0.39047619047619</v>
      </c>
      <c r="F188" s="18"/>
      <c r="G188" s="18" t="n">
        <v>0.404761904761905</v>
      </c>
      <c r="H188" s="18" t="n">
        <v>0.39247311827957</v>
      </c>
      <c r="I188" s="18" t="n">
        <v>0.206703910614525</v>
      </c>
      <c r="J188" s="18"/>
      <c r="K188" s="18" t="n">
        <v>0.403614457831325</v>
      </c>
      <c r="L188" s="18" t="n">
        <v>0.313924050632911</v>
      </c>
    </row>
    <row r="189">
      <c r="B189" t="s">
        <v>146</v>
      </c>
      <c r="C189" s="18" t="n">
        <v>0.283478260869565</v>
      </c>
      <c r="D189" s="18" t="n">
        <v>0.304109589041096</v>
      </c>
      <c r="E189" s="18" t="n">
        <v>0.247619047619048</v>
      </c>
      <c r="F189" s="18"/>
      <c r="G189" s="18" t="n">
        <v>0.285714285714286</v>
      </c>
      <c r="H189" s="18" t="n">
        <v>0.258064516129032</v>
      </c>
      <c r="I189" s="18" t="n">
        <v>0.307262569832402</v>
      </c>
      <c r="J189" s="18"/>
      <c r="K189" s="18" t="n">
        <v>0.180722891566265</v>
      </c>
      <c r="L189" s="18" t="n">
        <v>0.334177215189873</v>
      </c>
    </row>
    <row r="190">
      <c r="B190" t="s">
        <v>147</v>
      </c>
      <c r="C190" s="18" t="n">
        <v>0.226086956521739</v>
      </c>
      <c r="D190" s="18" t="n">
        <v>0.241095890410959</v>
      </c>
      <c r="E190" s="18" t="n">
        <v>0.2</v>
      </c>
      <c r="F190" s="18"/>
      <c r="G190" s="18" t="n">
        <v>0.357142857142857</v>
      </c>
      <c r="H190" s="18" t="n">
        <v>0.241935483870968</v>
      </c>
      <c r="I190" s="18" t="n">
        <v>0.0558659217877095</v>
      </c>
      <c r="J190" s="18"/>
      <c r="K190" s="18" t="n">
        <v>0.22289156626506</v>
      </c>
      <c r="L190" s="18" t="n">
        <v>0.235443037974684</v>
      </c>
    </row>
    <row r="191">
      <c r="B191" t="s">
        <v>148</v>
      </c>
      <c r="C191" s="18" t="n">
        <v>0.177391304347826</v>
      </c>
      <c r="D191" s="18" t="n">
        <v>0.183561643835616</v>
      </c>
      <c r="E191" s="18" t="n">
        <v>0.166666666666667</v>
      </c>
      <c r="F191" s="18"/>
      <c r="G191" s="18" t="n">
        <v>0.257142857142857</v>
      </c>
      <c r="H191" s="18" t="n">
        <v>0.17741935483871</v>
      </c>
      <c r="I191" s="18" t="n">
        <v>0.0837988826815642</v>
      </c>
      <c r="J191" s="18"/>
      <c r="K191" s="18" t="n">
        <v>0.144578313253012</v>
      </c>
      <c r="L191" s="18" t="n">
        <v>0.19493670886076</v>
      </c>
    </row>
    <row r="192">
      <c r="B192" t="s">
        <v>149</v>
      </c>
      <c r="C192" s="18" t="n">
        <v>0.158260869565217</v>
      </c>
      <c r="D192" s="18" t="n">
        <v>0.175342465753425</v>
      </c>
      <c r="E192" s="18" t="n">
        <v>0.128571428571429</v>
      </c>
      <c r="F192" s="18"/>
      <c r="G192" s="18" t="n">
        <v>0.20952380952381</v>
      </c>
      <c r="H192" s="18" t="n">
        <v>0.220430107526882</v>
      </c>
      <c r="I192" s="18" t="n">
        <v>0.0335195530726257</v>
      </c>
      <c r="J192" s="18"/>
      <c r="K192" s="18" t="n">
        <v>0.132530120481928</v>
      </c>
      <c r="L192" s="18" t="n">
        <v>0.174683544303797</v>
      </c>
    </row>
    <row r="193">
      <c r="B193" t="s">
        <v>150</v>
      </c>
      <c r="C193" s="18" t="n">
        <v>0.0765217391304348</v>
      </c>
      <c r="D193" s="18" t="n">
        <v>0.0986301369863014</v>
      </c>
      <c r="E193" s="18" t="n">
        <v>0.0380952380952381</v>
      </c>
      <c r="F193" s="18"/>
      <c r="G193" s="18" t="n">
        <v>0.0380952380952381</v>
      </c>
      <c r="H193" s="18" t="n">
        <v>0.0698924731182796</v>
      </c>
      <c r="I193" s="18" t="n">
        <v>0.128491620111732</v>
      </c>
      <c r="J193" s="18"/>
      <c r="K193" s="18" t="n">
        <v>0.114457831325301</v>
      </c>
      <c r="L193" s="18" t="n">
        <v>0.0582278481012658</v>
      </c>
    </row>
    <row r="194">
      <c r="B194" t="s">
        <v>151</v>
      </c>
      <c r="C194" s="18" t="n">
        <v>0.00869565217391304</v>
      </c>
      <c r="D194" s="18" t="n">
        <v>0.010958904109589</v>
      </c>
      <c r="E194" s="18" t="n">
        <v>0.00476190476190476</v>
      </c>
      <c r="F194" s="18"/>
      <c r="G194" s="18" t="n">
        <v>0</v>
      </c>
      <c r="H194" s="18" t="n">
        <v>0.010752688172043</v>
      </c>
      <c r="I194" s="18" t="n">
        <v>0.0167597765363128</v>
      </c>
      <c r="J194" s="18"/>
      <c r="K194" s="18" t="n">
        <v>0</v>
      </c>
      <c r="L194" s="18" t="n">
        <v>0.0126582278481013</v>
      </c>
    </row>
    <row r="195">
      <c r="B195" t="s">
        <v>106</v>
      </c>
      <c r="C195" s="18" t="n">
        <v>0.00173913043478261</v>
      </c>
      <c r="D195" s="18" t="n">
        <v>0</v>
      </c>
      <c r="E195" s="18" t="n">
        <v>0.00476190476190476</v>
      </c>
      <c r="F195" s="18"/>
      <c r="G195" s="18" t="n">
        <v>0</v>
      </c>
      <c r="H195" s="18" t="n">
        <v>0.00537634408602151</v>
      </c>
      <c r="I195" s="18" t="n">
        <v>0</v>
      </c>
      <c r="J195" s="18"/>
      <c r="K195" s="18" t="n">
        <v>0.00602409638554217</v>
      </c>
      <c r="L195" s="18" t="n">
        <v>0</v>
      </c>
    </row>
    <row r="196">
      <c r="C196" s="18"/>
      <c r="D196" s="18"/>
      <c r="E196" s="18"/>
      <c r="F196" s="18"/>
      <c r="G196" s="18"/>
      <c r="H196" s="18"/>
      <c r="I196" s="18"/>
      <c r="J196" s="18"/>
      <c r="K196" s="18"/>
      <c r="L196" s="18"/>
    </row>
    <row r="197">
      <c r="B197" s="7" t="s">
        <v>166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</row>
    <row r="198">
      <c r="B198" s="25" t="s">
        <v>32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</row>
    <row r="199">
      <c r="B199" t="s">
        <v>161</v>
      </c>
      <c r="C199" s="18" t="n">
        <v>0.363951473136915</v>
      </c>
      <c r="D199" s="18" t="n">
        <v>0.349726775956284</v>
      </c>
      <c r="E199" s="18" t="n">
        <v>0.388625592417062</v>
      </c>
      <c r="F199" s="18"/>
      <c r="G199" s="18" t="n">
        <v>0.466666666666667</v>
      </c>
      <c r="H199" s="18" t="n">
        <v>0.336898395721925</v>
      </c>
      <c r="I199" s="18" t="n">
        <v>0.272222222222222</v>
      </c>
      <c r="J199" s="18"/>
      <c r="K199" s="18" t="n">
        <v>0.283132530120482</v>
      </c>
      <c r="L199" s="18" t="n">
        <v>0.405541561712846</v>
      </c>
    </row>
    <row r="200">
      <c r="B200" t="s">
        <v>162</v>
      </c>
      <c r="C200" s="18" t="n">
        <v>0.441941074523397</v>
      </c>
      <c r="D200" s="18" t="n">
        <v>0.42896174863388</v>
      </c>
      <c r="E200" s="18" t="n">
        <v>0.464454976303318</v>
      </c>
      <c r="F200" s="18"/>
      <c r="G200" s="18" t="n">
        <v>0.395238095238095</v>
      </c>
      <c r="H200" s="18" t="n">
        <v>0.481283422459893</v>
      </c>
      <c r="I200" s="18" t="n">
        <v>0.455555555555556</v>
      </c>
      <c r="J200" s="18"/>
      <c r="K200" s="18" t="n">
        <v>0.512048192771084</v>
      </c>
      <c r="L200" s="18" t="n">
        <v>0.415617128463476</v>
      </c>
    </row>
    <row r="201">
      <c r="B201" t="s">
        <v>163</v>
      </c>
      <c r="C201" s="18" t="n">
        <v>0.135181975736568</v>
      </c>
      <c r="D201" s="18" t="n">
        <v>0.150273224043716</v>
      </c>
      <c r="E201" s="18" t="n">
        <v>0.109004739336493</v>
      </c>
      <c r="F201" s="18"/>
      <c r="G201" s="18" t="n">
        <v>0.104761904761905</v>
      </c>
      <c r="H201" s="18" t="n">
        <v>0.112299465240642</v>
      </c>
      <c r="I201" s="18" t="n">
        <v>0.194444444444444</v>
      </c>
      <c r="J201" s="18"/>
      <c r="K201" s="18" t="n">
        <v>0.13855421686747</v>
      </c>
      <c r="L201" s="18" t="n">
        <v>0.125944584382872</v>
      </c>
    </row>
    <row r="202">
      <c r="B202" t="s">
        <v>164</v>
      </c>
      <c r="C202" s="18" t="n">
        <v>0.0381282495667244</v>
      </c>
      <c r="D202" s="18" t="n">
        <v>0.0437158469945355</v>
      </c>
      <c r="E202" s="18" t="n">
        <v>0.028436018957346</v>
      </c>
      <c r="F202" s="18"/>
      <c r="G202" s="18" t="n">
        <v>0.0285714285714286</v>
      </c>
      <c r="H202" s="18" t="n">
        <v>0.0374331550802139</v>
      </c>
      <c r="I202" s="18" t="n">
        <v>0.05</v>
      </c>
      <c r="J202" s="18"/>
      <c r="K202" s="18" t="n">
        <v>0.0301204819277108</v>
      </c>
      <c r="L202" s="18" t="n">
        <v>0.0403022670025189</v>
      </c>
    </row>
    <row r="203">
      <c r="B203" t="s">
        <v>51</v>
      </c>
      <c r="C203" s="18" t="n">
        <v>0.0207972270363951</v>
      </c>
      <c r="D203" s="18" t="n">
        <v>0.0273224043715847</v>
      </c>
      <c r="E203" s="18" t="n">
        <v>0.00947867298578199</v>
      </c>
      <c r="F203" s="18"/>
      <c r="G203" s="18" t="n">
        <v>0.00476190476190476</v>
      </c>
      <c r="H203" s="18" t="n">
        <v>0.0320855614973262</v>
      </c>
      <c r="I203" s="18" t="n">
        <v>0.0277777777777778</v>
      </c>
      <c r="J203" s="18"/>
      <c r="K203" s="18" t="n">
        <v>0.036144578313253</v>
      </c>
      <c r="L203" s="18" t="n">
        <v>0.0125944584382872</v>
      </c>
    </row>
    <row r="204">
      <c r="C204" s="18"/>
      <c r="D204" s="18"/>
      <c r="E204" s="18"/>
      <c r="F204" s="18"/>
      <c r="G204" s="18"/>
      <c r="H204" s="18"/>
      <c r="I204" s="18"/>
      <c r="J204" s="18"/>
      <c r="K204" s="18"/>
      <c r="L204" s="18"/>
    </row>
    <row r="205">
      <c r="B205" s="7" t="s">
        <v>167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</row>
    <row r="206">
      <c r="B206" s="25" t="s">
        <v>32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</row>
    <row r="207">
      <c r="B207" t="s">
        <v>161</v>
      </c>
      <c r="C207" s="18" t="n">
        <v>0.291161178509532</v>
      </c>
      <c r="D207" s="18" t="n">
        <v>0.297814207650273</v>
      </c>
      <c r="E207" s="18" t="n">
        <v>0.279620853080569</v>
      </c>
      <c r="F207" s="18"/>
      <c r="G207" s="18" t="n">
        <v>0.404761904761905</v>
      </c>
      <c r="H207" s="18" t="n">
        <v>0.272727272727273</v>
      </c>
      <c r="I207" s="18" t="n">
        <v>0.177777777777778</v>
      </c>
      <c r="J207" s="18"/>
      <c r="K207" s="18" t="n">
        <v>0.283132530120482</v>
      </c>
      <c r="L207" s="18" t="n">
        <v>0.299748110831234</v>
      </c>
    </row>
    <row r="208">
      <c r="B208" t="s">
        <v>162</v>
      </c>
      <c r="C208" s="18" t="n">
        <v>0.441941074523397</v>
      </c>
      <c r="D208" s="18" t="n">
        <v>0.415300546448087</v>
      </c>
      <c r="E208" s="18" t="n">
        <v>0.488151658767773</v>
      </c>
      <c r="F208" s="18"/>
      <c r="G208" s="18" t="n">
        <v>0.438095238095238</v>
      </c>
      <c r="H208" s="18" t="n">
        <v>0.491978609625668</v>
      </c>
      <c r="I208" s="18" t="n">
        <v>0.394444444444444</v>
      </c>
      <c r="J208" s="18"/>
      <c r="K208" s="18" t="n">
        <v>0.518072289156627</v>
      </c>
      <c r="L208" s="18" t="n">
        <v>0.415617128463476</v>
      </c>
    </row>
    <row r="209">
      <c r="B209" t="s">
        <v>163</v>
      </c>
      <c r="C209" s="18" t="n">
        <v>0.197573656845754</v>
      </c>
      <c r="D209" s="18" t="n">
        <v>0.199453551912568</v>
      </c>
      <c r="E209" s="18" t="n">
        <v>0.194312796208531</v>
      </c>
      <c r="F209" s="18"/>
      <c r="G209" s="18" t="n">
        <v>0.147619047619048</v>
      </c>
      <c r="H209" s="18" t="n">
        <v>0.160427807486631</v>
      </c>
      <c r="I209" s="18" t="n">
        <v>0.294444444444444</v>
      </c>
      <c r="J209" s="18"/>
      <c r="K209" s="18" t="n">
        <v>0.144578313253012</v>
      </c>
      <c r="L209" s="18" t="n">
        <v>0.209068010075567</v>
      </c>
    </row>
    <row r="210">
      <c r="B210" t="s">
        <v>164</v>
      </c>
      <c r="C210" s="18" t="n">
        <v>0.0277296360485269</v>
      </c>
      <c r="D210" s="18" t="n">
        <v>0.0327868852459016</v>
      </c>
      <c r="E210" s="18" t="n">
        <v>0.018957345971564</v>
      </c>
      <c r="F210" s="18"/>
      <c r="G210" s="18" t="n">
        <v>0.00476190476190476</v>
      </c>
      <c r="H210" s="18" t="n">
        <v>0.0267379679144385</v>
      </c>
      <c r="I210" s="18" t="n">
        <v>0.0555555555555556</v>
      </c>
      <c r="J210" s="18"/>
      <c r="K210" s="18" t="n">
        <v>0.0240963855421687</v>
      </c>
      <c r="L210" s="18" t="n">
        <v>0.0302267002518892</v>
      </c>
    </row>
    <row r="211">
      <c r="B211" t="s">
        <v>51</v>
      </c>
      <c r="C211" s="18" t="n">
        <v>0.0415944540727903</v>
      </c>
      <c r="D211" s="18" t="n">
        <v>0.0546448087431694</v>
      </c>
      <c r="E211" s="18" t="n">
        <v>0.018957345971564</v>
      </c>
      <c r="F211" s="18"/>
      <c r="G211" s="18" t="n">
        <v>0.00476190476190476</v>
      </c>
      <c r="H211" s="18" t="n">
        <v>0.0481283422459893</v>
      </c>
      <c r="I211" s="18" t="n">
        <v>0.0777777777777778</v>
      </c>
      <c r="J211" s="18"/>
      <c r="K211" s="18" t="n">
        <v>0.0301204819277108</v>
      </c>
      <c r="L211" s="18" t="n">
        <v>0.0453400503778338</v>
      </c>
    </row>
    <row r="212">
      <c r="C212" s="18"/>
      <c r="D212" s="18"/>
      <c r="E212" s="18"/>
      <c r="F212" s="18"/>
      <c r="G212" s="18"/>
      <c r="H212" s="18"/>
      <c r="I212" s="18"/>
      <c r="J212" s="18"/>
      <c r="K212" s="18"/>
      <c r="L212" s="18"/>
    </row>
    <row r="213">
      <c r="B213" s="7" t="s">
        <v>168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</row>
    <row r="214">
      <c r="B214" s="25" t="s">
        <v>32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</row>
    <row r="215">
      <c r="B215" t="s">
        <v>161</v>
      </c>
      <c r="C215" s="18" t="n">
        <v>0.123050259965338</v>
      </c>
      <c r="D215" s="18" t="n">
        <v>0.14207650273224</v>
      </c>
      <c r="E215" s="18" t="n">
        <v>0.0900473933649289</v>
      </c>
      <c r="F215" s="18"/>
      <c r="G215" s="18" t="n">
        <v>0.180952380952381</v>
      </c>
      <c r="H215" s="18" t="n">
        <v>0.149732620320856</v>
      </c>
      <c r="I215" s="18" t="n">
        <v>0.0277777777777778</v>
      </c>
      <c r="J215" s="18"/>
      <c r="K215" s="18" t="n">
        <v>0.0783132530120482</v>
      </c>
      <c r="L215" s="18" t="n">
        <v>0.146095717884131</v>
      </c>
    </row>
    <row r="216">
      <c r="B216" t="s">
        <v>162</v>
      </c>
      <c r="C216" s="18" t="n">
        <v>0.209705372616984</v>
      </c>
      <c r="D216" s="18" t="n">
        <v>0.180327868852459</v>
      </c>
      <c r="E216" s="18" t="n">
        <v>0.260663507109005</v>
      </c>
      <c r="F216" s="18"/>
      <c r="G216" s="18" t="n">
        <v>0.352380952380952</v>
      </c>
      <c r="H216" s="18" t="n">
        <v>0.203208556149733</v>
      </c>
      <c r="I216" s="18" t="n">
        <v>0.05</v>
      </c>
      <c r="J216" s="18"/>
      <c r="K216" s="18" t="n">
        <v>0.210843373493976</v>
      </c>
      <c r="L216" s="18" t="n">
        <v>0.214105793450882</v>
      </c>
    </row>
    <row r="217">
      <c r="B217" t="s">
        <v>163</v>
      </c>
      <c r="C217" s="18" t="n">
        <v>0.24263431542461</v>
      </c>
      <c r="D217" s="18" t="n">
        <v>0.237704918032787</v>
      </c>
      <c r="E217" s="18" t="n">
        <v>0.251184834123223</v>
      </c>
      <c r="F217" s="18"/>
      <c r="G217" s="18" t="n">
        <v>0.271428571428571</v>
      </c>
      <c r="H217" s="18" t="n">
        <v>0.320855614973262</v>
      </c>
      <c r="I217" s="18" t="n">
        <v>0.127777777777778</v>
      </c>
      <c r="J217" s="18"/>
      <c r="K217" s="18" t="n">
        <v>0.343373493975904</v>
      </c>
      <c r="L217" s="18" t="n">
        <v>0.198992443324937</v>
      </c>
    </row>
    <row r="218">
      <c r="B218" t="s">
        <v>164</v>
      </c>
      <c r="C218" s="18" t="n">
        <v>0.395147313691508</v>
      </c>
      <c r="D218" s="18" t="n">
        <v>0.420765027322404</v>
      </c>
      <c r="E218" s="18" t="n">
        <v>0.350710900473934</v>
      </c>
      <c r="F218" s="18"/>
      <c r="G218" s="18" t="n">
        <v>0.185714285714286</v>
      </c>
      <c r="H218" s="18" t="n">
        <v>0.310160427807487</v>
      </c>
      <c r="I218" s="18" t="n">
        <v>0.727777777777778</v>
      </c>
      <c r="J218" s="18"/>
      <c r="K218" s="18" t="n">
        <v>0.349397590361446</v>
      </c>
      <c r="L218" s="18" t="n">
        <v>0.408060453400504</v>
      </c>
    </row>
    <row r="219">
      <c r="B219" t="s">
        <v>51</v>
      </c>
      <c r="C219" s="18" t="n">
        <v>0.0294627383015598</v>
      </c>
      <c r="D219" s="18" t="n">
        <v>0.0191256830601093</v>
      </c>
      <c r="E219" s="18" t="n">
        <v>0.0473933649289099</v>
      </c>
      <c r="F219" s="18"/>
      <c r="G219" s="18" t="n">
        <v>0.00952380952380952</v>
      </c>
      <c r="H219" s="18" t="n">
        <v>0.0160427807486631</v>
      </c>
      <c r="I219" s="18" t="n">
        <v>0.0666666666666667</v>
      </c>
      <c r="J219" s="18"/>
      <c r="K219" s="18" t="n">
        <v>0.0180722891566265</v>
      </c>
      <c r="L219" s="18" t="n">
        <v>0.0327455919395466</v>
      </c>
    </row>
    <row r="220">
      <c r="C220" s="18"/>
      <c r="D220" s="18"/>
      <c r="E220" s="18"/>
      <c r="F220" s="18"/>
      <c r="G220" s="18"/>
      <c r="H220" s="18"/>
      <c r="I220" s="18"/>
      <c r="J220" s="18"/>
      <c r="K220" s="18"/>
      <c r="L220" s="18"/>
    </row>
    <row r="221">
      <c r="B221" s="7" t="s">
        <v>169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</row>
    <row r="222">
      <c r="B222" s="25" t="s">
        <v>32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</row>
    <row r="223">
      <c r="B223" t="s">
        <v>161</v>
      </c>
      <c r="C223" s="18" t="n">
        <v>0.20103986135182</v>
      </c>
      <c r="D223" s="18" t="n">
        <v>0.204918032786885</v>
      </c>
      <c r="E223" s="18" t="n">
        <v>0.194312796208531</v>
      </c>
      <c r="F223" s="18"/>
      <c r="G223" s="18" t="n">
        <v>0.252380952380952</v>
      </c>
      <c r="H223" s="18" t="n">
        <v>0.203208556149733</v>
      </c>
      <c r="I223" s="18" t="n">
        <v>0.138888888888889</v>
      </c>
      <c r="J223" s="18"/>
      <c r="K223" s="18" t="n">
        <v>0.144578313253012</v>
      </c>
      <c r="L223" s="18" t="n">
        <v>0.229219143576826</v>
      </c>
    </row>
    <row r="224">
      <c r="B224" t="s">
        <v>162</v>
      </c>
      <c r="C224" s="18" t="n">
        <v>0.452339688041594</v>
      </c>
      <c r="D224" s="18" t="n">
        <v>0.439890710382514</v>
      </c>
      <c r="E224" s="18" t="n">
        <v>0.4739336492891</v>
      </c>
      <c r="F224" s="18"/>
      <c r="G224" s="18" t="n">
        <v>0.471428571428571</v>
      </c>
      <c r="H224" s="18" t="n">
        <v>0.443850267379679</v>
      </c>
      <c r="I224" s="18" t="n">
        <v>0.438888888888889</v>
      </c>
      <c r="J224" s="18"/>
      <c r="K224" s="18" t="n">
        <v>0.439759036144578</v>
      </c>
      <c r="L224" s="18" t="n">
        <v>0.46095717884131</v>
      </c>
    </row>
    <row r="225">
      <c r="B225" t="s">
        <v>163</v>
      </c>
      <c r="C225" s="18" t="n">
        <v>0.27209705372617</v>
      </c>
      <c r="D225" s="18" t="n">
        <v>0.265027322404372</v>
      </c>
      <c r="E225" s="18" t="n">
        <v>0.28436018957346</v>
      </c>
      <c r="F225" s="18"/>
      <c r="G225" s="18" t="n">
        <v>0.238095238095238</v>
      </c>
      <c r="H225" s="18" t="n">
        <v>0.27807486631016</v>
      </c>
      <c r="I225" s="18" t="n">
        <v>0.305555555555556</v>
      </c>
      <c r="J225" s="18"/>
      <c r="K225" s="18" t="n">
        <v>0.325301204819277</v>
      </c>
      <c r="L225" s="18" t="n">
        <v>0.246851385390428</v>
      </c>
    </row>
    <row r="226">
      <c r="B226" t="s">
        <v>164</v>
      </c>
      <c r="C226" s="18" t="n">
        <v>0.0433275563258232</v>
      </c>
      <c r="D226" s="18" t="n">
        <v>0.0628415300546448</v>
      </c>
      <c r="E226" s="18" t="n">
        <v>0.00947867298578199</v>
      </c>
      <c r="F226" s="18"/>
      <c r="G226" s="18" t="n">
        <v>0.0238095238095238</v>
      </c>
      <c r="H226" s="18" t="n">
        <v>0.0481283422459893</v>
      </c>
      <c r="I226" s="18" t="n">
        <v>0.0611111111111111</v>
      </c>
      <c r="J226" s="18"/>
      <c r="K226" s="18" t="n">
        <v>0.0421686746987952</v>
      </c>
      <c r="L226" s="18" t="n">
        <v>0.0403022670025189</v>
      </c>
    </row>
    <row r="227">
      <c r="B227" t="s">
        <v>51</v>
      </c>
      <c r="C227" s="18" t="n">
        <v>0.0311958405545927</v>
      </c>
      <c r="D227" s="18" t="n">
        <v>0.0273224043715847</v>
      </c>
      <c r="E227" s="18" t="n">
        <v>0.037914691943128</v>
      </c>
      <c r="F227" s="18"/>
      <c r="G227" s="18" t="n">
        <v>0.0142857142857143</v>
      </c>
      <c r="H227" s="18" t="n">
        <v>0.0267379679144385</v>
      </c>
      <c r="I227" s="18" t="n">
        <v>0.0555555555555556</v>
      </c>
      <c r="J227" s="18"/>
      <c r="K227" s="18" t="n">
        <v>0.0481927710843374</v>
      </c>
      <c r="L227" s="18" t="n">
        <v>0.0226700251889169</v>
      </c>
    </row>
    <row r="228">
      <c r="C228" s="18"/>
      <c r="D228" s="18"/>
      <c r="E228" s="18"/>
      <c r="F228" s="18"/>
      <c r="G228" s="18"/>
      <c r="H228" s="18"/>
      <c r="I228" s="18"/>
      <c r="J228" s="18"/>
      <c r="K228" s="18"/>
      <c r="L228" s="18"/>
    </row>
    <row r="229">
      <c r="B229" s="7" t="s">
        <v>170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</row>
    <row r="230">
      <c r="B230" s="25" t="s">
        <v>32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</row>
    <row r="231">
      <c r="B231" t="s">
        <v>161</v>
      </c>
      <c r="C231" s="18" t="n">
        <v>0.138648180242634</v>
      </c>
      <c r="D231" s="18" t="n">
        <v>0.147540983606557</v>
      </c>
      <c r="E231" s="18" t="n">
        <v>0.123222748815166</v>
      </c>
      <c r="F231" s="18"/>
      <c r="G231" s="18" t="n">
        <v>0.204761904761905</v>
      </c>
      <c r="H231" s="18" t="n">
        <v>0.133689839572193</v>
      </c>
      <c r="I231" s="18" t="n">
        <v>0.0666666666666667</v>
      </c>
      <c r="J231" s="18"/>
      <c r="K231" s="18" t="n">
        <v>0.0843373493975904</v>
      </c>
      <c r="L231" s="18" t="n">
        <v>0.163727959697733</v>
      </c>
    </row>
    <row r="232">
      <c r="B232" t="s">
        <v>162</v>
      </c>
      <c r="C232" s="18" t="n">
        <v>0.353552859618718</v>
      </c>
      <c r="D232" s="18" t="n">
        <v>0.360655737704918</v>
      </c>
      <c r="E232" s="18" t="n">
        <v>0.341232227488152</v>
      </c>
      <c r="F232" s="18"/>
      <c r="G232" s="18" t="n">
        <v>0.361904761904762</v>
      </c>
      <c r="H232" s="18" t="n">
        <v>0.390374331550802</v>
      </c>
      <c r="I232" s="18" t="n">
        <v>0.305555555555556</v>
      </c>
      <c r="J232" s="18"/>
      <c r="K232" s="18" t="n">
        <v>0.301204819277108</v>
      </c>
      <c r="L232" s="18" t="n">
        <v>0.382871536523929</v>
      </c>
    </row>
    <row r="233">
      <c r="B233" t="s">
        <v>163</v>
      </c>
      <c r="C233" s="18" t="n">
        <v>0.344887348353553</v>
      </c>
      <c r="D233" s="18" t="n">
        <v>0.341530054644809</v>
      </c>
      <c r="E233" s="18" t="n">
        <v>0.350710900473934</v>
      </c>
      <c r="F233" s="18"/>
      <c r="G233" s="18" t="n">
        <v>0.319047619047619</v>
      </c>
      <c r="H233" s="18" t="n">
        <v>0.310160427807487</v>
      </c>
      <c r="I233" s="18" t="n">
        <v>0.411111111111111</v>
      </c>
      <c r="J233" s="18"/>
      <c r="K233" s="18" t="n">
        <v>0.367469879518072</v>
      </c>
      <c r="L233" s="18" t="n">
        <v>0.335012594458438</v>
      </c>
    </row>
    <row r="234">
      <c r="B234" t="s">
        <v>164</v>
      </c>
      <c r="C234" s="18" t="n">
        <v>0.140381282495667</v>
      </c>
      <c r="D234" s="18" t="n">
        <v>0.133879781420765</v>
      </c>
      <c r="E234" s="18" t="n">
        <v>0.151658767772512</v>
      </c>
      <c r="F234" s="18"/>
      <c r="G234" s="18" t="n">
        <v>0.1</v>
      </c>
      <c r="H234" s="18" t="n">
        <v>0.149732620320856</v>
      </c>
      <c r="I234" s="18" t="n">
        <v>0.177777777777778</v>
      </c>
      <c r="J234" s="18"/>
      <c r="K234" s="18" t="n">
        <v>0.210843373493976</v>
      </c>
      <c r="L234" s="18" t="n">
        <v>0.103274559193955</v>
      </c>
    </row>
    <row r="235">
      <c r="B235" t="s">
        <v>51</v>
      </c>
      <c r="C235" s="18" t="n">
        <v>0.0225303292894281</v>
      </c>
      <c r="D235" s="18" t="n">
        <v>0.0163934426229508</v>
      </c>
      <c r="E235" s="18" t="n">
        <v>0.033175355450237</v>
      </c>
      <c r="F235" s="18"/>
      <c r="G235" s="18" t="n">
        <v>0.0142857142857143</v>
      </c>
      <c r="H235" s="18" t="n">
        <v>0.0160427807486631</v>
      </c>
      <c r="I235" s="18" t="n">
        <v>0.0388888888888889</v>
      </c>
      <c r="J235" s="18"/>
      <c r="K235" s="18" t="n">
        <v>0.036144578313253</v>
      </c>
      <c r="L235" s="18" t="n">
        <v>0.0151133501259446</v>
      </c>
    </row>
    <row r="236">
      <c r="C236" s="18"/>
      <c r="D236" s="18"/>
      <c r="E236" s="18"/>
      <c r="F236" s="18"/>
      <c r="G236" s="18"/>
      <c r="H236" s="18"/>
      <c r="I236" s="18"/>
      <c r="J236" s="18"/>
      <c r="K236" s="18"/>
      <c r="L236" s="18"/>
    </row>
    <row r="237">
      <c r="B237" s="7" t="s">
        <v>171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</row>
    <row r="238">
      <c r="B238" s="25" t="s">
        <v>32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</row>
    <row r="239">
      <c r="B239" t="s">
        <v>161</v>
      </c>
      <c r="C239" s="18" t="n">
        <v>0.23050259965338</v>
      </c>
      <c r="D239" s="18" t="n">
        <v>0.221311475409836</v>
      </c>
      <c r="E239" s="18" t="n">
        <v>0.246445497630332</v>
      </c>
      <c r="F239" s="18"/>
      <c r="G239" s="18" t="n">
        <v>0.319047619047619</v>
      </c>
      <c r="H239" s="18" t="n">
        <v>0.245989304812834</v>
      </c>
      <c r="I239" s="18" t="n">
        <v>0.111111111111111</v>
      </c>
      <c r="J239" s="18"/>
      <c r="K239" s="18" t="n">
        <v>0.198795180722892</v>
      </c>
      <c r="L239" s="18" t="n">
        <v>0.249370277078086</v>
      </c>
    </row>
    <row r="240">
      <c r="B240" t="s">
        <v>162</v>
      </c>
      <c r="C240" s="18" t="n">
        <v>0.410745233968804</v>
      </c>
      <c r="D240" s="18" t="n">
        <v>0.407103825136612</v>
      </c>
      <c r="E240" s="18" t="n">
        <v>0.417061611374408</v>
      </c>
      <c r="F240" s="18"/>
      <c r="G240" s="18" t="n">
        <v>0.433333333333333</v>
      </c>
      <c r="H240" s="18" t="n">
        <v>0.427807486631016</v>
      </c>
      <c r="I240" s="18" t="n">
        <v>0.366666666666667</v>
      </c>
      <c r="J240" s="18"/>
      <c r="K240" s="18" t="n">
        <v>0.475903614457831</v>
      </c>
      <c r="L240" s="18" t="n">
        <v>0.382871536523929</v>
      </c>
    </row>
    <row r="241">
      <c r="B241" t="s">
        <v>163</v>
      </c>
      <c r="C241" s="18" t="n">
        <v>0.291161178509532</v>
      </c>
      <c r="D241" s="18" t="n">
        <v>0.30327868852459</v>
      </c>
      <c r="E241" s="18" t="n">
        <v>0.270142180094787</v>
      </c>
      <c r="F241" s="18"/>
      <c r="G241" s="18" t="n">
        <v>0.223809523809524</v>
      </c>
      <c r="H241" s="18" t="n">
        <v>0.251336898395722</v>
      </c>
      <c r="I241" s="18" t="n">
        <v>0.411111111111111</v>
      </c>
      <c r="J241" s="18"/>
      <c r="K241" s="18" t="n">
        <v>0.271084337349398</v>
      </c>
      <c r="L241" s="18" t="n">
        <v>0.294710327455919</v>
      </c>
    </row>
    <row r="242">
      <c r="B242" t="s">
        <v>164</v>
      </c>
      <c r="C242" s="18" t="n">
        <v>0.0450606585788562</v>
      </c>
      <c r="D242" s="18" t="n">
        <v>0.046448087431694</v>
      </c>
      <c r="E242" s="18" t="n">
        <v>0.042654028436019</v>
      </c>
      <c r="F242" s="18"/>
      <c r="G242" s="18" t="n">
        <v>0.0142857142857143</v>
      </c>
      <c r="H242" s="18" t="n">
        <v>0.0427807486631016</v>
      </c>
      <c r="I242" s="18" t="n">
        <v>0.0833333333333333</v>
      </c>
      <c r="J242" s="18"/>
      <c r="K242" s="18" t="n">
        <v>0.0301204819277108</v>
      </c>
      <c r="L242" s="18" t="n">
        <v>0.052896725440806</v>
      </c>
    </row>
    <row r="243">
      <c r="B243" t="s">
        <v>51</v>
      </c>
      <c r="C243" s="18" t="n">
        <v>0.0225303292894281</v>
      </c>
      <c r="D243" s="18" t="n">
        <v>0.0218579234972678</v>
      </c>
      <c r="E243" s="18" t="n">
        <v>0.023696682464455</v>
      </c>
      <c r="F243" s="18"/>
      <c r="G243" s="18" t="n">
        <v>0.00952380952380952</v>
      </c>
      <c r="H243" s="18" t="n">
        <v>0.0320855614973262</v>
      </c>
      <c r="I243" s="18" t="n">
        <v>0.0277777777777778</v>
      </c>
      <c r="J243" s="18"/>
      <c r="K243" s="18" t="n">
        <v>0.0240963855421687</v>
      </c>
      <c r="L243" s="18" t="n">
        <v>0.0201511335012594</v>
      </c>
    </row>
    <row r="244">
      <c r="C244" s="18"/>
      <c r="D244" s="18"/>
      <c r="E244" s="18"/>
      <c r="F244" s="18"/>
      <c r="G244" s="18"/>
      <c r="H244" s="18"/>
      <c r="I244" s="18"/>
      <c r="J244" s="18"/>
      <c r="K244" s="18"/>
      <c r="L244" s="18"/>
    </row>
    <row r="245">
      <c r="B245" s="7" t="s">
        <v>172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</row>
    <row r="246">
      <c r="B246" s="25" t="s">
        <v>32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</row>
    <row r="247">
      <c r="B247" t="s">
        <v>161</v>
      </c>
      <c r="C247" s="18" t="n">
        <v>0.109185441941075</v>
      </c>
      <c r="D247" s="18" t="n">
        <v>0.114754098360656</v>
      </c>
      <c r="E247" s="18" t="n">
        <v>0.0995260663507109</v>
      </c>
      <c r="F247" s="18"/>
      <c r="G247" s="18" t="n">
        <v>0.185714285714286</v>
      </c>
      <c r="H247" s="18" t="n">
        <v>0.106951871657754</v>
      </c>
      <c r="I247" s="18" t="n">
        <v>0.0222222222222222</v>
      </c>
      <c r="J247" s="18"/>
      <c r="K247" s="18" t="n">
        <v>0.0662650602409639</v>
      </c>
      <c r="L247" s="18" t="n">
        <v>0.130982367758186</v>
      </c>
    </row>
    <row r="248">
      <c r="B248" t="s">
        <v>162</v>
      </c>
      <c r="C248" s="18" t="n">
        <v>0.253032928942808</v>
      </c>
      <c r="D248" s="18" t="n">
        <v>0.254098360655738</v>
      </c>
      <c r="E248" s="18" t="n">
        <v>0.251184834123223</v>
      </c>
      <c r="F248" s="18"/>
      <c r="G248" s="18" t="n">
        <v>0.371428571428571</v>
      </c>
      <c r="H248" s="18" t="n">
        <v>0.251336898395722</v>
      </c>
      <c r="I248" s="18" t="n">
        <v>0.116666666666667</v>
      </c>
      <c r="J248" s="18"/>
      <c r="K248" s="18" t="n">
        <v>0.234939759036145</v>
      </c>
      <c r="L248" s="18" t="n">
        <v>0.269521410579345</v>
      </c>
    </row>
    <row r="249">
      <c r="B249" t="s">
        <v>163</v>
      </c>
      <c r="C249" s="18" t="n">
        <v>0.337954939341421</v>
      </c>
      <c r="D249" s="18" t="n">
        <v>0.333333333333333</v>
      </c>
      <c r="E249" s="18" t="n">
        <v>0.345971563981043</v>
      </c>
      <c r="F249" s="18"/>
      <c r="G249" s="18" t="n">
        <v>0.3</v>
      </c>
      <c r="H249" s="18" t="n">
        <v>0.433155080213904</v>
      </c>
      <c r="I249" s="18" t="n">
        <v>0.283333333333333</v>
      </c>
      <c r="J249" s="18"/>
      <c r="K249" s="18" t="n">
        <v>0.403614457831325</v>
      </c>
      <c r="L249" s="18" t="n">
        <v>0.309823677581864</v>
      </c>
    </row>
    <row r="250">
      <c r="B250" t="s">
        <v>164</v>
      </c>
      <c r="C250" s="18" t="n">
        <v>0.239168110918544</v>
      </c>
      <c r="D250" s="18" t="n">
        <v>0.237704918032787</v>
      </c>
      <c r="E250" s="18" t="n">
        <v>0.241706161137441</v>
      </c>
      <c r="F250" s="18"/>
      <c r="G250" s="18" t="n">
        <v>0.133333333333333</v>
      </c>
      <c r="H250" s="18" t="n">
        <v>0.155080213903743</v>
      </c>
      <c r="I250" s="18" t="n">
        <v>0.45</v>
      </c>
      <c r="J250" s="18"/>
      <c r="K250" s="18" t="n">
        <v>0.240963855421687</v>
      </c>
      <c r="L250" s="18" t="n">
        <v>0.224181360201511</v>
      </c>
    </row>
    <row r="251">
      <c r="B251" t="s">
        <v>51</v>
      </c>
      <c r="C251" s="18" t="n">
        <v>0.0606585788561525</v>
      </c>
      <c r="D251" s="18" t="n">
        <v>0.0601092896174863</v>
      </c>
      <c r="E251" s="18" t="n">
        <v>0.0616113744075829</v>
      </c>
      <c r="F251" s="18"/>
      <c r="G251" s="18" t="n">
        <v>0.00952380952380952</v>
      </c>
      <c r="H251" s="18" t="n">
        <v>0.053475935828877</v>
      </c>
      <c r="I251" s="18" t="n">
        <v>0.127777777777778</v>
      </c>
      <c r="J251" s="18"/>
      <c r="K251" s="18" t="n">
        <v>0.0542168674698795</v>
      </c>
      <c r="L251" s="18" t="n">
        <v>0.0654911838790932</v>
      </c>
    </row>
    <row r="252">
      <c r="C252" s="18"/>
      <c r="D252" s="18"/>
      <c r="E252" s="18"/>
      <c r="F252" s="18"/>
      <c r="G252" s="18"/>
      <c r="H252" s="18"/>
      <c r="I252" s="18"/>
      <c r="J252" s="18"/>
      <c r="K252" s="18"/>
      <c r="L252" s="18"/>
    </row>
    <row r="253">
      <c r="B253" s="7" t="s">
        <v>173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</row>
    <row r="254">
      <c r="B254" s="25" t="s">
        <v>32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</row>
    <row r="255">
      <c r="B255" t="s">
        <v>161</v>
      </c>
      <c r="C255" s="18" t="n">
        <v>0.303292894280763</v>
      </c>
      <c r="D255" s="18" t="n">
        <v>0.300546448087432</v>
      </c>
      <c r="E255" s="18" t="n">
        <v>0.308056872037915</v>
      </c>
      <c r="F255" s="18"/>
      <c r="G255" s="18" t="n">
        <v>0.423809523809524</v>
      </c>
      <c r="H255" s="18" t="n">
        <v>0.310160427807487</v>
      </c>
      <c r="I255" s="18" t="n">
        <v>0.155555555555556</v>
      </c>
      <c r="J255" s="18"/>
      <c r="K255" s="18" t="n">
        <v>0.301204819277108</v>
      </c>
      <c r="L255" s="18" t="n">
        <v>0.314861460957179</v>
      </c>
    </row>
    <row r="256">
      <c r="B256" t="s">
        <v>162</v>
      </c>
      <c r="C256" s="18" t="n">
        <v>0.450606585788561</v>
      </c>
      <c r="D256" s="18" t="n">
        <v>0.431693989071038</v>
      </c>
      <c r="E256" s="18" t="n">
        <v>0.483412322274882</v>
      </c>
      <c r="F256" s="18"/>
      <c r="G256" s="18" t="n">
        <v>0.419047619047619</v>
      </c>
      <c r="H256" s="18" t="n">
        <v>0.443850267379679</v>
      </c>
      <c r="I256" s="18" t="n">
        <v>0.494444444444444</v>
      </c>
      <c r="J256" s="18"/>
      <c r="K256" s="18" t="n">
        <v>0.469879518072289</v>
      </c>
      <c r="L256" s="18" t="n">
        <v>0.448362720403023</v>
      </c>
    </row>
    <row r="257">
      <c r="B257" t="s">
        <v>163</v>
      </c>
      <c r="C257" s="18" t="n">
        <v>0.197573656845754</v>
      </c>
      <c r="D257" s="18" t="n">
        <v>0.213114754098361</v>
      </c>
      <c r="E257" s="18" t="n">
        <v>0.170616113744076</v>
      </c>
      <c r="F257" s="18"/>
      <c r="G257" s="18" t="n">
        <v>0.138095238095238</v>
      </c>
      <c r="H257" s="18" t="n">
        <v>0.176470588235294</v>
      </c>
      <c r="I257" s="18" t="n">
        <v>0.288888888888889</v>
      </c>
      <c r="J257" s="18"/>
      <c r="K257" s="18" t="n">
        <v>0.192771084337349</v>
      </c>
      <c r="L257" s="18" t="n">
        <v>0.183879093198992</v>
      </c>
    </row>
    <row r="258">
      <c r="B258" t="s">
        <v>164</v>
      </c>
      <c r="C258" s="18" t="n">
        <v>0.0259965337954939</v>
      </c>
      <c r="D258" s="18" t="n">
        <v>0.0300546448087432</v>
      </c>
      <c r="E258" s="18" t="n">
        <v>0.018957345971564</v>
      </c>
      <c r="F258" s="18"/>
      <c r="G258" s="18" t="n">
        <v>0.0142857142857143</v>
      </c>
      <c r="H258" s="18" t="n">
        <v>0.0320855614973262</v>
      </c>
      <c r="I258" s="18" t="n">
        <v>0.0333333333333333</v>
      </c>
      <c r="J258" s="18"/>
      <c r="K258" s="18" t="n">
        <v>0.0180722891566265</v>
      </c>
      <c r="L258" s="18" t="n">
        <v>0.0302267002518892</v>
      </c>
    </row>
    <row r="259">
      <c r="B259" t="s">
        <v>51</v>
      </c>
      <c r="C259" s="18" t="n">
        <v>0.0225303292894281</v>
      </c>
      <c r="D259" s="18" t="n">
        <v>0.0245901639344262</v>
      </c>
      <c r="E259" s="18" t="n">
        <v>0.018957345971564</v>
      </c>
      <c r="F259" s="18"/>
      <c r="G259" s="18" t="n">
        <v>0.00476190476190476</v>
      </c>
      <c r="H259" s="18" t="n">
        <v>0.0374331550802139</v>
      </c>
      <c r="I259" s="18" t="n">
        <v>0.0277777777777778</v>
      </c>
      <c r="J259" s="18"/>
      <c r="K259" s="18" t="n">
        <v>0.0180722891566265</v>
      </c>
      <c r="L259" s="18" t="n">
        <v>0.0226700251889169</v>
      </c>
    </row>
    <row r="260">
      <c r="C260" s="18"/>
      <c r="D260" s="18"/>
      <c r="E260" s="18"/>
      <c r="F260" s="18"/>
      <c r="G260" s="18"/>
      <c r="H260" s="18"/>
      <c r="I260" s="18"/>
      <c r="J260" s="18"/>
      <c r="K260" s="18"/>
      <c r="L260" s="18"/>
    </row>
    <row r="261">
      <c r="C261" s="18"/>
      <c r="D261" s="18"/>
      <c r="E261" s="18"/>
      <c r="F261" s="18"/>
      <c r="G261" s="18"/>
      <c r="H261" s="18"/>
      <c r="I261" s="18"/>
      <c r="J261" s="18"/>
      <c r="K261" s="18"/>
      <c r="L261" s="18"/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31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28</v>
      </c>
      <c r="C8" s="18" t="n">
        <v>1</v>
      </c>
      <c r="D8" s="18" t="n">
        <v>1</v>
      </c>
      <c r="E8" s="18" t="n">
        <v>1</v>
      </c>
      <c r="F8" s="18"/>
      <c r="G8" s="18" t="n">
        <v>1</v>
      </c>
      <c r="H8" s="18" t="n">
        <v>1</v>
      </c>
      <c r="I8" s="18" t="n">
        <v>1</v>
      </c>
      <c r="J8" s="18"/>
      <c r="K8" s="18" t="n">
        <v>1</v>
      </c>
      <c r="L8" s="18" t="n">
        <v>1</v>
      </c>
    </row>
    <row r="9">
      <c r="B9" s="19" t="s">
        <v>29</v>
      </c>
      <c r="C9" s="18" t="n">
        <v>0</v>
      </c>
      <c r="D9" s="18" t="n">
        <v>0</v>
      </c>
      <c r="E9" s="18" t="n">
        <v>0</v>
      </c>
      <c r="F9" s="18"/>
      <c r="G9" s="18" t="n">
        <v>0</v>
      </c>
      <c r="H9" s="18" t="n">
        <v>0</v>
      </c>
      <c r="I9" s="18" t="n">
        <v>0</v>
      </c>
      <c r="J9" s="18"/>
      <c r="K9" s="18" t="n">
        <v>0</v>
      </c>
      <c r="L9" s="18" t="n">
        <v>0</v>
      </c>
    </row>
    <row r="10">
      <c r="B10" s="19" t="s">
        <v>30</v>
      </c>
      <c r="C10" s="20" t="n">
        <v>0</v>
      </c>
      <c r="D10" s="20" t="n">
        <v>0</v>
      </c>
      <c r="E10" s="20" t="n">
        <v>0</v>
      </c>
      <c r="F10" s="20"/>
      <c r="G10" s="20" t="n">
        <v>0</v>
      </c>
      <c r="H10" s="20" t="n">
        <v>0</v>
      </c>
      <c r="I10" s="20" t="n">
        <v>0</v>
      </c>
      <c r="J10" s="20"/>
      <c r="K10" s="20" t="n">
        <v>0</v>
      </c>
      <c r="L10" s="20" t="n">
        <v>0</v>
      </c>
    </row>
    <row r="11">
      <c r="B11" s="17"/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43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35</v>
      </c>
      <c r="C8" s="18" t="n">
        <v>0.476603119584055</v>
      </c>
      <c r="D8" s="18" t="n">
        <v>0.524590163934426</v>
      </c>
      <c r="E8" s="18" t="n">
        <v>0.393364928909953</v>
      </c>
      <c r="F8" s="18"/>
      <c r="G8" s="18" t="n">
        <v>0.485714285714286</v>
      </c>
      <c r="H8" s="18" t="n">
        <v>0.497326203208556</v>
      </c>
      <c r="I8" s="18" t="n">
        <v>0.444444444444444</v>
      </c>
      <c r="J8" s="18"/>
      <c r="K8" s="18" t="n">
        <v>0.295180722891566</v>
      </c>
      <c r="L8" s="18" t="n">
        <v>0.556675062972292</v>
      </c>
    </row>
    <row r="9">
      <c r="B9" s="19" t="s">
        <v>36</v>
      </c>
      <c r="C9" s="18" t="n">
        <v>0.471403812824957</v>
      </c>
      <c r="D9" s="18" t="n">
        <v>0.472677595628415</v>
      </c>
      <c r="E9" s="18" t="n">
        <v>0.469194312796209</v>
      </c>
      <c r="F9" s="18"/>
      <c r="G9" s="18" t="n">
        <v>0.480952380952381</v>
      </c>
      <c r="H9" s="18" t="n">
        <v>0.46524064171123</v>
      </c>
      <c r="I9" s="18" t="n">
        <v>0.466666666666667</v>
      </c>
      <c r="J9" s="18"/>
      <c r="K9" s="18" t="n">
        <v>0.325301204819277</v>
      </c>
      <c r="L9" s="18" t="n">
        <v>0.536523929471033</v>
      </c>
    </row>
    <row r="10">
      <c r="B10" s="19" t="s">
        <v>37</v>
      </c>
      <c r="C10" s="18" t="n">
        <v>0.433275563258232</v>
      </c>
      <c r="D10" s="18" t="n">
        <v>0.434426229508197</v>
      </c>
      <c r="E10" s="18" t="n">
        <v>0.431279620853081</v>
      </c>
      <c r="F10" s="18"/>
      <c r="G10" s="18" t="n">
        <v>0.376190476190476</v>
      </c>
      <c r="H10" s="18" t="n">
        <v>0.449197860962567</v>
      </c>
      <c r="I10" s="18" t="n">
        <v>0.483333333333333</v>
      </c>
      <c r="J10" s="18"/>
      <c r="K10" s="18" t="n">
        <v>0.307228915662651</v>
      </c>
      <c r="L10" s="18" t="n">
        <v>0.483627204030227</v>
      </c>
    </row>
    <row r="11">
      <c r="B11" s="19" t="s">
        <v>38</v>
      </c>
      <c r="C11" s="18" t="n">
        <v>0.365684575389948</v>
      </c>
      <c r="D11" s="18" t="n">
        <v>0.401639344262295</v>
      </c>
      <c r="E11" s="18" t="n">
        <v>0.303317535545024</v>
      </c>
      <c r="F11" s="18"/>
      <c r="G11" s="18" t="n">
        <v>0.614285714285714</v>
      </c>
      <c r="H11" s="18" t="n">
        <v>0.374331550802139</v>
      </c>
      <c r="I11" s="18" t="n">
        <v>0.0666666666666667</v>
      </c>
      <c r="J11" s="18"/>
      <c r="K11" s="18" t="n">
        <v>0.355421686746988</v>
      </c>
      <c r="L11" s="18" t="n">
        <v>0.382871536523929</v>
      </c>
    </row>
    <row r="12">
      <c r="B12" s="19" t="s">
        <v>39</v>
      </c>
      <c r="C12" s="18" t="n">
        <v>0.318890814558059</v>
      </c>
      <c r="D12" s="18" t="n">
        <v>0.306010928961749</v>
      </c>
      <c r="E12" s="18" t="n">
        <v>0.341232227488152</v>
      </c>
      <c r="F12" s="18"/>
      <c r="G12" s="18" t="n">
        <v>0.30952380952381</v>
      </c>
      <c r="H12" s="18" t="n">
        <v>0.342245989304813</v>
      </c>
      <c r="I12" s="18" t="n">
        <v>0.305555555555556</v>
      </c>
      <c r="J12" s="18"/>
      <c r="K12" s="18" t="n">
        <v>0.301204819277108</v>
      </c>
      <c r="L12" s="18" t="n">
        <v>0.317380352644836</v>
      </c>
    </row>
    <row r="13">
      <c r="B13" s="19" t="s">
        <v>40</v>
      </c>
      <c r="C13" s="18" t="n">
        <v>0.315424610051993</v>
      </c>
      <c r="D13" s="18" t="n">
        <v>0.327868852459016</v>
      </c>
      <c r="E13" s="18" t="n">
        <v>0.293838862559242</v>
      </c>
      <c r="F13" s="18"/>
      <c r="G13" s="18" t="n">
        <v>0.376190476190476</v>
      </c>
      <c r="H13" s="18" t="n">
        <v>0.320855614973262</v>
      </c>
      <c r="I13" s="18" t="n">
        <v>0.238888888888889</v>
      </c>
      <c r="J13" s="18"/>
      <c r="K13" s="18" t="n">
        <v>0.192771084337349</v>
      </c>
      <c r="L13" s="18" t="n">
        <v>0.367758186397985</v>
      </c>
    </row>
    <row r="14">
      <c r="B14" s="19" t="s">
        <v>41</v>
      </c>
      <c r="C14" s="18" t="n">
        <v>0.17157712305026</v>
      </c>
      <c r="D14" s="18" t="n">
        <v>0.169398907103825</v>
      </c>
      <c r="E14" s="18" t="n">
        <v>0.175355450236967</v>
      </c>
      <c r="F14" s="18"/>
      <c r="G14" s="18" t="n">
        <v>0.2</v>
      </c>
      <c r="H14" s="18" t="n">
        <v>0.18716577540107</v>
      </c>
      <c r="I14" s="18" t="n">
        <v>0.122222222222222</v>
      </c>
      <c r="J14" s="18"/>
      <c r="K14" s="18" t="n">
        <v>0.0662650602409639</v>
      </c>
      <c r="L14" s="18" t="n">
        <v>0.216624685138539</v>
      </c>
    </row>
    <row r="15">
      <c r="B15" s="19" t="s">
        <v>42</v>
      </c>
      <c r="C15" s="20" t="n">
        <v>0.0121317157712305</v>
      </c>
      <c r="D15" s="20" t="n">
        <v>0.0109289617486339</v>
      </c>
      <c r="E15" s="20" t="n">
        <v>0.014218009478673</v>
      </c>
      <c r="F15" s="20"/>
      <c r="G15" s="20" t="n">
        <v>0</v>
      </c>
      <c r="H15" s="20" t="n">
        <v>0.0106951871657754</v>
      </c>
      <c r="I15" s="20" t="n">
        <v>0.0277777777777778</v>
      </c>
      <c r="J15" s="20"/>
      <c r="K15" s="20" t="n">
        <v>0.0180722891566265</v>
      </c>
      <c r="L15" s="20" t="n">
        <v>0.00755667506297229</v>
      </c>
    </row>
    <row r="16">
      <c r="B16" s="17" t="s">
        <v>44</v>
      </c>
    </row>
    <row r="17">
      <c r="B17" t="s">
        <v>33</v>
      </c>
    </row>
    <row r="18">
      <c r="B18" t="s">
        <v>34</v>
      </c>
    </row>
    <row r="20">
      <c r="B20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50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45</v>
      </c>
      <c r="C8" s="18" t="n">
        <v>0.249566724436742</v>
      </c>
      <c r="D8" s="18" t="n">
        <v>0.245901639344262</v>
      </c>
      <c r="E8" s="18" t="n">
        <v>0.255924170616114</v>
      </c>
      <c r="F8" s="18"/>
      <c r="G8" s="18" t="n">
        <v>0.428571428571429</v>
      </c>
      <c r="H8" s="18" t="n">
        <v>0.219251336898396</v>
      </c>
      <c r="I8" s="18" t="n">
        <v>0.0722222222222222</v>
      </c>
      <c r="J8" s="18"/>
      <c r="K8" s="18" t="n">
        <v>0.156626506024096</v>
      </c>
      <c r="L8" s="18" t="n">
        <v>0.297229219143577</v>
      </c>
    </row>
    <row r="9">
      <c r="B9" s="19" t="s">
        <v>46</v>
      </c>
      <c r="C9" s="18" t="n">
        <v>0.289428076256499</v>
      </c>
      <c r="D9" s="18" t="n">
        <v>0.327868852459016</v>
      </c>
      <c r="E9" s="18" t="n">
        <v>0.222748815165877</v>
      </c>
      <c r="F9" s="18"/>
      <c r="G9" s="18" t="n">
        <v>0.342857142857143</v>
      </c>
      <c r="H9" s="18" t="n">
        <v>0.294117647058824</v>
      </c>
      <c r="I9" s="18" t="n">
        <v>0.222222222222222</v>
      </c>
      <c r="J9" s="18"/>
      <c r="K9" s="18" t="n">
        <v>0.319277108433735</v>
      </c>
      <c r="L9" s="18" t="n">
        <v>0.279596977329975</v>
      </c>
    </row>
    <row r="10">
      <c r="B10" s="19" t="s">
        <v>47</v>
      </c>
      <c r="C10" s="18" t="n">
        <v>0.287694974003466</v>
      </c>
      <c r="D10" s="18" t="n">
        <v>0.278688524590164</v>
      </c>
      <c r="E10" s="18" t="n">
        <v>0.303317535545024</v>
      </c>
      <c r="F10" s="18"/>
      <c r="G10" s="18" t="n">
        <v>0.147619047619048</v>
      </c>
      <c r="H10" s="18" t="n">
        <v>0.310160427807487</v>
      </c>
      <c r="I10" s="18" t="n">
        <v>0.427777777777778</v>
      </c>
      <c r="J10" s="18"/>
      <c r="K10" s="18" t="n">
        <v>0.301204819277108</v>
      </c>
      <c r="L10" s="18" t="n">
        <v>0.269521410579345</v>
      </c>
    </row>
    <row r="11">
      <c r="B11" s="19" t="s">
        <v>48</v>
      </c>
      <c r="C11" s="18" t="n">
        <v>0.138648180242634</v>
      </c>
      <c r="D11" s="18" t="n">
        <v>0.10655737704918</v>
      </c>
      <c r="E11" s="18" t="n">
        <v>0.194312796208531</v>
      </c>
      <c r="F11" s="18"/>
      <c r="G11" s="18" t="n">
        <v>0.0714285714285714</v>
      </c>
      <c r="H11" s="18" t="n">
        <v>0.117647058823529</v>
      </c>
      <c r="I11" s="18" t="n">
        <v>0.238888888888889</v>
      </c>
      <c r="J11" s="18"/>
      <c r="K11" s="18" t="n">
        <v>0.150602409638554</v>
      </c>
      <c r="L11" s="18" t="n">
        <v>0.133501259445844</v>
      </c>
    </row>
    <row r="12">
      <c r="B12" s="19" t="s">
        <v>49</v>
      </c>
      <c r="C12" s="20" t="n">
        <v>0.0346620450606586</v>
      </c>
      <c r="D12" s="20" t="n">
        <v>0.040983606557377</v>
      </c>
      <c r="E12" s="20" t="n">
        <v>0.023696682464455</v>
      </c>
      <c r="F12" s="20"/>
      <c r="G12" s="20" t="n">
        <v>0.00952380952380952</v>
      </c>
      <c r="H12" s="20" t="n">
        <v>0.0588235294117647</v>
      </c>
      <c r="I12" s="20" t="n">
        <v>0.0388888888888889</v>
      </c>
      <c r="J12" s="20"/>
      <c r="K12" s="20" t="n">
        <v>0.072289156626506</v>
      </c>
      <c r="L12" s="20" t="n">
        <v>0.0201511335012594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52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28</v>
      </c>
      <c r="C8" s="18" t="n">
        <v>0.883882149046794</v>
      </c>
      <c r="D8" s="18" t="n">
        <v>0.885245901639344</v>
      </c>
      <c r="E8" s="18" t="n">
        <v>0.881516587677725</v>
      </c>
      <c r="F8" s="18"/>
      <c r="G8" s="18" t="n">
        <v>0.933333333333333</v>
      </c>
      <c r="H8" s="18" t="n">
        <v>0.93048128342246</v>
      </c>
      <c r="I8" s="18" t="n">
        <v>0.777777777777778</v>
      </c>
      <c r="J8" s="18"/>
      <c r="K8" s="18" t="n">
        <v>0.91566265060241</v>
      </c>
      <c r="L8" s="18" t="n">
        <v>0.874055415617129</v>
      </c>
    </row>
    <row r="9">
      <c r="B9" s="19" t="s">
        <v>29</v>
      </c>
      <c r="C9" s="18" t="n">
        <v>0.116117850953206</v>
      </c>
      <c r="D9" s="18" t="n">
        <v>0.114754098360656</v>
      </c>
      <c r="E9" s="18" t="n">
        <v>0.118483412322275</v>
      </c>
      <c r="F9" s="18"/>
      <c r="G9" s="18" t="n">
        <v>0.0666666666666667</v>
      </c>
      <c r="H9" s="18" t="n">
        <v>0.0695187165775401</v>
      </c>
      <c r="I9" s="18" t="n">
        <v>0.222222222222222</v>
      </c>
      <c r="J9" s="18"/>
      <c r="K9" s="18" t="n">
        <v>0.0843373493975904</v>
      </c>
      <c r="L9" s="18" t="n">
        <v>0.125944584382872</v>
      </c>
    </row>
    <row r="10">
      <c r="B10" s="19" t="s">
        <v>51</v>
      </c>
      <c r="C10" s="20" t="n">
        <v>0</v>
      </c>
      <c r="D10" s="20" t="n">
        <v>0</v>
      </c>
      <c r="E10" s="20" t="n">
        <v>0</v>
      </c>
      <c r="F10" s="20"/>
      <c r="G10" s="20" t="n">
        <v>0</v>
      </c>
      <c r="H10" s="20" t="n">
        <v>0</v>
      </c>
      <c r="I10" s="20" t="n">
        <v>0</v>
      </c>
      <c r="J10" s="20"/>
      <c r="K10" s="20" t="n">
        <v>0</v>
      </c>
      <c r="L10" s="20" t="n">
        <v>0</v>
      </c>
    </row>
    <row r="11">
      <c r="B11" s="17"/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61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53</v>
      </c>
      <c r="C8" s="18" t="n">
        <v>0.0953206239168111</v>
      </c>
      <c r="D8" s="18" t="n">
        <v>0.0819672131147541</v>
      </c>
      <c r="E8" s="18" t="n">
        <v>0.118483412322275</v>
      </c>
      <c r="F8" s="18"/>
      <c r="G8" s="18" t="n">
        <v>0.119047619047619</v>
      </c>
      <c r="H8" s="18" t="n">
        <v>0.128342245989305</v>
      </c>
      <c r="I8" s="18" t="n">
        <v>0.0333333333333333</v>
      </c>
      <c r="J8" s="18"/>
      <c r="K8" s="18" t="n">
        <v>0.331325301204819</v>
      </c>
      <c r="L8" s="18" t="n">
        <v>0</v>
      </c>
    </row>
    <row r="9">
      <c r="B9" s="19" t="s">
        <v>54</v>
      </c>
      <c r="C9" s="18" t="n">
        <v>0.192374350086655</v>
      </c>
      <c r="D9" s="18" t="n">
        <v>0.19672131147541</v>
      </c>
      <c r="E9" s="18" t="n">
        <v>0.184834123222749</v>
      </c>
      <c r="F9" s="18"/>
      <c r="G9" s="18" t="n">
        <v>0.223809523809524</v>
      </c>
      <c r="H9" s="18" t="n">
        <v>0.229946524064171</v>
      </c>
      <c r="I9" s="18" t="n">
        <v>0.116666666666667</v>
      </c>
      <c r="J9" s="18"/>
      <c r="K9" s="18" t="n">
        <v>0.668674698795181</v>
      </c>
      <c r="L9" s="18" t="n">
        <v>0</v>
      </c>
    </row>
    <row r="10">
      <c r="B10" s="19" t="s">
        <v>55</v>
      </c>
      <c r="C10" s="18" t="n">
        <v>0.247833622183709</v>
      </c>
      <c r="D10" s="18" t="n">
        <v>0.251366120218579</v>
      </c>
      <c r="E10" s="18" t="n">
        <v>0.241706161137441</v>
      </c>
      <c r="F10" s="18"/>
      <c r="G10" s="18" t="n">
        <v>0.214285714285714</v>
      </c>
      <c r="H10" s="18" t="n">
        <v>0.245989304812834</v>
      </c>
      <c r="I10" s="18" t="n">
        <v>0.288888888888889</v>
      </c>
      <c r="J10" s="18"/>
      <c r="K10" s="18" t="n">
        <v>0</v>
      </c>
      <c r="L10" s="18" t="n">
        <v>0.360201511335013</v>
      </c>
    </row>
    <row r="11">
      <c r="B11" s="19" t="s">
        <v>56</v>
      </c>
      <c r="C11" s="18" t="n">
        <v>0.164644714038128</v>
      </c>
      <c r="D11" s="18" t="n">
        <v>0.166666666666667</v>
      </c>
      <c r="E11" s="18" t="n">
        <v>0.161137440758294</v>
      </c>
      <c r="F11" s="18"/>
      <c r="G11" s="18" t="n">
        <v>0.147619047619048</v>
      </c>
      <c r="H11" s="18" t="n">
        <v>0.144385026737968</v>
      </c>
      <c r="I11" s="18" t="n">
        <v>0.205555555555556</v>
      </c>
      <c r="J11" s="18"/>
      <c r="K11" s="18" t="n">
        <v>0</v>
      </c>
      <c r="L11" s="18" t="n">
        <v>0.239294710327456</v>
      </c>
    </row>
    <row r="12">
      <c r="B12" s="19" t="s">
        <v>57</v>
      </c>
      <c r="C12" s="18" t="n">
        <v>0.159445407279029</v>
      </c>
      <c r="D12" s="18" t="n">
        <v>0.158469945355191</v>
      </c>
      <c r="E12" s="18" t="n">
        <v>0.161137440758294</v>
      </c>
      <c r="F12" s="18"/>
      <c r="G12" s="18" t="n">
        <v>0.133333333333333</v>
      </c>
      <c r="H12" s="18" t="n">
        <v>0.149732620320856</v>
      </c>
      <c r="I12" s="18" t="n">
        <v>0.2</v>
      </c>
      <c r="J12" s="18"/>
      <c r="K12" s="18" t="n">
        <v>0</v>
      </c>
      <c r="L12" s="18" t="n">
        <v>0.231738035264484</v>
      </c>
    </row>
    <row r="13">
      <c r="B13" s="19" t="s">
        <v>58</v>
      </c>
      <c r="C13" s="18" t="n">
        <v>0.072790294627383</v>
      </c>
      <c r="D13" s="18" t="n">
        <v>0.0819672131147541</v>
      </c>
      <c r="E13" s="18" t="n">
        <v>0.0568720379146919</v>
      </c>
      <c r="F13" s="18"/>
      <c r="G13" s="18" t="n">
        <v>0.0952380952380952</v>
      </c>
      <c r="H13" s="18" t="n">
        <v>0.0588235294117647</v>
      </c>
      <c r="I13" s="18" t="n">
        <v>0.0611111111111111</v>
      </c>
      <c r="J13" s="18"/>
      <c r="K13" s="18" t="n">
        <v>0</v>
      </c>
      <c r="L13" s="18" t="n">
        <v>0.105793450881612</v>
      </c>
    </row>
    <row r="14">
      <c r="B14" s="19" t="s">
        <v>59</v>
      </c>
      <c r="C14" s="18" t="n">
        <v>0.0259965337954939</v>
      </c>
      <c r="D14" s="18" t="n">
        <v>0.0327868852459016</v>
      </c>
      <c r="E14" s="18" t="n">
        <v>0.014218009478673</v>
      </c>
      <c r="F14" s="18"/>
      <c r="G14" s="18" t="n">
        <v>0.019047619047619</v>
      </c>
      <c r="H14" s="18" t="n">
        <v>0.0267379679144385</v>
      </c>
      <c r="I14" s="18" t="n">
        <v>0.0333333333333333</v>
      </c>
      <c r="J14" s="18"/>
      <c r="K14" s="18" t="n">
        <v>0</v>
      </c>
      <c r="L14" s="18" t="n">
        <v>0.0377833753148615</v>
      </c>
    </row>
    <row r="15">
      <c r="B15" s="19" t="s">
        <v>60</v>
      </c>
      <c r="C15" s="18" t="n">
        <v>0.0173310225303293</v>
      </c>
      <c r="D15" s="18" t="n">
        <v>0.0136612021857923</v>
      </c>
      <c r="E15" s="18" t="n">
        <v>0.023696682464455</v>
      </c>
      <c r="F15" s="18"/>
      <c r="G15" s="18" t="n">
        <v>0.0428571428571429</v>
      </c>
      <c r="H15" s="18" t="n">
        <v>0.0053475935828877</v>
      </c>
      <c r="I15" s="18" t="n">
        <v>0</v>
      </c>
      <c r="J15" s="18"/>
      <c r="K15" s="18" t="n">
        <v>0</v>
      </c>
      <c r="L15" s="18" t="n">
        <v>0.0251889168765743</v>
      </c>
    </row>
    <row r="16">
      <c r="B16" s="19" t="s">
        <v>30</v>
      </c>
      <c r="C16" s="20" t="n">
        <v>0.024263431542461</v>
      </c>
      <c r="D16" s="20" t="n">
        <v>0.0163934426229508</v>
      </c>
      <c r="E16" s="20" t="n">
        <v>0.037914691943128</v>
      </c>
      <c r="F16" s="20"/>
      <c r="G16" s="20" t="n">
        <v>0.00476190476190476</v>
      </c>
      <c r="H16" s="20" t="n">
        <v>0.0106951871657754</v>
      </c>
      <c r="I16" s="20" t="n">
        <v>0.0611111111111111</v>
      </c>
      <c r="J16" s="20"/>
      <c r="K16" s="20" t="n">
        <v>0</v>
      </c>
      <c r="L16" s="20" t="n">
        <v>0</v>
      </c>
    </row>
    <row r="17">
      <c r="B17" s="17"/>
    </row>
    <row r="18">
      <c r="B18" t="s">
        <v>33</v>
      </c>
    </row>
    <row r="19">
      <c r="B19" t="s">
        <v>34</v>
      </c>
    </row>
    <row r="21">
      <c r="B21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70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62</v>
      </c>
      <c r="C8" s="18" t="n">
        <v>0.23050259965338</v>
      </c>
      <c r="D8" s="18" t="n">
        <v>0.221311475409836</v>
      </c>
      <c r="E8" s="18" t="n">
        <v>0.246445497630332</v>
      </c>
      <c r="F8" s="18"/>
      <c r="G8" s="18" t="n">
        <v>0.40952380952381</v>
      </c>
      <c r="H8" s="18" t="n">
        <v>0.192513368983957</v>
      </c>
      <c r="I8" s="18" t="n">
        <v>0.0611111111111111</v>
      </c>
      <c r="J8" s="18"/>
      <c r="K8" s="18" t="n">
        <v>0.180722891566265</v>
      </c>
      <c r="L8" s="18" t="n">
        <v>0.259445843828715</v>
      </c>
    </row>
    <row r="9">
      <c r="B9" s="19" t="s">
        <v>63</v>
      </c>
      <c r="C9" s="18" t="n">
        <v>0.405545927209705</v>
      </c>
      <c r="D9" s="18" t="n">
        <v>0.437158469945355</v>
      </c>
      <c r="E9" s="18" t="n">
        <v>0.350710900473934</v>
      </c>
      <c r="F9" s="18"/>
      <c r="G9" s="18" t="n">
        <v>0.428571428571429</v>
      </c>
      <c r="H9" s="18" t="n">
        <v>0.401069518716578</v>
      </c>
      <c r="I9" s="18" t="n">
        <v>0.383333333333333</v>
      </c>
      <c r="J9" s="18"/>
      <c r="K9" s="18" t="n">
        <v>0.373493975903614</v>
      </c>
      <c r="L9" s="18" t="n">
        <v>0.420654911838791</v>
      </c>
    </row>
    <row r="10">
      <c r="B10" s="19" t="s">
        <v>64</v>
      </c>
      <c r="C10" s="18" t="n">
        <v>0.216637781629116</v>
      </c>
      <c r="D10" s="18" t="n">
        <v>0.202185792349727</v>
      </c>
      <c r="E10" s="18" t="n">
        <v>0.241706161137441</v>
      </c>
      <c r="F10" s="18"/>
      <c r="G10" s="18" t="n">
        <v>0.0952380952380952</v>
      </c>
      <c r="H10" s="18" t="n">
        <v>0.224598930481283</v>
      </c>
      <c r="I10" s="18" t="n">
        <v>0.35</v>
      </c>
      <c r="J10" s="18"/>
      <c r="K10" s="18" t="n">
        <v>0.240963855421687</v>
      </c>
      <c r="L10" s="18" t="n">
        <v>0.198992443324937</v>
      </c>
    </row>
    <row r="11">
      <c r="B11" s="19" t="s">
        <v>65</v>
      </c>
      <c r="C11" s="18" t="n">
        <v>0.097053726169844</v>
      </c>
      <c r="D11" s="18" t="n">
        <v>0.0956284153005464</v>
      </c>
      <c r="E11" s="18" t="n">
        <v>0.0995260663507109</v>
      </c>
      <c r="F11" s="18"/>
      <c r="G11" s="18" t="n">
        <v>0.0333333333333333</v>
      </c>
      <c r="H11" s="18" t="n">
        <v>0.122994652406417</v>
      </c>
      <c r="I11" s="18" t="n">
        <v>0.144444444444444</v>
      </c>
      <c r="J11" s="18"/>
      <c r="K11" s="18" t="n">
        <v>0.126506024096386</v>
      </c>
      <c r="L11" s="18" t="n">
        <v>0.0831234256926952</v>
      </c>
    </row>
    <row r="12">
      <c r="B12" s="19" t="s">
        <v>66</v>
      </c>
      <c r="C12" s="18" t="n">
        <v>0.0450606585788562</v>
      </c>
      <c r="D12" s="18" t="n">
        <v>0.040983606557377</v>
      </c>
      <c r="E12" s="18" t="n">
        <v>0.0521327014218009</v>
      </c>
      <c r="F12" s="18"/>
      <c r="G12" s="18" t="n">
        <v>0.0285714285714286</v>
      </c>
      <c r="H12" s="18" t="n">
        <v>0.0588235294117647</v>
      </c>
      <c r="I12" s="18" t="n">
        <v>0.05</v>
      </c>
      <c r="J12" s="18"/>
      <c r="K12" s="18" t="n">
        <v>0.072289156626506</v>
      </c>
      <c r="L12" s="18" t="n">
        <v>0.035264483627204</v>
      </c>
    </row>
    <row r="13">
      <c r="B13" s="19" t="s">
        <v>51</v>
      </c>
      <c r="C13" s="18" t="n">
        <v>0.00519930675909879</v>
      </c>
      <c r="D13" s="18" t="n">
        <v>0.00273224043715847</v>
      </c>
      <c r="E13" s="18" t="n">
        <v>0.00947867298578199</v>
      </c>
      <c r="F13" s="18"/>
      <c r="G13" s="18" t="n">
        <v>0.00476190476190476</v>
      </c>
      <c r="H13" s="18" t="n">
        <v>0</v>
      </c>
      <c r="I13" s="18" t="n">
        <v>0.0111111111111111</v>
      </c>
      <c r="J13" s="18"/>
      <c r="K13" s="18" t="n">
        <v>0.00602409638554217</v>
      </c>
      <c r="L13" s="18" t="n">
        <v>0.00251889168765743</v>
      </c>
    </row>
    <row r="14">
      <c r="B14" s="19" t="s">
        <v>67</v>
      </c>
      <c r="C14" s="21" t="n">
        <v>0.636048526863085</v>
      </c>
      <c r="D14" s="21" t="n">
        <v>0.658469945355191</v>
      </c>
      <c r="E14" s="21" t="n">
        <v>0.597156398104265</v>
      </c>
      <c r="F14" s="21"/>
      <c r="G14" s="21" t="n">
        <v>0.838095238095238</v>
      </c>
      <c r="H14" s="21" t="n">
        <v>0.593582887700535</v>
      </c>
      <c r="I14" s="21" t="n">
        <v>0.444444444444444</v>
      </c>
      <c r="J14" s="21"/>
      <c r="K14" s="21" t="n">
        <v>0.55421686746988</v>
      </c>
      <c r="L14" s="21" t="n">
        <v>0.680100755667506</v>
      </c>
    </row>
    <row r="15">
      <c r="B15" s="19" t="s">
        <v>68</v>
      </c>
      <c r="C15" s="21" t="n">
        <v>0.1421143847487</v>
      </c>
      <c r="D15" s="21" t="n">
        <v>0.136612021857923</v>
      </c>
      <c r="E15" s="21" t="n">
        <v>0.151658767772512</v>
      </c>
      <c r="F15" s="21"/>
      <c r="G15" s="21" t="n">
        <v>0.0619047619047619</v>
      </c>
      <c r="H15" s="21" t="n">
        <v>0.181818181818182</v>
      </c>
      <c r="I15" s="21" t="n">
        <v>0.194444444444444</v>
      </c>
      <c r="J15" s="21"/>
      <c r="K15" s="21" t="n">
        <v>0.198795180722892</v>
      </c>
      <c r="L15" s="21" t="n">
        <v>0.118387909319899</v>
      </c>
    </row>
    <row r="16">
      <c r="B16" s="19" t="s">
        <v>69</v>
      </c>
      <c r="C16" s="22" t="n">
        <v>0.493934142114385</v>
      </c>
      <c r="D16" s="22" t="n">
        <v>0.521857923497268</v>
      </c>
      <c r="E16" s="22" t="n">
        <v>0.445497630331753</v>
      </c>
      <c r="F16" s="22"/>
      <c r="G16" s="22" t="n">
        <v>0.776190476190476</v>
      </c>
      <c r="H16" s="22" t="n">
        <v>0.411764705882353</v>
      </c>
      <c r="I16" s="22" t="n">
        <v>0.25</v>
      </c>
      <c r="J16" s="22"/>
      <c r="K16" s="22" t="n">
        <v>0.355421686746988</v>
      </c>
      <c r="L16" s="22" t="n">
        <v>0.561712846347607</v>
      </c>
    </row>
    <row r="17">
      <c r="B17" s="17"/>
    </row>
    <row r="18">
      <c r="B18" t="s">
        <v>33</v>
      </c>
    </row>
    <row r="19">
      <c r="B19" t="s">
        <v>34</v>
      </c>
    </row>
    <row r="21">
      <c r="B21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71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576</v>
      </c>
      <c r="D7" s="11" t="n">
        <v>366</v>
      </c>
      <c r="E7" s="11" t="n">
        <v>210</v>
      </c>
      <c r="F7" s="11"/>
      <c r="G7" s="11" t="n">
        <v>210</v>
      </c>
      <c r="H7" s="11" t="n">
        <v>186</v>
      </c>
      <c r="I7" s="11" t="n">
        <v>180</v>
      </c>
      <c r="J7" s="11"/>
      <c r="K7" s="11" t="n">
        <v>166</v>
      </c>
      <c r="L7" s="11" t="n">
        <v>396</v>
      </c>
    </row>
    <row r="8">
      <c r="B8" s="19" t="s">
        <v>28</v>
      </c>
      <c r="C8" s="18" t="n">
        <v>0.847222222222222</v>
      </c>
      <c r="D8" s="18" t="n">
        <v>0.863387978142076</v>
      </c>
      <c r="E8" s="18" t="n">
        <v>0.819047619047619</v>
      </c>
      <c r="F8" s="18"/>
      <c r="G8" s="18" t="n">
        <v>0.9</v>
      </c>
      <c r="H8" s="18" t="n">
        <v>0.876344086021505</v>
      </c>
      <c r="I8" s="18" t="n">
        <v>0.755555555555556</v>
      </c>
      <c r="J8" s="18"/>
      <c r="K8" s="18" t="n">
        <v>0.783132530120482</v>
      </c>
      <c r="L8" s="18" t="n">
        <v>0.878787878787879</v>
      </c>
    </row>
    <row r="9">
      <c r="B9" s="19" t="s">
        <v>29</v>
      </c>
      <c r="C9" s="18" t="n">
        <v>0.0850694444444444</v>
      </c>
      <c r="D9" s="18" t="n">
        <v>0.0737704918032787</v>
      </c>
      <c r="E9" s="18" t="n">
        <v>0.104761904761905</v>
      </c>
      <c r="F9" s="18"/>
      <c r="G9" s="18" t="n">
        <v>0.0714285714285714</v>
      </c>
      <c r="H9" s="18" t="n">
        <v>0.0591397849462366</v>
      </c>
      <c r="I9" s="18" t="n">
        <v>0.127777777777778</v>
      </c>
      <c r="J9" s="18"/>
      <c r="K9" s="18" t="n">
        <v>0.108433734939759</v>
      </c>
      <c r="L9" s="18" t="n">
        <v>0.0732323232323232</v>
      </c>
    </row>
    <row r="10">
      <c r="B10" s="19" t="s">
        <v>51</v>
      </c>
      <c r="C10" s="20" t="n">
        <v>0.0677083333333333</v>
      </c>
      <c r="D10" s="20" t="n">
        <v>0.0628415300546448</v>
      </c>
      <c r="E10" s="20" t="n">
        <v>0.0761904761904762</v>
      </c>
      <c r="F10" s="20"/>
      <c r="G10" s="20" t="n">
        <v>0.0285714285714286</v>
      </c>
      <c r="H10" s="20" t="n">
        <v>0.0645161290322581</v>
      </c>
      <c r="I10" s="20" t="n">
        <v>0.116666666666667</v>
      </c>
      <c r="J10" s="20"/>
      <c r="K10" s="20" t="n">
        <v>0.108433734939759</v>
      </c>
      <c r="L10" s="20" t="n">
        <v>0.047979797979798</v>
      </c>
    </row>
    <row r="11">
      <c r="B11" s="17" t="s">
        <v>72</v>
      </c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77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73</v>
      </c>
      <c r="C8" s="18" t="n">
        <v>0.266897746967071</v>
      </c>
      <c r="D8" s="18" t="n">
        <v>0.284153005464481</v>
      </c>
      <c r="E8" s="18" t="n">
        <v>0.23696682464455</v>
      </c>
      <c r="F8" s="18"/>
      <c r="G8" s="18" t="n">
        <v>0.438095238095238</v>
      </c>
      <c r="H8" s="18" t="n">
        <v>0.229946524064171</v>
      </c>
      <c r="I8" s="18" t="n">
        <v>0.105555555555556</v>
      </c>
      <c r="J8" s="18"/>
      <c r="K8" s="18" t="n">
        <v>0.144578313253012</v>
      </c>
      <c r="L8" s="18" t="n">
        <v>0.324937027707809</v>
      </c>
    </row>
    <row r="9">
      <c r="B9" s="19" t="s">
        <v>74</v>
      </c>
      <c r="C9" s="18" t="n">
        <v>0.604852686308492</v>
      </c>
      <c r="D9" s="18" t="n">
        <v>0.62568306010929</v>
      </c>
      <c r="E9" s="18" t="n">
        <v>0.568720379146919</v>
      </c>
      <c r="F9" s="18"/>
      <c r="G9" s="18" t="n">
        <v>0.509523809523809</v>
      </c>
      <c r="H9" s="18" t="n">
        <v>0.614973262032086</v>
      </c>
      <c r="I9" s="18" t="n">
        <v>0.705555555555556</v>
      </c>
      <c r="J9" s="18"/>
      <c r="K9" s="18" t="n">
        <v>0.63855421686747</v>
      </c>
      <c r="L9" s="18" t="n">
        <v>0.584382871536524</v>
      </c>
    </row>
    <row r="10">
      <c r="B10" s="19" t="s">
        <v>75</v>
      </c>
      <c r="C10" s="18" t="n">
        <v>0.126516464471404</v>
      </c>
      <c r="D10" s="18" t="n">
        <v>0.087431693989071</v>
      </c>
      <c r="E10" s="18" t="n">
        <v>0.194312796208531</v>
      </c>
      <c r="F10" s="18"/>
      <c r="G10" s="18" t="n">
        <v>0.0523809523809524</v>
      </c>
      <c r="H10" s="18" t="n">
        <v>0.149732620320856</v>
      </c>
      <c r="I10" s="18" t="n">
        <v>0.188888888888889</v>
      </c>
      <c r="J10" s="18"/>
      <c r="K10" s="18" t="n">
        <v>0.216867469879518</v>
      </c>
      <c r="L10" s="18" t="n">
        <v>0.0881612090680101</v>
      </c>
    </row>
    <row r="11">
      <c r="B11" s="19" t="s">
        <v>76</v>
      </c>
      <c r="C11" s="20" t="n">
        <v>0.00173310225303293</v>
      </c>
      <c r="D11" s="20" t="n">
        <v>0.00273224043715847</v>
      </c>
      <c r="E11" s="20" t="n">
        <v>0</v>
      </c>
      <c r="F11" s="20"/>
      <c r="G11" s="20" t="n">
        <v>0</v>
      </c>
      <c r="H11" s="20" t="n">
        <v>0.0053475935828877</v>
      </c>
      <c r="I11" s="20" t="n">
        <v>0</v>
      </c>
      <c r="J11" s="20"/>
      <c r="K11" s="20" t="n">
        <v>0</v>
      </c>
      <c r="L11" s="20" t="n">
        <v>0.00251889168765743</v>
      </c>
    </row>
    <row r="12">
      <c r="B12" s="17"/>
    </row>
    <row r="13">
      <c r="B13" t="s">
        <v>33</v>
      </c>
    </row>
    <row r="14">
      <c r="B14" t="s">
        <v>34</v>
      </c>
    </row>
    <row r="16">
      <c r="B16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86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78</v>
      </c>
      <c r="C8" s="18" t="n">
        <v>0.72790294627383</v>
      </c>
      <c r="D8" s="18" t="n">
        <v>0.743169398907104</v>
      </c>
      <c r="E8" s="18" t="n">
        <v>0.701421800947867</v>
      </c>
      <c r="F8" s="18"/>
      <c r="G8" s="18" t="n">
        <v>0.728571428571429</v>
      </c>
      <c r="H8" s="18" t="n">
        <v>0.679144385026738</v>
      </c>
      <c r="I8" s="18" t="n">
        <v>0.777777777777778</v>
      </c>
      <c r="J8" s="18"/>
      <c r="K8" s="18" t="n">
        <v>0.710843373493976</v>
      </c>
      <c r="L8" s="18" t="n">
        <v>0.743073047858942</v>
      </c>
    </row>
    <row r="9">
      <c r="B9" s="19" t="s">
        <v>79</v>
      </c>
      <c r="C9" s="18" t="n">
        <v>0.530329289428076</v>
      </c>
      <c r="D9" s="18" t="n">
        <v>0.521857923497268</v>
      </c>
      <c r="E9" s="18" t="n">
        <v>0.545023696682464</v>
      </c>
      <c r="F9" s="18"/>
      <c r="G9" s="18" t="n">
        <v>0.595238095238095</v>
      </c>
      <c r="H9" s="18" t="n">
        <v>0.502673796791444</v>
      </c>
      <c r="I9" s="18" t="n">
        <v>0.483333333333333</v>
      </c>
      <c r="J9" s="18"/>
      <c r="K9" s="18" t="n">
        <v>0.469879518072289</v>
      </c>
      <c r="L9" s="18" t="n">
        <v>0.55919395465995</v>
      </c>
    </row>
    <row r="10">
      <c r="B10" s="19" t="s">
        <v>80</v>
      </c>
      <c r="C10" s="18" t="n">
        <v>0.346620450606586</v>
      </c>
      <c r="D10" s="18" t="n">
        <v>0.33879781420765</v>
      </c>
      <c r="E10" s="18" t="n">
        <v>0.360189573459716</v>
      </c>
      <c r="F10" s="18"/>
      <c r="G10" s="18" t="n">
        <v>0.252380952380952</v>
      </c>
      <c r="H10" s="18" t="n">
        <v>0.363636363636364</v>
      </c>
      <c r="I10" s="18" t="n">
        <v>0.438888888888889</v>
      </c>
      <c r="J10" s="18"/>
      <c r="K10" s="18" t="n">
        <v>0.253012048192771</v>
      </c>
      <c r="L10" s="18" t="n">
        <v>0.385390428211587</v>
      </c>
    </row>
    <row r="11">
      <c r="B11" s="19" t="s">
        <v>81</v>
      </c>
      <c r="C11" s="18" t="n">
        <v>0.325823223570191</v>
      </c>
      <c r="D11" s="18" t="n">
        <v>0.363387978142077</v>
      </c>
      <c r="E11" s="18" t="n">
        <v>0.260663507109005</v>
      </c>
      <c r="F11" s="18"/>
      <c r="G11" s="18" t="n">
        <v>0.333333333333333</v>
      </c>
      <c r="H11" s="18" t="n">
        <v>0.32620320855615</v>
      </c>
      <c r="I11" s="18" t="n">
        <v>0.316666666666667</v>
      </c>
      <c r="J11" s="18"/>
      <c r="K11" s="18" t="n">
        <v>0.259036144578313</v>
      </c>
      <c r="L11" s="18" t="n">
        <v>0.360201511335013</v>
      </c>
    </row>
    <row r="12">
      <c r="B12" s="19" t="s">
        <v>82</v>
      </c>
      <c r="C12" s="18" t="n">
        <v>0.296360485268631</v>
      </c>
      <c r="D12" s="18" t="n">
        <v>0.311475409836066</v>
      </c>
      <c r="E12" s="18" t="n">
        <v>0.270142180094787</v>
      </c>
      <c r="F12" s="18"/>
      <c r="G12" s="18" t="n">
        <v>0.380952380952381</v>
      </c>
      <c r="H12" s="18" t="n">
        <v>0.336898395721925</v>
      </c>
      <c r="I12" s="18" t="n">
        <v>0.155555555555556</v>
      </c>
      <c r="J12" s="18"/>
      <c r="K12" s="18" t="n">
        <v>0.210843373493976</v>
      </c>
      <c r="L12" s="18" t="n">
        <v>0.340050377833753</v>
      </c>
    </row>
    <row r="13">
      <c r="B13" s="19" t="s">
        <v>83</v>
      </c>
      <c r="C13" s="18" t="n">
        <v>0.244367417677643</v>
      </c>
      <c r="D13" s="18" t="n">
        <v>0.226775956284153</v>
      </c>
      <c r="E13" s="18" t="n">
        <v>0.274881516587678</v>
      </c>
      <c r="F13" s="18"/>
      <c r="G13" s="18" t="n">
        <v>0.29047619047619</v>
      </c>
      <c r="H13" s="18" t="n">
        <v>0.283422459893048</v>
      </c>
      <c r="I13" s="18" t="n">
        <v>0.15</v>
      </c>
      <c r="J13" s="18"/>
      <c r="K13" s="18" t="n">
        <v>0.240963855421687</v>
      </c>
      <c r="L13" s="18" t="n">
        <v>0.246851385390428</v>
      </c>
    </row>
    <row r="14">
      <c r="B14" s="19" t="s">
        <v>84</v>
      </c>
      <c r="C14" s="18" t="n">
        <v>0.216637781629116</v>
      </c>
      <c r="D14" s="18" t="n">
        <v>0.226775956284153</v>
      </c>
      <c r="E14" s="18" t="n">
        <v>0.199052132701422</v>
      </c>
      <c r="F14" s="18"/>
      <c r="G14" s="18" t="n">
        <v>0.304761904761905</v>
      </c>
      <c r="H14" s="18" t="n">
        <v>0.18716577540107</v>
      </c>
      <c r="I14" s="18" t="n">
        <v>0.144444444444444</v>
      </c>
      <c r="J14" s="18"/>
      <c r="K14" s="18" t="n">
        <v>0.192771084337349</v>
      </c>
      <c r="L14" s="18" t="n">
        <v>0.234256926952141</v>
      </c>
    </row>
    <row r="15">
      <c r="B15" s="19" t="s">
        <v>85</v>
      </c>
      <c r="C15" s="18" t="n">
        <v>0.173310225303293</v>
      </c>
      <c r="D15" s="18" t="n">
        <v>0.174863387978142</v>
      </c>
      <c r="E15" s="18" t="n">
        <v>0.170616113744076</v>
      </c>
      <c r="F15" s="18"/>
      <c r="G15" s="18" t="n">
        <v>0.242857142857143</v>
      </c>
      <c r="H15" s="18" t="n">
        <v>0.18716577540107</v>
      </c>
      <c r="I15" s="18" t="n">
        <v>0.0777777777777778</v>
      </c>
      <c r="J15" s="18"/>
      <c r="K15" s="18" t="n">
        <v>0.144578313253012</v>
      </c>
      <c r="L15" s="18" t="n">
        <v>0.191435768261965</v>
      </c>
    </row>
    <row r="16">
      <c r="B16" s="19" t="s">
        <v>51</v>
      </c>
      <c r="C16" s="18" t="n">
        <v>0.00693240901213172</v>
      </c>
      <c r="D16" s="18" t="n">
        <v>0.00546448087431694</v>
      </c>
      <c r="E16" s="18" t="n">
        <v>0.00947867298578199</v>
      </c>
      <c r="F16" s="18"/>
      <c r="G16" s="18" t="n">
        <v>0.00476190476190476</v>
      </c>
      <c r="H16" s="18" t="n">
        <v>0</v>
      </c>
      <c r="I16" s="18" t="n">
        <v>0.0166666666666667</v>
      </c>
      <c r="J16" s="18"/>
      <c r="K16" s="18" t="n">
        <v>0.00602409638554217</v>
      </c>
      <c r="L16" s="18" t="n">
        <v>0.00251889168765743</v>
      </c>
    </row>
    <row r="17">
      <c r="B17" s="19" t="s">
        <v>42</v>
      </c>
      <c r="C17" s="20" t="n">
        <v>0.0103986135181976</v>
      </c>
      <c r="D17" s="20" t="n">
        <v>0.00819672131147541</v>
      </c>
      <c r="E17" s="20" t="n">
        <v>0.014218009478673</v>
      </c>
      <c r="F17" s="20"/>
      <c r="G17" s="20" t="n">
        <v>0</v>
      </c>
      <c r="H17" s="20" t="n">
        <v>0.0053475935828877</v>
      </c>
      <c r="I17" s="20" t="n">
        <v>0.0277777777777778</v>
      </c>
      <c r="J17" s="20"/>
      <c r="K17" s="20" t="n">
        <v>0.0240963855421687</v>
      </c>
      <c r="L17" s="20" t="n">
        <v>0.00503778337531486</v>
      </c>
    </row>
    <row r="18">
      <c r="B18" s="17" t="s">
        <v>44</v>
      </c>
    </row>
    <row r="19">
      <c r="B19" t="s">
        <v>33</v>
      </c>
    </row>
    <row r="20">
      <c r="B20" t="s">
        <v>34</v>
      </c>
    </row>
    <row r="22">
      <c r="B22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95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87</v>
      </c>
      <c r="C8" s="18" t="n">
        <v>0.0797227036395147</v>
      </c>
      <c r="D8" s="18" t="n">
        <v>0.0683060109289618</v>
      </c>
      <c r="E8" s="18" t="n">
        <v>0.0995260663507109</v>
      </c>
      <c r="F8" s="18"/>
      <c r="G8" s="18" t="n">
        <v>0.0428571428571429</v>
      </c>
      <c r="H8" s="18" t="n">
        <v>0.122994652406417</v>
      </c>
      <c r="I8" s="18" t="n">
        <v>0.0777777777777778</v>
      </c>
      <c r="J8" s="18"/>
      <c r="K8" s="18" t="n">
        <v>0.114457831325301</v>
      </c>
      <c r="L8" s="18" t="n">
        <v>0.0680100755667506</v>
      </c>
    </row>
    <row r="9">
      <c r="B9" s="19" t="s">
        <v>88</v>
      </c>
      <c r="C9" s="18" t="n">
        <v>0.45580589254766</v>
      </c>
      <c r="D9" s="18" t="n">
        <v>0.453551912568306</v>
      </c>
      <c r="E9" s="18" t="n">
        <v>0.459715639810427</v>
      </c>
      <c r="F9" s="18"/>
      <c r="G9" s="18" t="n">
        <v>0.633333333333333</v>
      </c>
      <c r="H9" s="18" t="n">
        <v>0.39572192513369</v>
      </c>
      <c r="I9" s="18" t="n">
        <v>0.311111111111111</v>
      </c>
      <c r="J9" s="18"/>
      <c r="K9" s="18" t="n">
        <v>0.451807228915663</v>
      </c>
      <c r="L9" s="18" t="n">
        <v>0.453400503778338</v>
      </c>
    </row>
    <row r="10">
      <c r="B10" s="19" t="s">
        <v>89</v>
      </c>
      <c r="C10" s="18" t="n">
        <v>0.261698440207972</v>
      </c>
      <c r="D10" s="18" t="n">
        <v>0.278688524590164</v>
      </c>
      <c r="E10" s="18" t="n">
        <v>0.232227488151659</v>
      </c>
      <c r="F10" s="18"/>
      <c r="G10" s="18" t="n">
        <v>0.3</v>
      </c>
      <c r="H10" s="18" t="n">
        <v>0.219251336898396</v>
      </c>
      <c r="I10" s="18" t="n">
        <v>0.261111111111111</v>
      </c>
      <c r="J10" s="18"/>
      <c r="K10" s="18" t="n">
        <v>0.253012048192771</v>
      </c>
      <c r="L10" s="18" t="n">
        <v>0.269521410579345</v>
      </c>
    </row>
    <row r="11">
      <c r="B11" s="19" t="s">
        <v>90</v>
      </c>
      <c r="C11" s="18" t="n">
        <v>0.0831889081455806</v>
      </c>
      <c r="D11" s="18" t="n">
        <v>0.0792349726775956</v>
      </c>
      <c r="E11" s="18" t="n">
        <v>0.0900473933649289</v>
      </c>
      <c r="F11" s="18"/>
      <c r="G11" s="18" t="n">
        <v>0.0142857142857143</v>
      </c>
      <c r="H11" s="18" t="n">
        <v>0.133689839572193</v>
      </c>
      <c r="I11" s="18" t="n">
        <v>0.111111111111111</v>
      </c>
      <c r="J11" s="18"/>
      <c r="K11" s="18" t="n">
        <v>0.0542168674698795</v>
      </c>
      <c r="L11" s="18" t="n">
        <v>0.0982367758186398</v>
      </c>
    </row>
    <row r="12">
      <c r="B12" s="19" t="s">
        <v>91</v>
      </c>
      <c r="C12" s="18" t="n">
        <v>0.0311958405545927</v>
      </c>
      <c r="D12" s="18" t="n">
        <v>0.0273224043715847</v>
      </c>
      <c r="E12" s="18" t="n">
        <v>0.037914691943128</v>
      </c>
      <c r="F12" s="18"/>
      <c r="G12" s="18" t="n">
        <v>0</v>
      </c>
      <c r="H12" s="18" t="n">
        <v>0.0748663101604278</v>
      </c>
      <c r="I12" s="18" t="n">
        <v>0.0222222222222222</v>
      </c>
      <c r="J12" s="18"/>
      <c r="K12" s="18" t="n">
        <v>0.0240963855421687</v>
      </c>
      <c r="L12" s="18" t="n">
        <v>0.0327455919395466</v>
      </c>
    </row>
    <row r="13">
      <c r="B13" s="19" t="s">
        <v>92</v>
      </c>
      <c r="C13" s="18" t="n">
        <v>0.0207972270363951</v>
      </c>
      <c r="D13" s="18" t="n">
        <v>0.0218579234972678</v>
      </c>
      <c r="E13" s="18" t="n">
        <v>0.018957345971564</v>
      </c>
      <c r="F13" s="18"/>
      <c r="G13" s="18" t="n">
        <v>0</v>
      </c>
      <c r="H13" s="18" t="n">
        <v>0.0106951871657754</v>
      </c>
      <c r="I13" s="18" t="n">
        <v>0.0555555555555556</v>
      </c>
      <c r="J13" s="18"/>
      <c r="K13" s="18" t="n">
        <v>0.0240963855421687</v>
      </c>
      <c r="L13" s="18" t="n">
        <v>0.0201511335012594</v>
      </c>
    </row>
    <row r="14">
      <c r="B14" s="19" t="s">
        <v>93</v>
      </c>
      <c r="C14" s="18" t="n">
        <v>0.0121317157712305</v>
      </c>
      <c r="D14" s="18" t="n">
        <v>0.0163934426229508</v>
      </c>
      <c r="E14" s="18" t="n">
        <v>0.004739336492891</v>
      </c>
      <c r="F14" s="18"/>
      <c r="G14" s="18" t="n">
        <v>0.00476190476190476</v>
      </c>
      <c r="H14" s="18" t="n">
        <v>0</v>
      </c>
      <c r="I14" s="18" t="n">
        <v>0.0333333333333333</v>
      </c>
      <c r="J14" s="18"/>
      <c r="K14" s="18" t="n">
        <v>0.0120481927710843</v>
      </c>
      <c r="L14" s="18" t="n">
        <v>0.0125944584382872</v>
      </c>
    </row>
    <row r="15">
      <c r="B15" s="19" t="s">
        <v>94</v>
      </c>
      <c r="C15" s="18" t="n">
        <v>0.00173310225303293</v>
      </c>
      <c r="D15" s="18" t="n">
        <v>0.00273224043715847</v>
      </c>
      <c r="E15" s="18" t="n">
        <v>0</v>
      </c>
      <c r="F15" s="18"/>
      <c r="G15" s="18" t="n">
        <v>0</v>
      </c>
      <c r="H15" s="18" t="n">
        <v>0.0053475935828877</v>
      </c>
      <c r="I15" s="18" t="n">
        <v>0</v>
      </c>
      <c r="J15" s="18"/>
      <c r="K15" s="18" t="n">
        <v>0.00602409638554217</v>
      </c>
      <c r="L15" s="18" t="n">
        <v>0</v>
      </c>
    </row>
    <row r="16">
      <c r="B16" s="19" t="s">
        <v>51</v>
      </c>
      <c r="C16" s="20" t="n">
        <v>0.0537261698440208</v>
      </c>
      <c r="D16" s="20" t="n">
        <v>0.0519125683060109</v>
      </c>
      <c r="E16" s="20" t="n">
        <v>0.0568720379146919</v>
      </c>
      <c r="F16" s="20"/>
      <c r="G16" s="20" t="n">
        <v>0.00476190476190476</v>
      </c>
      <c r="H16" s="20" t="n">
        <v>0.0374331550802139</v>
      </c>
      <c r="I16" s="20" t="n">
        <v>0.127777777777778</v>
      </c>
      <c r="J16" s="20"/>
      <c r="K16" s="20" t="n">
        <v>0.0602409638554217</v>
      </c>
      <c r="L16" s="20" t="n">
        <v>0.0453400503778338</v>
      </c>
    </row>
    <row r="17">
      <c r="B17" s="17"/>
    </row>
    <row r="18">
      <c r="B18" t="s">
        <v>33</v>
      </c>
    </row>
    <row r="19">
      <c r="B19" t="s">
        <v>34</v>
      </c>
    </row>
    <row r="21">
      <c r="B21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98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571</v>
      </c>
      <c r="D7" s="11" t="n">
        <v>362</v>
      </c>
      <c r="E7" s="11" t="n">
        <v>209</v>
      </c>
      <c r="F7" s="11"/>
      <c r="G7" s="11" t="n">
        <v>210</v>
      </c>
      <c r="H7" s="11" t="n">
        <v>183</v>
      </c>
      <c r="I7" s="11" t="n">
        <v>178</v>
      </c>
      <c r="J7" s="11"/>
      <c r="K7" s="11" t="n">
        <v>165</v>
      </c>
      <c r="L7" s="11" t="n">
        <v>392</v>
      </c>
    </row>
    <row r="8">
      <c r="B8" s="19" t="s">
        <v>96</v>
      </c>
      <c r="C8" s="18" t="n">
        <v>0.886164623467601</v>
      </c>
      <c r="D8" s="18" t="n">
        <v>0.878453038674033</v>
      </c>
      <c r="E8" s="18" t="n">
        <v>0.899521531100478</v>
      </c>
      <c r="F8" s="18"/>
      <c r="G8" s="18" t="n">
        <v>0.885714285714286</v>
      </c>
      <c r="H8" s="18" t="n">
        <v>0.863387978142076</v>
      </c>
      <c r="I8" s="18" t="n">
        <v>0.910112359550562</v>
      </c>
      <c r="J8" s="18"/>
      <c r="K8" s="18" t="n">
        <v>0.848484848484849</v>
      </c>
      <c r="L8" s="18" t="n">
        <v>0.910714285714286</v>
      </c>
    </row>
    <row r="9">
      <c r="B9" s="19" t="s">
        <v>97</v>
      </c>
      <c r="C9" s="18" t="n">
        <v>0.0735551663747811</v>
      </c>
      <c r="D9" s="18" t="n">
        <v>0.0856353591160221</v>
      </c>
      <c r="E9" s="18" t="n">
        <v>0.0526315789473684</v>
      </c>
      <c r="F9" s="18"/>
      <c r="G9" s="18" t="n">
        <v>0.1</v>
      </c>
      <c r="H9" s="18" t="n">
        <v>0.0710382513661202</v>
      </c>
      <c r="I9" s="18" t="n">
        <v>0.0449438202247191</v>
      </c>
      <c r="J9" s="18"/>
      <c r="K9" s="18" t="n">
        <v>0.0848484848484849</v>
      </c>
      <c r="L9" s="18" t="n">
        <v>0.0688775510204082</v>
      </c>
    </row>
    <row r="10">
      <c r="B10" s="19" t="s">
        <v>51</v>
      </c>
      <c r="C10" s="20" t="n">
        <v>0.0402802101576182</v>
      </c>
      <c r="D10" s="20" t="n">
        <v>0.0359116022099447</v>
      </c>
      <c r="E10" s="20" t="n">
        <v>0.0478468899521531</v>
      </c>
      <c r="F10" s="20"/>
      <c r="G10" s="20" t="n">
        <v>0.0142857142857143</v>
      </c>
      <c r="H10" s="20" t="n">
        <v>0.0655737704918033</v>
      </c>
      <c r="I10" s="20" t="n">
        <v>0.0449438202247191</v>
      </c>
      <c r="J10" s="20"/>
      <c r="K10" s="20" t="n">
        <v>0.0666666666666667</v>
      </c>
      <c r="L10" s="20" t="n">
        <v>0.0204081632653061</v>
      </c>
    </row>
    <row r="11">
      <c r="B11" s="17" t="s">
        <v>72</v>
      </c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107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99</v>
      </c>
      <c r="C8" s="18" t="n">
        <v>0.10051993067591</v>
      </c>
      <c r="D8" s="18" t="n">
        <v>0.0819672131147541</v>
      </c>
      <c r="E8" s="18" t="n">
        <v>0.132701421800948</v>
      </c>
      <c r="F8" s="18"/>
      <c r="G8" s="18" t="n">
        <v>0.142857142857143</v>
      </c>
      <c r="H8" s="18" t="n">
        <v>0.117647058823529</v>
      </c>
      <c r="I8" s="18" t="n">
        <v>0.0333333333333333</v>
      </c>
      <c r="J8" s="18"/>
      <c r="K8" s="18" t="n">
        <v>0.150602409638554</v>
      </c>
      <c r="L8" s="18" t="n">
        <v>0.0831234256926952</v>
      </c>
    </row>
    <row r="9">
      <c r="B9" s="19" t="s">
        <v>100</v>
      </c>
      <c r="C9" s="18" t="n">
        <v>0.138648180242634</v>
      </c>
      <c r="D9" s="18" t="n">
        <v>0.117486338797814</v>
      </c>
      <c r="E9" s="18" t="n">
        <v>0.175355450236967</v>
      </c>
      <c r="F9" s="18"/>
      <c r="G9" s="18" t="n">
        <v>0.20952380952381</v>
      </c>
      <c r="H9" s="18" t="n">
        <v>0.112299465240642</v>
      </c>
      <c r="I9" s="18" t="n">
        <v>0.0833333333333333</v>
      </c>
      <c r="J9" s="18"/>
      <c r="K9" s="18" t="n">
        <v>0.168674698795181</v>
      </c>
      <c r="L9" s="18" t="n">
        <v>0.128463476070529</v>
      </c>
    </row>
    <row r="10">
      <c r="B10" s="19" t="s">
        <v>101</v>
      </c>
      <c r="C10" s="18" t="n">
        <v>0.305025996533795</v>
      </c>
      <c r="D10" s="18" t="n">
        <v>0.316939890710383</v>
      </c>
      <c r="E10" s="18" t="n">
        <v>0.28436018957346</v>
      </c>
      <c r="F10" s="18"/>
      <c r="G10" s="18" t="n">
        <v>0.319047619047619</v>
      </c>
      <c r="H10" s="18" t="n">
        <v>0.299465240641711</v>
      </c>
      <c r="I10" s="18" t="n">
        <v>0.294444444444444</v>
      </c>
      <c r="J10" s="18"/>
      <c r="K10" s="18" t="n">
        <v>0.325301204819277</v>
      </c>
      <c r="L10" s="18" t="n">
        <v>0.294710327455919</v>
      </c>
    </row>
    <row r="11">
      <c r="B11" s="19" t="s">
        <v>102</v>
      </c>
      <c r="C11" s="18" t="n">
        <v>0.289428076256499</v>
      </c>
      <c r="D11" s="18" t="n">
        <v>0.306010928961749</v>
      </c>
      <c r="E11" s="18" t="n">
        <v>0.260663507109005</v>
      </c>
      <c r="F11" s="18"/>
      <c r="G11" s="18" t="n">
        <v>0.214285714285714</v>
      </c>
      <c r="H11" s="18" t="n">
        <v>0.283422459893048</v>
      </c>
      <c r="I11" s="18" t="n">
        <v>0.383333333333333</v>
      </c>
      <c r="J11" s="18"/>
      <c r="K11" s="18" t="n">
        <v>0.259036144578313</v>
      </c>
      <c r="L11" s="18" t="n">
        <v>0.304785894206549</v>
      </c>
    </row>
    <row r="12">
      <c r="B12" s="19" t="s">
        <v>103</v>
      </c>
      <c r="C12" s="18" t="n">
        <v>0.114384748700173</v>
      </c>
      <c r="D12" s="18" t="n">
        <v>0.112021857923497</v>
      </c>
      <c r="E12" s="18" t="n">
        <v>0.118483412322275</v>
      </c>
      <c r="F12" s="18"/>
      <c r="G12" s="18" t="n">
        <v>0.0666666666666667</v>
      </c>
      <c r="H12" s="18" t="n">
        <v>0.0962566844919786</v>
      </c>
      <c r="I12" s="18" t="n">
        <v>0.188888888888889</v>
      </c>
      <c r="J12" s="18"/>
      <c r="K12" s="18" t="n">
        <v>0.0903614457831325</v>
      </c>
      <c r="L12" s="18" t="n">
        <v>0.120906801007557</v>
      </c>
    </row>
    <row r="13">
      <c r="B13" s="19" t="s">
        <v>104</v>
      </c>
      <c r="C13" s="18" t="n">
        <v>0.0311958405545927</v>
      </c>
      <c r="D13" s="18" t="n">
        <v>0.0437158469945355</v>
      </c>
      <c r="E13" s="18" t="n">
        <v>0.00947867298578199</v>
      </c>
      <c r="F13" s="18"/>
      <c r="G13" s="18" t="n">
        <v>0.0333333333333333</v>
      </c>
      <c r="H13" s="18" t="n">
        <v>0.0481283422459893</v>
      </c>
      <c r="I13" s="18" t="n">
        <v>0.0111111111111111</v>
      </c>
      <c r="J13" s="18"/>
      <c r="K13" s="18" t="n">
        <v>0</v>
      </c>
      <c r="L13" s="18" t="n">
        <v>0.0453400503778338</v>
      </c>
    </row>
    <row r="14">
      <c r="B14" s="19" t="s">
        <v>105</v>
      </c>
      <c r="C14" s="18" t="n">
        <v>0.0138648180242634</v>
      </c>
      <c r="D14" s="18" t="n">
        <v>0.0163934426229508</v>
      </c>
      <c r="E14" s="18" t="n">
        <v>0.00947867298578199</v>
      </c>
      <c r="F14" s="18"/>
      <c r="G14" s="18" t="n">
        <v>0.00952380952380952</v>
      </c>
      <c r="H14" s="18" t="n">
        <v>0.0320855614973262</v>
      </c>
      <c r="I14" s="18" t="n">
        <v>0</v>
      </c>
      <c r="J14" s="18"/>
      <c r="K14" s="18" t="n">
        <v>0</v>
      </c>
      <c r="L14" s="18" t="n">
        <v>0.0201511335012594</v>
      </c>
    </row>
    <row r="15">
      <c r="B15" s="19" t="s">
        <v>106</v>
      </c>
      <c r="C15" s="20" t="n">
        <v>0.00693240901213172</v>
      </c>
      <c r="D15" s="20" t="n">
        <v>0.00546448087431694</v>
      </c>
      <c r="E15" s="20" t="n">
        <v>0.00947867298578199</v>
      </c>
      <c r="F15" s="20"/>
      <c r="G15" s="20" t="n">
        <v>0.00476190476190476</v>
      </c>
      <c r="H15" s="20" t="n">
        <v>0.0106951871657754</v>
      </c>
      <c r="I15" s="20" t="n">
        <v>0.00555555555555556</v>
      </c>
      <c r="J15" s="20"/>
      <c r="K15" s="20" t="n">
        <v>0.00602409638554217</v>
      </c>
      <c r="L15" s="20" t="n">
        <v>0.00251889168765743</v>
      </c>
    </row>
    <row r="16">
      <c r="B16" s="17"/>
    </row>
    <row r="17">
      <c r="B17" t="s">
        <v>33</v>
      </c>
    </row>
    <row r="18">
      <c r="B18" t="s">
        <v>34</v>
      </c>
    </row>
    <row r="20">
      <c r="B20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114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108</v>
      </c>
      <c r="C8" s="18" t="n">
        <v>0.0675909878682842</v>
      </c>
      <c r="D8" s="18" t="n">
        <v>0.0519125683060109</v>
      </c>
      <c r="E8" s="18" t="n">
        <v>0.0947867298578199</v>
      </c>
      <c r="F8" s="18"/>
      <c r="G8" s="18" t="n">
        <v>0.0857142857142857</v>
      </c>
      <c r="H8" s="18" t="n">
        <v>0.0802139037433155</v>
      </c>
      <c r="I8" s="18" t="n">
        <v>0.0333333333333333</v>
      </c>
      <c r="J8" s="18"/>
      <c r="K8" s="18" t="n">
        <v>0.0963855421686747</v>
      </c>
      <c r="L8" s="18" t="n">
        <v>0.052896725440806</v>
      </c>
    </row>
    <row r="9">
      <c r="B9" s="19" t="s">
        <v>109</v>
      </c>
      <c r="C9" s="18" t="n">
        <v>0.0415944540727903</v>
      </c>
      <c r="D9" s="18" t="n">
        <v>0.046448087431694</v>
      </c>
      <c r="E9" s="18" t="n">
        <v>0.033175355450237</v>
      </c>
      <c r="F9" s="18"/>
      <c r="G9" s="18" t="n">
        <v>0.0476190476190476</v>
      </c>
      <c r="H9" s="18" t="n">
        <v>0.0427807486631016</v>
      </c>
      <c r="I9" s="18" t="n">
        <v>0.0333333333333333</v>
      </c>
      <c r="J9" s="18"/>
      <c r="K9" s="18" t="n">
        <v>0.0481927710843374</v>
      </c>
      <c r="L9" s="18" t="n">
        <v>0.0403022670025189</v>
      </c>
    </row>
    <row r="10">
      <c r="B10" s="19" t="s">
        <v>110</v>
      </c>
      <c r="C10" s="18" t="n">
        <v>0.102253032928943</v>
      </c>
      <c r="D10" s="18" t="n">
        <v>0.0956284153005464</v>
      </c>
      <c r="E10" s="18" t="n">
        <v>0.113744075829384</v>
      </c>
      <c r="F10" s="18"/>
      <c r="G10" s="18" t="n">
        <v>0.0904761904761905</v>
      </c>
      <c r="H10" s="18" t="n">
        <v>0.112299465240642</v>
      </c>
      <c r="I10" s="18" t="n">
        <v>0.105555555555556</v>
      </c>
      <c r="J10" s="18"/>
      <c r="K10" s="18" t="n">
        <v>0.114457831325301</v>
      </c>
      <c r="L10" s="18" t="n">
        <v>0.0931989924433249</v>
      </c>
    </row>
    <row r="11">
      <c r="B11" s="19" t="s">
        <v>111</v>
      </c>
      <c r="C11" s="18" t="n">
        <v>0.23050259965338</v>
      </c>
      <c r="D11" s="18" t="n">
        <v>0.23224043715847</v>
      </c>
      <c r="E11" s="18" t="n">
        <v>0.227488151658768</v>
      </c>
      <c r="F11" s="18"/>
      <c r="G11" s="18" t="n">
        <v>0.138095238095238</v>
      </c>
      <c r="H11" s="18" t="n">
        <v>0.203208556149733</v>
      </c>
      <c r="I11" s="18" t="n">
        <v>0.366666666666667</v>
      </c>
      <c r="J11" s="18"/>
      <c r="K11" s="18" t="n">
        <v>0.210843373493976</v>
      </c>
      <c r="L11" s="18" t="n">
        <v>0.231738035264484</v>
      </c>
    </row>
    <row r="12">
      <c r="B12" s="19" t="s">
        <v>112</v>
      </c>
      <c r="C12" s="18" t="n">
        <v>0.0658578856152513</v>
      </c>
      <c r="D12" s="18" t="n">
        <v>0.0573770491803279</v>
      </c>
      <c r="E12" s="18" t="n">
        <v>0.0805687203791469</v>
      </c>
      <c r="F12" s="18"/>
      <c r="G12" s="18" t="n">
        <v>0.0714285714285714</v>
      </c>
      <c r="H12" s="18" t="n">
        <v>0.0909090909090909</v>
      </c>
      <c r="I12" s="18" t="n">
        <v>0.0333333333333333</v>
      </c>
      <c r="J12" s="18"/>
      <c r="K12" s="18" t="n">
        <v>0.0662650602409639</v>
      </c>
      <c r="L12" s="18" t="n">
        <v>0.0680100755667506</v>
      </c>
    </row>
    <row r="13">
      <c r="B13" s="19" t="s">
        <v>113</v>
      </c>
      <c r="C13" s="18" t="n">
        <v>0.450606585788561</v>
      </c>
      <c r="D13" s="18" t="n">
        <v>0.475409836065574</v>
      </c>
      <c r="E13" s="18" t="n">
        <v>0.407582938388626</v>
      </c>
      <c r="F13" s="18"/>
      <c r="G13" s="18" t="n">
        <v>0.542857142857143</v>
      </c>
      <c r="H13" s="18" t="n">
        <v>0.443850267379679</v>
      </c>
      <c r="I13" s="18" t="n">
        <v>0.35</v>
      </c>
      <c r="J13" s="18"/>
      <c r="K13" s="18" t="n">
        <v>0.421686746987952</v>
      </c>
      <c r="L13" s="18" t="n">
        <v>0.473551637279597</v>
      </c>
    </row>
    <row r="14">
      <c r="B14" s="19" t="s">
        <v>42</v>
      </c>
      <c r="C14" s="18" t="n">
        <v>0.0173310225303293</v>
      </c>
      <c r="D14" s="18" t="n">
        <v>0.0191256830601093</v>
      </c>
      <c r="E14" s="18" t="n">
        <v>0.014218009478673</v>
      </c>
      <c r="F14" s="18"/>
      <c r="G14" s="18" t="n">
        <v>0</v>
      </c>
      <c r="H14" s="18" t="n">
        <v>0.0106951871657754</v>
      </c>
      <c r="I14" s="18" t="n">
        <v>0.0444444444444444</v>
      </c>
      <c r="J14" s="18"/>
      <c r="K14" s="18" t="n">
        <v>0.0180722891566265</v>
      </c>
      <c r="L14" s="18" t="n">
        <v>0.0151133501259446</v>
      </c>
    </row>
    <row r="15">
      <c r="B15" s="19" t="s">
        <v>106</v>
      </c>
      <c r="C15" s="20" t="n">
        <v>0.024263431542461</v>
      </c>
      <c r="D15" s="20" t="n">
        <v>0.0218579234972678</v>
      </c>
      <c r="E15" s="20" t="n">
        <v>0.028436018957346</v>
      </c>
      <c r="F15" s="20"/>
      <c r="G15" s="20" t="n">
        <v>0.0238095238095238</v>
      </c>
      <c r="H15" s="20" t="n">
        <v>0.0160427807486631</v>
      </c>
      <c r="I15" s="20" t="n">
        <v>0.0333333333333333</v>
      </c>
      <c r="J15" s="20"/>
      <c r="K15" s="20" t="n">
        <v>0.0240963855421687</v>
      </c>
      <c r="L15" s="20" t="n">
        <v>0.0251889168765743</v>
      </c>
    </row>
    <row r="16">
      <c r="B16" s="17"/>
    </row>
    <row r="17">
      <c r="B17" t="s">
        <v>33</v>
      </c>
    </row>
    <row r="18">
      <c r="B18" t="s">
        <v>34</v>
      </c>
    </row>
    <row r="20">
      <c r="B20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115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63</v>
      </c>
      <c r="D7" s="11" t="n">
        <v>36</v>
      </c>
      <c r="E7" s="11" t="n">
        <v>27</v>
      </c>
      <c r="F7" s="11"/>
      <c r="G7" s="11" t="n">
        <v>28</v>
      </c>
      <c r="H7" s="11" t="n">
        <v>23</v>
      </c>
      <c r="I7" s="11" t="n">
        <v>12</v>
      </c>
      <c r="J7" s="11"/>
      <c r="K7" s="11" t="n">
        <v>24</v>
      </c>
      <c r="L7" s="11" t="n">
        <v>37</v>
      </c>
    </row>
    <row r="8">
      <c r="B8" s="19" t="s">
        <v>110</v>
      </c>
      <c r="C8" s="18" t="n">
        <v>0.19047619047619</v>
      </c>
      <c r="D8" s="18" t="n">
        <v>0.25</v>
      </c>
      <c r="E8" s="18" t="n">
        <v>0.111111111111111</v>
      </c>
      <c r="F8" s="18"/>
      <c r="G8" s="18" t="n">
        <v>0.142857142857143</v>
      </c>
      <c r="H8" s="18" t="n">
        <v>0.130434782608696</v>
      </c>
      <c r="I8" s="18" t="n">
        <v>0.416666666666667</v>
      </c>
      <c r="J8" s="18"/>
      <c r="K8" s="18" t="n">
        <v>0.208333333333333</v>
      </c>
      <c r="L8" s="18" t="n">
        <v>0.162162162162162</v>
      </c>
    </row>
    <row r="9">
      <c r="B9" s="19" t="s">
        <v>111</v>
      </c>
      <c r="C9" s="18" t="n">
        <v>0.365079365079365</v>
      </c>
      <c r="D9" s="18" t="n">
        <v>0.333333333333333</v>
      </c>
      <c r="E9" s="18" t="n">
        <v>0.407407407407407</v>
      </c>
      <c r="F9" s="18"/>
      <c r="G9" s="18" t="n">
        <v>0.392857142857143</v>
      </c>
      <c r="H9" s="18" t="n">
        <v>0.347826086956522</v>
      </c>
      <c r="I9" s="18" t="n">
        <v>0.333333333333333</v>
      </c>
      <c r="J9" s="18"/>
      <c r="K9" s="18" t="n">
        <v>0.458333333333333</v>
      </c>
      <c r="L9" s="18" t="n">
        <v>0.297297297297297</v>
      </c>
    </row>
    <row r="10">
      <c r="B10" s="19" t="s">
        <v>112</v>
      </c>
      <c r="C10" s="18" t="n">
        <v>0.111111111111111</v>
      </c>
      <c r="D10" s="18" t="n">
        <v>0.0555555555555556</v>
      </c>
      <c r="E10" s="18" t="n">
        <v>0.185185185185185</v>
      </c>
      <c r="F10" s="18"/>
      <c r="G10" s="18" t="n">
        <v>0.107142857142857</v>
      </c>
      <c r="H10" s="18" t="n">
        <v>0.173913043478261</v>
      </c>
      <c r="I10" s="18" t="n">
        <v>0</v>
      </c>
      <c r="J10" s="18"/>
      <c r="K10" s="18" t="n">
        <v>0.0416666666666667</v>
      </c>
      <c r="L10" s="18" t="n">
        <v>0.162162162162162</v>
      </c>
    </row>
    <row r="11">
      <c r="B11" s="19" t="s">
        <v>113</v>
      </c>
      <c r="C11" s="18" t="n">
        <v>0.301587301587302</v>
      </c>
      <c r="D11" s="18" t="n">
        <v>0.333333333333333</v>
      </c>
      <c r="E11" s="18" t="n">
        <v>0.259259259259259</v>
      </c>
      <c r="F11" s="18"/>
      <c r="G11" s="18" t="n">
        <v>0.285714285714286</v>
      </c>
      <c r="H11" s="18" t="n">
        <v>0.347826086956522</v>
      </c>
      <c r="I11" s="18" t="n">
        <v>0.25</v>
      </c>
      <c r="J11" s="18"/>
      <c r="K11" s="18" t="n">
        <v>0.291666666666667</v>
      </c>
      <c r="L11" s="18" t="n">
        <v>0.324324324324324</v>
      </c>
    </row>
    <row r="12">
      <c r="B12" s="19" t="s">
        <v>42</v>
      </c>
      <c r="C12" s="18" t="n">
        <v>0</v>
      </c>
      <c r="D12" s="18" t="n">
        <v>0</v>
      </c>
      <c r="E12" s="18" t="n">
        <v>0</v>
      </c>
      <c r="F12" s="18"/>
      <c r="G12" s="18" t="n">
        <v>0</v>
      </c>
      <c r="H12" s="18" t="n">
        <v>0</v>
      </c>
      <c r="I12" s="18" t="n">
        <v>0</v>
      </c>
      <c r="J12" s="18"/>
      <c r="K12" s="18" t="n">
        <v>0</v>
      </c>
      <c r="L12" s="18" t="n">
        <v>0</v>
      </c>
    </row>
    <row r="13">
      <c r="B13" s="19" t="s">
        <v>106</v>
      </c>
      <c r="C13" s="20" t="n">
        <v>0.0317460317460317</v>
      </c>
      <c r="D13" s="20" t="n">
        <v>0.0277777777777778</v>
      </c>
      <c r="E13" s="20" t="n">
        <v>0.037037037037037</v>
      </c>
      <c r="F13" s="20"/>
      <c r="G13" s="20" t="n">
        <v>0.0714285714285714</v>
      </c>
      <c r="H13" s="20" t="n">
        <v>0</v>
      </c>
      <c r="I13" s="20" t="n">
        <v>0</v>
      </c>
      <c r="J13" s="20"/>
      <c r="K13" s="20" t="n">
        <v>0</v>
      </c>
      <c r="L13" s="20" t="n">
        <v>0.0540540540540541</v>
      </c>
    </row>
    <row r="14">
      <c r="B14" s="17" t="s">
        <v>116</v>
      </c>
    </row>
    <row r="15">
      <c r="B15" t="s">
        <v>33</v>
      </c>
    </row>
    <row r="16">
      <c r="B16" t="s">
        <v>34</v>
      </c>
    </row>
    <row r="18">
      <c r="B18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127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117</v>
      </c>
      <c r="C8" s="18" t="n">
        <v>0.504332755632582</v>
      </c>
      <c r="D8" s="18" t="n">
        <v>0.508196721311475</v>
      </c>
      <c r="E8" s="18" t="n">
        <v>0.497630331753554</v>
      </c>
      <c r="F8" s="18"/>
      <c r="G8" s="18" t="n">
        <v>0.514285714285714</v>
      </c>
      <c r="H8" s="18" t="n">
        <v>0.475935828877005</v>
      </c>
      <c r="I8" s="18" t="n">
        <v>0.522222222222222</v>
      </c>
      <c r="J8" s="18"/>
      <c r="K8" s="18" t="n">
        <v>0.475903614457831</v>
      </c>
      <c r="L8" s="18" t="n">
        <v>0.523929471032746</v>
      </c>
    </row>
    <row r="9">
      <c r="B9" s="19" t="s">
        <v>118</v>
      </c>
      <c r="C9" s="18" t="n">
        <v>0.436741767764298</v>
      </c>
      <c r="D9" s="18" t="n">
        <v>0.439890710382514</v>
      </c>
      <c r="E9" s="18" t="n">
        <v>0.431279620853081</v>
      </c>
      <c r="F9" s="18"/>
      <c r="G9" s="18" t="n">
        <v>0.557142857142857</v>
      </c>
      <c r="H9" s="18" t="n">
        <v>0.470588235294118</v>
      </c>
      <c r="I9" s="18" t="n">
        <v>0.261111111111111</v>
      </c>
      <c r="J9" s="18"/>
      <c r="K9" s="18" t="n">
        <v>0.451807228915663</v>
      </c>
      <c r="L9" s="18" t="n">
        <v>0.438287153652393</v>
      </c>
    </row>
    <row r="10">
      <c r="B10" s="19" t="s">
        <v>119</v>
      </c>
      <c r="C10" s="18" t="n">
        <v>0.358752166377816</v>
      </c>
      <c r="D10" s="18" t="n">
        <v>0.341530054644809</v>
      </c>
      <c r="E10" s="18" t="n">
        <v>0.388625592417062</v>
      </c>
      <c r="F10" s="18"/>
      <c r="G10" s="18" t="n">
        <v>0.4</v>
      </c>
      <c r="H10" s="18" t="n">
        <v>0.363636363636364</v>
      </c>
      <c r="I10" s="18" t="n">
        <v>0.305555555555556</v>
      </c>
      <c r="J10" s="18"/>
      <c r="K10" s="18" t="n">
        <v>0.343373493975904</v>
      </c>
      <c r="L10" s="18" t="n">
        <v>0.367758186397985</v>
      </c>
    </row>
    <row r="11">
      <c r="B11" s="19" t="s">
        <v>120</v>
      </c>
      <c r="C11" s="18" t="n">
        <v>0.263431542461005</v>
      </c>
      <c r="D11" s="18" t="n">
        <v>0.23224043715847</v>
      </c>
      <c r="E11" s="18" t="n">
        <v>0.317535545023697</v>
      </c>
      <c r="F11" s="18"/>
      <c r="G11" s="18" t="n">
        <v>0.395238095238095</v>
      </c>
      <c r="H11" s="18" t="n">
        <v>0.245989304812834</v>
      </c>
      <c r="I11" s="18" t="n">
        <v>0.127777777777778</v>
      </c>
      <c r="J11" s="18"/>
      <c r="K11" s="18" t="n">
        <v>0.234939759036145</v>
      </c>
      <c r="L11" s="18" t="n">
        <v>0.28463476070529</v>
      </c>
    </row>
    <row r="12">
      <c r="B12" s="19" t="s">
        <v>121</v>
      </c>
      <c r="C12" s="18" t="n">
        <v>0.254766031195841</v>
      </c>
      <c r="D12" s="18" t="n">
        <v>0.248633879781421</v>
      </c>
      <c r="E12" s="18" t="n">
        <v>0.265402843601896</v>
      </c>
      <c r="F12" s="18"/>
      <c r="G12" s="18" t="n">
        <v>0.304761904761905</v>
      </c>
      <c r="H12" s="18" t="n">
        <v>0.25668449197861</v>
      </c>
      <c r="I12" s="18" t="n">
        <v>0.194444444444444</v>
      </c>
      <c r="J12" s="18"/>
      <c r="K12" s="18" t="n">
        <v>0.259036144578313</v>
      </c>
      <c r="L12" s="18" t="n">
        <v>0.256926952141058</v>
      </c>
    </row>
    <row r="13">
      <c r="B13" s="19" t="s">
        <v>122</v>
      </c>
      <c r="C13" s="18" t="n">
        <v>0.195840554592721</v>
      </c>
      <c r="D13" s="18" t="n">
        <v>0.183060109289617</v>
      </c>
      <c r="E13" s="18" t="n">
        <v>0.218009478672986</v>
      </c>
      <c r="F13" s="18"/>
      <c r="G13" s="18" t="n">
        <v>0.238095238095238</v>
      </c>
      <c r="H13" s="18" t="n">
        <v>0.219251336898396</v>
      </c>
      <c r="I13" s="18" t="n">
        <v>0.122222222222222</v>
      </c>
      <c r="J13" s="18"/>
      <c r="K13" s="18" t="n">
        <v>0.156626506024096</v>
      </c>
      <c r="L13" s="18" t="n">
        <v>0.216624685138539</v>
      </c>
    </row>
    <row r="14">
      <c r="B14" s="19" t="s">
        <v>123</v>
      </c>
      <c r="C14" s="18" t="n">
        <v>0.18370883882149</v>
      </c>
      <c r="D14" s="18" t="n">
        <v>0.202185792349727</v>
      </c>
      <c r="E14" s="18" t="n">
        <v>0.151658767772512</v>
      </c>
      <c r="F14" s="18"/>
      <c r="G14" s="18" t="n">
        <v>0.280952380952381</v>
      </c>
      <c r="H14" s="18" t="n">
        <v>0.165775401069519</v>
      </c>
      <c r="I14" s="18" t="n">
        <v>0.0888888888888889</v>
      </c>
      <c r="J14" s="18"/>
      <c r="K14" s="18" t="n">
        <v>0.180722891566265</v>
      </c>
      <c r="L14" s="18" t="n">
        <v>0.188916876574307</v>
      </c>
    </row>
    <row r="15">
      <c r="B15" s="19" t="s">
        <v>124</v>
      </c>
      <c r="C15" s="18" t="n">
        <v>0.168110918544194</v>
      </c>
      <c r="D15" s="18" t="n">
        <v>0.172131147540984</v>
      </c>
      <c r="E15" s="18" t="n">
        <v>0.161137440758294</v>
      </c>
      <c r="F15" s="18"/>
      <c r="G15" s="18" t="n">
        <v>0.233333333333333</v>
      </c>
      <c r="H15" s="18" t="n">
        <v>0.155080213903743</v>
      </c>
      <c r="I15" s="18" t="n">
        <v>0.105555555555556</v>
      </c>
      <c r="J15" s="18"/>
      <c r="K15" s="18" t="n">
        <v>0.180722891566265</v>
      </c>
      <c r="L15" s="18" t="n">
        <v>0.16624685138539</v>
      </c>
    </row>
    <row r="16">
      <c r="B16" s="19" t="s">
        <v>125</v>
      </c>
      <c r="C16" s="18" t="n">
        <v>0.150779896013865</v>
      </c>
      <c r="D16" s="18" t="n">
        <v>0.144808743169399</v>
      </c>
      <c r="E16" s="18" t="n">
        <v>0.161137440758294</v>
      </c>
      <c r="F16" s="18"/>
      <c r="G16" s="18" t="n">
        <v>0.20952380952381</v>
      </c>
      <c r="H16" s="18" t="n">
        <v>0.171122994652406</v>
      </c>
      <c r="I16" s="18" t="n">
        <v>0.0611111111111111</v>
      </c>
      <c r="J16" s="18"/>
      <c r="K16" s="18" t="n">
        <v>0.13855421686747</v>
      </c>
      <c r="L16" s="18" t="n">
        <v>0.158690176322418</v>
      </c>
    </row>
    <row r="17">
      <c r="B17" s="19" t="s">
        <v>126</v>
      </c>
      <c r="C17" s="18" t="n">
        <v>0.0658578856152513</v>
      </c>
      <c r="D17" s="18" t="n">
        <v>0.0846994535519126</v>
      </c>
      <c r="E17" s="18" t="n">
        <v>0.033175355450237</v>
      </c>
      <c r="F17" s="18"/>
      <c r="G17" s="18" t="n">
        <v>0.00476190476190476</v>
      </c>
      <c r="H17" s="18" t="n">
        <v>0.0427807486631016</v>
      </c>
      <c r="I17" s="18" t="n">
        <v>0.161111111111111</v>
      </c>
      <c r="J17" s="18"/>
      <c r="K17" s="18" t="n">
        <v>0.0481927710843374</v>
      </c>
      <c r="L17" s="18" t="n">
        <v>0.0629722921914358</v>
      </c>
    </row>
    <row r="18">
      <c r="B18" s="19" t="s">
        <v>51</v>
      </c>
      <c r="C18" s="18" t="n">
        <v>0.0173310225303293</v>
      </c>
      <c r="D18" s="18" t="n">
        <v>0.0136612021857923</v>
      </c>
      <c r="E18" s="18" t="n">
        <v>0.023696682464455</v>
      </c>
      <c r="F18" s="18"/>
      <c r="G18" s="18" t="n">
        <v>0</v>
      </c>
      <c r="H18" s="18" t="n">
        <v>0.0160427807486631</v>
      </c>
      <c r="I18" s="18" t="n">
        <v>0.0388888888888889</v>
      </c>
      <c r="J18" s="18"/>
      <c r="K18" s="18" t="n">
        <v>0.0240963855421687</v>
      </c>
      <c r="L18" s="18" t="n">
        <v>0.0151133501259446</v>
      </c>
    </row>
    <row r="19">
      <c r="B19" s="19" t="s">
        <v>42</v>
      </c>
      <c r="C19" s="20" t="n">
        <v>0.0173310225303293</v>
      </c>
      <c r="D19" s="20" t="n">
        <v>0.0245901639344262</v>
      </c>
      <c r="E19" s="20" t="n">
        <v>0.004739336492891</v>
      </c>
      <c r="F19" s="20"/>
      <c r="G19" s="20" t="n">
        <v>0</v>
      </c>
      <c r="H19" s="20" t="n">
        <v>0.0160427807486631</v>
      </c>
      <c r="I19" s="20" t="n">
        <v>0.0388888888888889</v>
      </c>
      <c r="J19" s="20"/>
      <c r="K19" s="20" t="n">
        <v>0.0120481927710843</v>
      </c>
      <c r="L19" s="20" t="n">
        <v>0.0201511335012594</v>
      </c>
    </row>
    <row r="20">
      <c r="B20" s="17"/>
    </row>
    <row r="21">
      <c r="B21" t="s">
        <v>33</v>
      </c>
    </row>
    <row r="22">
      <c r="B22" t="s">
        <v>34</v>
      </c>
    </row>
    <row r="24">
      <c r="B24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130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128</v>
      </c>
      <c r="C8" s="18" t="n">
        <v>0.194107452339688</v>
      </c>
      <c r="D8" s="18" t="n">
        <v>0.183060109289617</v>
      </c>
      <c r="E8" s="18" t="n">
        <v>0.213270142180095</v>
      </c>
      <c r="F8" s="18"/>
      <c r="G8" s="18" t="n">
        <v>0.204761904761905</v>
      </c>
      <c r="H8" s="18" t="n">
        <v>0.235294117647059</v>
      </c>
      <c r="I8" s="18" t="n">
        <v>0.138888888888889</v>
      </c>
      <c r="J8" s="18"/>
      <c r="K8" s="18" t="n">
        <v>0.259036144578313</v>
      </c>
      <c r="L8" s="18" t="n">
        <v>0.168765743073048</v>
      </c>
    </row>
    <row r="9">
      <c r="B9" s="19" t="s">
        <v>129</v>
      </c>
      <c r="C9" s="18" t="n">
        <v>0.759098786828423</v>
      </c>
      <c r="D9" s="18" t="n">
        <v>0.773224043715847</v>
      </c>
      <c r="E9" s="18" t="n">
        <v>0.734597156398104</v>
      </c>
      <c r="F9" s="18"/>
      <c r="G9" s="18" t="n">
        <v>0.776190476190476</v>
      </c>
      <c r="H9" s="18" t="n">
        <v>0.727272727272727</v>
      </c>
      <c r="I9" s="18" t="n">
        <v>0.772222222222222</v>
      </c>
      <c r="J9" s="18"/>
      <c r="K9" s="18" t="n">
        <v>0.680722891566265</v>
      </c>
      <c r="L9" s="18" t="n">
        <v>0.806045340050378</v>
      </c>
    </row>
    <row r="10">
      <c r="B10" s="19" t="s">
        <v>51</v>
      </c>
      <c r="C10" s="20" t="n">
        <v>0.0467937608318891</v>
      </c>
      <c r="D10" s="20" t="n">
        <v>0.0437158469945355</v>
      </c>
      <c r="E10" s="20" t="n">
        <v>0.0521327014218009</v>
      </c>
      <c r="F10" s="20"/>
      <c r="G10" s="20" t="n">
        <v>0.019047619047619</v>
      </c>
      <c r="H10" s="20" t="n">
        <v>0.0374331550802139</v>
      </c>
      <c r="I10" s="20" t="n">
        <v>0.0888888888888889</v>
      </c>
      <c r="J10" s="20"/>
      <c r="K10" s="20" t="n">
        <v>0.0602409638554217</v>
      </c>
      <c r="L10" s="20" t="n">
        <v>0.0251889168765743</v>
      </c>
    </row>
    <row r="11">
      <c r="B11" s="17"/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131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575</v>
      </c>
      <c r="D7" s="11" t="n">
        <v>365</v>
      </c>
      <c r="E7" s="11" t="n">
        <v>210</v>
      </c>
      <c r="F7" s="11"/>
      <c r="G7" s="11" t="n">
        <v>210</v>
      </c>
      <c r="H7" s="11" t="n">
        <v>187</v>
      </c>
      <c r="I7" s="11" t="n">
        <v>178</v>
      </c>
      <c r="J7" s="11"/>
      <c r="K7" s="11" t="n">
        <v>166</v>
      </c>
      <c r="L7" s="11" t="n">
        <v>395</v>
      </c>
    </row>
    <row r="8">
      <c r="B8" s="19" t="s">
        <v>28</v>
      </c>
      <c r="C8" s="18" t="n">
        <v>0.582608695652174</v>
      </c>
      <c r="D8" s="18" t="n">
        <v>0.621917808219178</v>
      </c>
      <c r="E8" s="18" t="n">
        <v>0.514285714285714</v>
      </c>
      <c r="F8" s="18"/>
      <c r="G8" s="18" t="n">
        <v>0.576190476190476</v>
      </c>
      <c r="H8" s="18" t="n">
        <v>0.609625668449198</v>
      </c>
      <c r="I8" s="18" t="n">
        <v>0.561797752808989</v>
      </c>
      <c r="J8" s="18"/>
      <c r="K8" s="18" t="n">
        <v>0.439759036144578</v>
      </c>
      <c r="L8" s="18" t="n">
        <v>0.640506329113924</v>
      </c>
    </row>
    <row r="9">
      <c r="B9" s="19" t="s">
        <v>29</v>
      </c>
      <c r="C9" s="18" t="n">
        <v>0.309565217391304</v>
      </c>
      <c r="D9" s="18" t="n">
        <v>0.282191780821918</v>
      </c>
      <c r="E9" s="18" t="n">
        <v>0.357142857142857</v>
      </c>
      <c r="F9" s="18"/>
      <c r="G9" s="18" t="n">
        <v>0.385714285714286</v>
      </c>
      <c r="H9" s="18" t="n">
        <v>0.25668449197861</v>
      </c>
      <c r="I9" s="18" t="n">
        <v>0.275280898876405</v>
      </c>
      <c r="J9" s="18"/>
      <c r="K9" s="18" t="n">
        <v>0.397590361445783</v>
      </c>
      <c r="L9" s="18" t="n">
        <v>0.270886075949367</v>
      </c>
    </row>
    <row r="10">
      <c r="B10" s="19" t="s">
        <v>51</v>
      </c>
      <c r="C10" s="20" t="n">
        <v>0.107826086956522</v>
      </c>
      <c r="D10" s="20" t="n">
        <v>0.0958904109589041</v>
      </c>
      <c r="E10" s="20" t="n">
        <v>0.128571428571429</v>
      </c>
      <c r="F10" s="20"/>
      <c r="G10" s="20" t="n">
        <v>0.0380952380952381</v>
      </c>
      <c r="H10" s="20" t="n">
        <v>0.133689839572193</v>
      </c>
      <c r="I10" s="20" t="n">
        <v>0.162921348314607</v>
      </c>
      <c r="J10" s="20"/>
      <c r="K10" s="20" t="n">
        <v>0.162650602409639</v>
      </c>
      <c r="L10" s="20" t="n">
        <v>0.0886075949367089</v>
      </c>
    </row>
    <row r="11">
      <c r="B11" s="17" t="s">
        <v>72</v>
      </c>
    </row>
    <row r="12">
      <c r="B12" t="s">
        <v>33</v>
      </c>
    </row>
    <row r="13">
      <c r="B13" t="s">
        <v>34</v>
      </c>
    </row>
    <row r="15">
      <c r="B15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132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335</v>
      </c>
      <c r="D7" s="11" t="n">
        <v>227</v>
      </c>
      <c r="E7" s="11" t="n">
        <v>108</v>
      </c>
      <c r="F7" s="11"/>
      <c r="G7" s="11" t="n">
        <v>121</v>
      </c>
      <c r="H7" s="11" t="n">
        <v>114</v>
      </c>
      <c r="I7" s="11" t="n">
        <v>100</v>
      </c>
      <c r="J7" s="11"/>
      <c r="K7" s="11" t="n">
        <v>73</v>
      </c>
      <c r="L7" s="11" t="n">
        <v>253</v>
      </c>
    </row>
    <row r="8">
      <c r="B8" s="19" t="s">
        <v>28</v>
      </c>
      <c r="C8" s="18" t="n">
        <v>0.635820895522388</v>
      </c>
      <c r="D8" s="18" t="n">
        <v>0.629955947136564</v>
      </c>
      <c r="E8" s="18" t="n">
        <v>0.648148148148148</v>
      </c>
      <c r="F8" s="18"/>
      <c r="G8" s="18" t="n">
        <v>0.735537190082645</v>
      </c>
      <c r="H8" s="18" t="n">
        <v>0.614035087719298</v>
      </c>
      <c r="I8" s="18" t="n">
        <v>0.54</v>
      </c>
      <c r="J8" s="18"/>
      <c r="K8" s="18" t="n">
        <v>0.534246575342466</v>
      </c>
      <c r="L8" s="18" t="n">
        <v>0.660079051383399</v>
      </c>
    </row>
    <row r="9">
      <c r="B9" s="19" t="s">
        <v>29</v>
      </c>
      <c r="C9" s="20" t="n">
        <v>0.364179104477612</v>
      </c>
      <c r="D9" s="20" t="n">
        <v>0.370044052863436</v>
      </c>
      <c r="E9" s="20" t="n">
        <v>0.351851851851852</v>
      </c>
      <c r="F9" s="20"/>
      <c r="G9" s="20" t="n">
        <v>0.264462809917355</v>
      </c>
      <c r="H9" s="20" t="n">
        <v>0.385964912280702</v>
      </c>
      <c r="I9" s="20" t="n">
        <v>0.46</v>
      </c>
      <c r="J9" s="20"/>
      <c r="K9" s="20" t="n">
        <v>0.465753424657534</v>
      </c>
      <c r="L9" s="20" t="n">
        <v>0.339920948616601</v>
      </c>
    </row>
    <row r="10">
      <c r="B10" s="17" t="s">
        <v>133</v>
      </c>
    </row>
    <row r="11">
      <c r="B11" t="s">
        <v>33</v>
      </c>
    </row>
    <row r="12">
      <c r="B12" t="s">
        <v>34</v>
      </c>
    </row>
    <row r="14">
      <c r="B14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140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510</v>
      </c>
      <c r="D7" s="11" t="n">
        <v>324</v>
      </c>
      <c r="E7" s="11" t="n">
        <v>186</v>
      </c>
      <c r="F7" s="11"/>
      <c r="G7" s="11" t="n">
        <v>196</v>
      </c>
      <c r="H7" s="11" t="n">
        <v>174</v>
      </c>
      <c r="I7" s="11" t="n">
        <v>140</v>
      </c>
      <c r="J7" s="11"/>
      <c r="K7" s="11" t="n">
        <v>152</v>
      </c>
      <c r="L7" s="11" t="n">
        <v>347</v>
      </c>
    </row>
    <row r="8">
      <c r="B8" s="19" t="s">
        <v>134</v>
      </c>
      <c r="C8" s="18" t="n">
        <v>0.752941176470588</v>
      </c>
      <c r="D8" s="18" t="n">
        <v>0.743827160493827</v>
      </c>
      <c r="E8" s="18" t="n">
        <v>0.768817204301075</v>
      </c>
      <c r="F8" s="18"/>
      <c r="G8" s="18" t="n">
        <v>0.678571428571429</v>
      </c>
      <c r="H8" s="18" t="n">
        <v>0.741379310344828</v>
      </c>
      <c r="I8" s="18" t="n">
        <v>0.871428571428571</v>
      </c>
      <c r="J8" s="18"/>
      <c r="K8" s="18" t="n">
        <v>0.684210526315789</v>
      </c>
      <c r="L8" s="18" t="n">
        <v>0.778097982708934</v>
      </c>
    </row>
    <row r="9">
      <c r="B9" s="19" t="s">
        <v>135</v>
      </c>
      <c r="C9" s="18" t="n">
        <v>0.62156862745098</v>
      </c>
      <c r="D9" s="18" t="n">
        <v>0.62037037037037</v>
      </c>
      <c r="E9" s="18" t="n">
        <v>0.623655913978495</v>
      </c>
      <c r="F9" s="18"/>
      <c r="G9" s="18" t="n">
        <v>0.602040816326531</v>
      </c>
      <c r="H9" s="18" t="n">
        <v>0.563218390804598</v>
      </c>
      <c r="I9" s="18" t="n">
        <v>0.721428571428571</v>
      </c>
      <c r="J9" s="18"/>
      <c r="K9" s="18" t="n">
        <v>0.572368421052632</v>
      </c>
      <c r="L9" s="18" t="n">
        <v>0.639769452449568</v>
      </c>
    </row>
    <row r="10">
      <c r="B10" s="19" t="s">
        <v>136</v>
      </c>
      <c r="C10" s="18" t="n">
        <v>0.619607843137255</v>
      </c>
      <c r="D10" s="18" t="n">
        <v>0.657407407407407</v>
      </c>
      <c r="E10" s="18" t="n">
        <v>0.553763440860215</v>
      </c>
      <c r="F10" s="18"/>
      <c r="G10" s="18" t="n">
        <v>0.642857142857143</v>
      </c>
      <c r="H10" s="18" t="n">
        <v>0.568965517241379</v>
      </c>
      <c r="I10" s="18" t="n">
        <v>0.65</v>
      </c>
      <c r="J10" s="18"/>
      <c r="K10" s="18" t="n">
        <v>0.552631578947368</v>
      </c>
      <c r="L10" s="18" t="n">
        <v>0.648414985590778</v>
      </c>
    </row>
    <row r="11">
      <c r="B11" s="19" t="s">
        <v>137</v>
      </c>
      <c r="C11" s="18" t="n">
        <v>0.611764705882353</v>
      </c>
      <c r="D11" s="18" t="n">
        <v>0.617283950617284</v>
      </c>
      <c r="E11" s="18" t="n">
        <v>0.602150537634409</v>
      </c>
      <c r="F11" s="18"/>
      <c r="G11" s="18" t="n">
        <v>0.561224489795918</v>
      </c>
      <c r="H11" s="18" t="n">
        <v>0.603448275862069</v>
      </c>
      <c r="I11" s="18" t="n">
        <v>0.692857142857143</v>
      </c>
      <c r="J11" s="18"/>
      <c r="K11" s="18" t="n">
        <v>0.578947368421053</v>
      </c>
      <c r="L11" s="18" t="n">
        <v>0.62536023054755</v>
      </c>
    </row>
    <row r="12">
      <c r="B12" s="19" t="s">
        <v>138</v>
      </c>
      <c r="C12" s="18" t="n">
        <v>0.513725490196078</v>
      </c>
      <c r="D12" s="18" t="n">
        <v>0.5</v>
      </c>
      <c r="E12" s="18" t="n">
        <v>0.537634408602151</v>
      </c>
      <c r="F12" s="18"/>
      <c r="G12" s="18" t="n">
        <v>0.535714285714286</v>
      </c>
      <c r="H12" s="18" t="n">
        <v>0.488505747126437</v>
      </c>
      <c r="I12" s="18" t="n">
        <v>0.514285714285714</v>
      </c>
      <c r="J12" s="18"/>
      <c r="K12" s="18" t="n">
        <v>0.513157894736842</v>
      </c>
      <c r="L12" s="18" t="n">
        <v>0.515850144092219</v>
      </c>
    </row>
    <row r="13">
      <c r="B13" s="19" t="s">
        <v>139</v>
      </c>
      <c r="C13" s="18" t="n">
        <v>0.476470588235294</v>
      </c>
      <c r="D13" s="18" t="n">
        <v>0.503086419753086</v>
      </c>
      <c r="E13" s="18" t="n">
        <v>0.43010752688172</v>
      </c>
      <c r="F13" s="18"/>
      <c r="G13" s="18" t="n">
        <v>0.540816326530612</v>
      </c>
      <c r="H13" s="18" t="n">
        <v>0.459770114942529</v>
      </c>
      <c r="I13" s="18" t="n">
        <v>0.407142857142857</v>
      </c>
      <c r="J13" s="18"/>
      <c r="K13" s="18" t="n">
        <v>0.467105263157895</v>
      </c>
      <c r="L13" s="18" t="n">
        <v>0.484149855907781</v>
      </c>
    </row>
    <row r="14">
      <c r="B14" s="19" t="s">
        <v>51</v>
      </c>
      <c r="C14" s="18" t="n">
        <v>0.00196078431372549</v>
      </c>
      <c r="D14" s="18" t="n">
        <v>0</v>
      </c>
      <c r="E14" s="18" t="n">
        <v>0.00537634408602151</v>
      </c>
      <c r="F14" s="18"/>
      <c r="G14" s="18" t="n">
        <v>0</v>
      </c>
      <c r="H14" s="18" t="n">
        <v>0.00574712643678161</v>
      </c>
      <c r="I14" s="18" t="n">
        <v>0</v>
      </c>
      <c r="J14" s="18"/>
      <c r="K14" s="18" t="n">
        <v>0.00657894736842105</v>
      </c>
      <c r="L14" s="18" t="n">
        <v>0</v>
      </c>
    </row>
    <row r="15">
      <c r="B15" s="19" t="s">
        <v>42</v>
      </c>
      <c r="C15" s="20" t="n">
        <v>0.00196078431372549</v>
      </c>
      <c r="D15" s="20" t="n">
        <v>0.00308641975308642</v>
      </c>
      <c r="E15" s="20" t="n">
        <v>0</v>
      </c>
      <c r="F15" s="20"/>
      <c r="G15" s="20" t="n">
        <v>0</v>
      </c>
      <c r="H15" s="20" t="n">
        <v>0</v>
      </c>
      <c r="I15" s="20" t="n">
        <v>0.00714285714285714</v>
      </c>
      <c r="J15" s="20"/>
      <c r="K15" s="20" t="n">
        <v>0</v>
      </c>
      <c r="L15" s="20" t="n">
        <v>0</v>
      </c>
    </row>
    <row r="16">
      <c r="B16" s="17" t="s">
        <v>141</v>
      </c>
    </row>
    <row r="17">
      <c r="B17" t="s">
        <v>33</v>
      </c>
    </row>
    <row r="18">
      <c r="B18" t="s">
        <v>34</v>
      </c>
    </row>
    <row r="20">
      <c r="B20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152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142</v>
      </c>
      <c r="C8" s="18" t="n">
        <v>0.462608695652174</v>
      </c>
      <c r="D8" s="18" t="n">
        <v>0.432876712328767</v>
      </c>
      <c r="E8" s="18" t="n">
        <v>0.514285714285714</v>
      </c>
      <c r="F8" s="18"/>
      <c r="G8" s="18" t="n">
        <v>0.552380952380952</v>
      </c>
      <c r="H8" s="18" t="n">
        <v>0.387096774193548</v>
      </c>
      <c r="I8" s="18" t="n">
        <v>0.435754189944134</v>
      </c>
      <c r="J8" s="18"/>
      <c r="K8" s="18" t="n">
        <v>0.295180722891566</v>
      </c>
      <c r="L8" s="18" t="n">
        <v>0.536708860759494</v>
      </c>
    </row>
    <row r="9">
      <c r="B9" s="19" t="s">
        <v>143</v>
      </c>
      <c r="C9" s="18" t="n">
        <v>0.438260869565217</v>
      </c>
      <c r="D9" s="18" t="n">
        <v>0.452054794520548</v>
      </c>
      <c r="E9" s="18" t="n">
        <v>0.414285714285714</v>
      </c>
      <c r="F9" s="18"/>
      <c r="G9" s="18" t="n">
        <v>0.428571428571429</v>
      </c>
      <c r="H9" s="18" t="n">
        <v>0.435483870967742</v>
      </c>
      <c r="I9" s="18" t="n">
        <v>0.452513966480447</v>
      </c>
      <c r="J9" s="18"/>
      <c r="K9" s="18" t="n">
        <v>0.41566265060241</v>
      </c>
      <c r="L9" s="18" t="n">
        <v>0.448101265822785</v>
      </c>
    </row>
    <row r="10">
      <c r="B10" s="19" t="s">
        <v>144</v>
      </c>
      <c r="C10" s="18" t="n">
        <v>0.39304347826087</v>
      </c>
      <c r="D10" s="18" t="n">
        <v>0.408219178082192</v>
      </c>
      <c r="E10" s="18" t="n">
        <v>0.366666666666667</v>
      </c>
      <c r="F10" s="18"/>
      <c r="G10" s="18" t="n">
        <v>0.480952380952381</v>
      </c>
      <c r="H10" s="18" t="n">
        <v>0.451612903225806</v>
      </c>
      <c r="I10" s="18" t="n">
        <v>0.229050279329609</v>
      </c>
      <c r="J10" s="18"/>
      <c r="K10" s="18" t="n">
        <v>0.421686746987952</v>
      </c>
      <c r="L10" s="18" t="n">
        <v>0.387341772151899</v>
      </c>
    </row>
    <row r="11">
      <c r="B11" s="19" t="s">
        <v>145</v>
      </c>
      <c r="C11" s="18" t="n">
        <v>0.339130434782609</v>
      </c>
      <c r="D11" s="18" t="n">
        <v>0.30958904109589</v>
      </c>
      <c r="E11" s="18" t="n">
        <v>0.39047619047619</v>
      </c>
      <c r="F11" s="18"/>
      <c r="G11" s="18" t="n">
        <v>0.404761904761905</v>
      </c>
      <c r="H11" s="18" t="n">
        <v>0.39247311827957</v>
      </c>
      <c r="I11" s="18" t="n">
        <v>0.206703910614525</v>
      </c>
      <c r="J11" s="18"/>
      <c r="K11" s="18" t="n">
        <v>0.403614457831325</v>
      </c>
      <c r="L11" s="18" t="n">
        <v>0.313924050632911</v>
      </c>
    </row>
    <row r="12">
      <c r="B12" s="19" t="s">
        <v>146</v>
      </c>
      <c r="C12" s="18" t="n">
        <v>0.283478260869565</v>
      </c>
      <c r="D12" s="18" t="n">
        <v>0.304109589041096</v>
      </c>
      <c r="E12" s="18" t="n">
        <v>0.247619047619048</v>
      </c>
      <c r="F12" s="18"/>
      <c r="G12" s="18" t="n">
        <v>0.285714285714286</v>
      </c>
      <c r="H12" s="18" t="n">
        <v>0.258064516129032</v>
      </c>
      <c r="I12" s="18" t="n">
        <v>0.307262569832402</v>
      </c>
      <c r="J12" s="18"/>
      <c r="K12" s="18" t="n">
        <v>0.180722891566265</v>
      </c>
      <c r="L12" s="18" t="n">
        <v>0.334177215189873</v>
      </c>
    </row>
    <row r="13">
      <c r="B13" s="19" t="s">
        <v>147</v>
      </c>
      <c r="C13" s="18" t="n">
        <v>0.226086956521739</v>
      </c>
      <c r="D13" s="18" t="n">
        <v>0.241095890410959</v>
      </c>
      <c r="E13" s="18" t="n">
        <v>0.2</v>
      </c>
      <c r="F13" s="18"/>
      <c r="G13" s="18" t="n">
        <v>0.357142857142857</v>
      </c>
      <c r="H13" s="18" t="n">
        <v>0.241935483870968</v>
      </c>
      <c r="I13" s="18" t="n">
        <v>0.0558659217877095</v>
      </c>
      <c r="J13" s="18"/>
      <c r="K13" s="18" t="n">
        <v>0.22289156626506</v>
      </c>
      <c r="L13" s="18" t="n">
        <v>0.235443037974684</v>
      </c>
    </row>
    <row r="14">
      <c r="B14" s="19" t="s">
        <v>148</v>
      </c>
      <c r="C14" s="18" t="n">
        <v>0.177391304347826</v>
      </c>
      <c r="D14" s="18" t="n">
        <v>0.183561643835616</v>
      </c>
      <c r="E14" s="18" t="n">
        <v>0.166666666666667</v>
      </c>
      <c r="F14" s="18"/>
      <c r="G14" s="18" t="n">
        <v>0.257142857142857</v>
      </c>
      <c r="H14" s="18" t="n">
        <v>0.17741935483871</v>
      </c>
      <c r="I14" s="18" t="n">
        <v>0.0837988826815642</v>
      </c>
      <c r="J14" s="18"/>
      <c r="K14" s="18" t="n">
        <v>0.144578313253012</v>
      </c>
      <c r="L14" s="18" t="n">
        <v>0.19493670886076</v>
      </c>
    </row>
    <row r="15">
      <c r="B15" s="19" t="s">
        <v>149</v>
      </c>
      <c r="C15" s="18" t="n">
        <v>0.158260869565217</v>
      </c>
      <c r="D15" s="18" t="n">
        <v>0.175342465753425</v>
      </c>
      <c r="E15" s="18" t="n">
        <v>0.128571428571429</v>
      </c>
      <c r="F15" s="18"/>
      <c r="G15" s="18" t="n">
        <v>0.20952380952381</v>
      </c>
      <c r="H15" s="18" t="n">
        <v>0.220430107526882</v>
      </c>
      <c r="I15" s="18" t="n">
        <v>0.0335195530726257</v>
      </c>
      <c r="J15" s="18"/>
      <c r="K15" s="18" t="n">
        <v>0.132530120481928</v>
      </c>
      <c r="L15" s="18" t="n">
        <v>0.174683544303797</v>
      </c>
    </row>
    <row r="16">
      <c r="B16" s="19" t="s">
        <v>150</v>
      </c>
      <c r="C16" s="18" t="n">
        <v>0.0765217391304348</v>
      </c>
      <c r="D16" s="18" t="n">
        <v>0.0986301369863014</v>
      </c>
      <c r="E16" s="18" t="n">
        <v>0.0380952380952381</v>
      </c>
      <c r="F16" s="18"/>
      <c r="G16" s="18" t="n">
        <v>0.0380952380952381</v>
      </c>
      <c r="H16" s="18" t="n">
        <v>0.0698924731182796</v>
      </c>
      <c r="I16" s="18" t="n">
        <v>0.128491620111732</v>
      </c>
      <c r="J16" s="18"/>
      <c r="K16" s="18" t="n">
        <v>0.114457831325301</v>
      </c>
      <c r="L16" s="18" t="n">
        <v>0.0582278481012658</v>
      </c>
    </row>
    <row r="17">
      <c r="B17" s="19" t="s">
        <v>151</v>
      </c>
      <c r="C17" s="18" t="n">
        <v>0.00869565217391304</v>
      </c>
      <c r="D17" s="18" t="n">
        <v>0.010958904109589</v>
      </c>
      <c r="E17" s="18" t="n">
        <v>0.00476190476190476</v>
      </c>
      <c r="F17" s="18"/>
      <c r="G17" s="18" t="n">
        <v>0</v>
      </c>
      <c r="H17" s="18" t="n">
        <v>0.010752688172043</v>
      </c>
      <c r="I17" s="18" t="n">
        <v>0.0167597765363128</v>
      </c>
      <c r="J17" s="18"/>
      <c r="K17" s="18" t="n">
        <v>0</v>
      </c>
      <c r="L17" s="18" t="n">
        <v>0.0126582278481013</v>
      </c>
    </row>
    <row r="18">
      <c r="B18" s="19" t="s">
        <v>106</v>
      </c>
      <c r="C18" s="20" t="n">
        <v>0.00173913043478261</v>
      </c>
      <c r="D18" s="20" t="n">
        <v>0</v>
      </c>
      <c r="E18" s="20" t="n">
        <v>0.00476190476190476</v>
      </c>
      <c r="F18" s="20"/>
      <c r="G18" s="20" t="n">
        <v>0</v>
      </c>
      <c r="H18" s="20" t="n">
        <v>0.00537634408602151</v>
      </c>
      <c r="I18" s="20" t="n">
        <v>0</v>
      </c>
      <c r="J18" s="20"/>
      <c r="K18" s="20" t="n">
        <v>0.00602409638554217</v>
      </c>
      <c r="L18" s="20" t="n">
        <v>0</v>
      </c>
    </row>
    <row r="19">
      <c r="B19" s="17"/>
    </row>
    <row r="20">
      <c r="B20" t="s">
        <v>33</v>
      </c>
    </row>
    <row r="21">
      <c r="B21" t="s">
        <v>34</v>
      </c>
    </row>
    <row r="23">
      <c r="B23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</cols>
  <sheetData>
    <row r="2" ht="40" customHeight="1">
      <c r="D2" s="15" t="s">
        <v>165</v>
      </c>
    </row>
    <row r="6" ht="50" customHeight="1">
      <c r="B6" s="24" t="s">
        <v>15</v>
      </c>
      <c r="C6" s="24" t="s">
        <v>153</v>
      </c>
      <c r="D6" s="24" t="s">
        <v>154</v>
      </c>
      <c r="E6" s="24" t="s">
        <v>155</v>
      </c>
      <c r="F6" s="24" t="s">
        <v>156</v>
      </c>
      <c r="G6" s="24" t="s">
        <v>157</v>
      </c>
      <c r="H6" s="24" t="s">
        <v>158</v>
      </c>
      <c r="I6" s="24" t="s">
        <v>159</v>
      </c>
      <c r="J6" s="24" t="s">
        <v>160</v>
      </c>
    </row>
    <row r="7">
      <c r="B7" s="19" t="s">
        <v>161</v>
      </c>
      <c r="C7" s="18" t="n">
        <v>0.363951473136915</v>
      </c>
      <c r="D7" s="18" t="n">
        <v>0.291161178509532</v>
      </c>
      <c r="E7" s="18" t="n">
        <v>0.123050259965338</v>
      </c>
      <c r="F7" s="18" t="n">
        <v>0.20103986135182</v>
      </c>
      <c r="G7" s="18" t="n">
        <v>0.138648180242634</v>
      </c>
      <c r="H7" s="18" t="n">
        <v>0.23050259965338</v>
      </c>
      <c r="I7" s="18" t="n">
        <v>0.109185441941075</v>
      </c>
      <c r="J7" s="18" t="n">
        <v>0.303292894280763</v>
      </c>
    </row>
    <row r="8">
      <c r="B8" s="19" t="s">
        <v>162</v>
      </c>
      <c r="C8" s="18" t="n">
        <v>0.441941074523397</v>
      </c>
      <c r="D8" s="18" t="n">
        <v>0.441941074523397</v>
      </c>
      <c r="E8" s="18" t="n">
        <v>0.209705372616984</v>
      </c>
      <c r="F8" s="18" t="n">
        <v>0.452339688041594</v>
      </c>
      <c r="G8" s="18" t="n">
        <v>0.353552859618718</v>
      </c>
      <c r="H8" s="18" t="n">
        <v>0.410745233968804</v>
      </c>
      <c r="I8" s="18" t="n">
        <v>0.253032928942808</v>
      </c>
      <c r="J8" s="18" t="n">
        <v>0.450606585788561</v>
      </c>
    </row>
    <row r="9">
      <c r="B9" s="19" t="s">
        <v>163</v>
      </c>
      <c r="C9" s="18" t="n">
        <v>0.135181975736568</v>
      </c>
      <c r="D9" s="18" t="n">
        <v>0.197573656845754</v>
      </c>
      <c r="E9" s="18" t="n">
        <v>0.24263431542461</v>
      </c>
      <c r="F9" s="18" t="n">
        <v>0.27209705372617</v>
      </c>
      <c r="G9" s="18" t="n">
        <v>0.344887348353553</v>
      </c>
      <c r="H9" s="18" t="n">
        <v>0.291161178509532</v>
      </c>
      <c r="I9" s="18" t="n">
        <v>0.337954939341421</v>
      </c>
      <c r="J9" s="18" t="n">
        <v>0.197573656845754</v>
      </c>
    </row>
    <row r="10">
      <c r="B10" s="19" t="s">
        <v>164</v>
      </c>
      <c r="C10" s="18" t="n">
        <v>0.0381282495667244</v>
      </c>
      <c r="D10" s="18" t="n">
        <v>0.0277296360485269</v>
      </c>
      <c r="E10" s="18" t="n">
        <v>0.395147313691508</v>
      </c>
      <c r="F10" s="18" t="n">
        <v>0.0433275563258232</v>
      </c>
      <c r="G10" s="18" t="n">
        <v>0.140381282495667</v>
      </c>
      <c r="H10" s="18" t="n">
        <v>0.0450606585788562</v>
      </c>
      <c r="I10" s="18" t="n">
        <v>0.239168110918544</v>
      </c>
      <c r="J10" s="18" t="n">
        <v>0.0259965337954939</v>
      </c>
    </row>
    <row r="11">
      <c r="B11" s="19" t="s">
        <v>51</v>
      </c>
      <c r="C11" s="18" t="n">
        <v>0.0207972270363951</v>
      </c>
      <c r="D11" s="18" t="n">
        <v>0.0415944540727903</v>
      </c>
      <c r="E11" s="18" t="n">
        <v>0.0294627383015598</v>
      </c>
      <c r="F11" s="18" t="n">
        <v>0.0311958405545927</v>
      </c>
      <c r="G11" s="18" t="n">
        <v>0.0225303292894281</v>
      </c>
      <c r="H11" s="18" t="n">
        <v>0.0225303292894281</v>
      </c>
      <c r="I11" s="18" t="n">
        <v>0.0606585788561525</v>
      </c>
      <c r="J11" s="18" t="n">
        <v>0.0225303292894281</v>
      </c>
    </row>
    <row r="12">
      <c r="B12" s="17"/>
      <c r="C12" s="17"/>
      <c r="D12" s="17"/>
      <c r="E12" s="17"/>
      <c r="F12" s="17"/>
      <c r="G12" s="17"/>
      <c r="H12" s="17"/>
      <c r="I12" s="17"/>
      <c r="J12" s="17"/>
    </row>
    <row r="13">
      <c r="B13" t="s">
        <v>33</v>
      </c>
    </row>
    <row r="14">
      <c r="B14" t="s">
        <v>34</v>
      </c>
    </row>
    <row r="18">
      <c r="B18" s="9" t="str">
        <f>=HYPERLINK("#'Contents'!A1", "Return to Contents")</f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166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0.363951473136915</v>
      </c>
      <c r="D8" s="18" t="n">
        <v>0.349726775956284</v>
      </c>
      <c r="E8" s="18" t="n">
        <v>0.388625592417062</v>
      </c>
      <c r="F8" s="18"/>
      <c r="G8" s="18" t="n">
        <v>0.466666666666667</v>
      </c>
      <c r="H8" s="18" t="n">
        <v>0.336898395721925</v>
      </c>
      <c r="I8" s="18" t="n">
        <v>0.272222222222222</v>
      </c>
      <c r="J8" s="18"/>
      <c r="K8" s="18" t="n">
        <v>0.283132530120482</v>
      </c>
      <c r="L8" s="18" t="n">
        <v>0.405541561712846</v>
      </c>
    </row>
    <row r="9">
      <c r="B9" s="19" t="s">
        <v>162</v>
      </c>
      <c r="C9" s="18" t="n">
        <v>0.441941074523397</v>
      </c>
      <c r="D9" s="18" t="n">
        <v>0.42896174863388</v>
      </c>
      <c r="E9" s="18" t="n">
        <v>0.464454976303318</v>
      </c>
      <c r="F9" s="18"/>
      <c r="G9" s="18" t="n">
        <v>0.395238095238095</v>
      </c>
      <c r="H9" s="18" t="n">
        <v>0.481283422459893</v>
      </c>
      <c r="I9" s="18" t="n">
        <v>0.455555555555556</v>
      </c>
      <c r="J9" s="18"/>
      <c r="K9" s="18" t="n">
        <v>0.512048192771084</v>
      </c>
      <c r="L9" s="18" t="n">
        <v>0.415617128463476</v>
      </c>
    </row>
    <row r="10">
      <c r="B10" s="19" t="s">
        <v>163</v>
      </c>
      <c r="C10" s="18" t="n">
        <v>0.135181975736568</v>
      </c>
      <c r="D10" s="18" t="n">
        <v>0.150273224043716</v>
      </c>
      <c r="E10" s="18" t="n">
        <v>0.109004739336493</v>
      </c>
      <c r="F10" s="18"/>
      <c r="G10" s="18" t="n">
        <v>0.104761904761905</v>
      </c>
      <c r="H10" s="18" t="n">
        <v>0.112299465240642</v>
      </c>
      <c r="I10" s="18" t="n">
        <v>0.194444444444444</v>
      </c>
      <c r="J10" s="18"/>
      <c r="K10" s="18" t="n">
        <v>0.13855421686747</v>
      </c>
      <c r="L10" s="18" t="n">
        <v>0.125944584382872</v>
      </c>
    </row>
    <row r="11">
      <c r="B11" s="19" t="s">
        <v>164</v>
      </c>
      <c r="C11" s="18" t="n">
        <v>0.0381282495667244</v>
      </c>
      <c r="D11" s="18" t="n">
        <v>0.0437158469945355</v>
      </c>
      <c r="E11" s="18" t="n">
        <v>0.028436018957346</v>
      </c>
      <c r="F11" s="18"/>
      <c r="G11" s="18" t="n">
        <v>0.0285714285714286</v>
      </c>
      <c r="H11" s="18" t="n">
        <v>0.0374331550802139</v>
      </c>
      <c r="I11" s="18" t="n">
        <v>0.05</v>
      </c>
      <c r="J11" s="18"/>
      <c r="K11" s="18" t="n">
        <v>0.0301204819277108</v>
      </c>
      <c r="L11" s="18" t="n">
        <v>0.0403022670025189</v>
      </c>
    </row>
    <row r="12">
      <c r="B12" s="19" t="s">
        <v>51</v>
      </c>
      <c r="C12" s="20" t="n">
        <v>0.0207972270363951</v>
      </c>
      <c r="D12" s="20" t="n">
        <v>0.0273224043715847</v>
      </c>
      <c r="E12" s="20" t="n">
        <v>0.00947867298578199</v>
      </c>
      <c r="F12" s="20"/>
      <c r="G12" s="20" t="n">
        <v>0.00476190476190476</v>
      </c>
      <c r="H12" s="20" t="n">
        <v>0.0320855614973262</v>
      </c>
      <c r="I12" s="20" t="n">
        <v>0.0277777777777778</v>
      </c>
      <c r="J12" s="20"/>
      <c r="K12" s="20" t="n">
        <v>0.036144578313253</v>
      </c>
      <c r="L12" s="20" t="n">
        <v>0.0125944584382872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167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0.291161178509532</v>
      </c>
      <c r="D8" s="18" t="n">
        <v>0.297814207650273</v>
      </c>
      <c r="E8" s="18" t="n">
        <v>0.279620853080569</v>
      </c>
      <c r="F8" s="18"/>
      <c r="G8" s="18" t="n">
        <v>0.404761904761905</v>
      </c>
      <c r="H8" s="18" t="n">
        <v>0.272727272727273</v>
      </c>
      <c r="I8" s="18" t="n">
        <v>0.177777777777778</v>
      </c>
      <c r="J8" s="18"/>
      <c r="K8" s="18" t="n">
        <v>0.283132530120482</v>
      </c>
      <c r="L8" s="18" t="n">
        <v>0.299748110831234</v>
      </c>
    </row>
    <row r="9">
      <c r="B9" s="19" t="s">
        <v>162</v>
      </c>
      <c r="C9" s="18" t="n">
        <v>0.441941074523397</v>
      </c>
      <c r="D9" s="18" t="n">
        <v>0.415300546448087</v>
      </c>
      <c r="E9" s="18" t="n">
        <v>0.488151658767773</v>
      </c>
      <c r="F9" s="18"/>
      <c r="G9" s="18" t="n">
        <v>0.438095238095238</v>
      </c>
      <c r="H9" s="18" t="n">
        <v>0.491978609625668</v>
      </c>
      <c r="I9" s="18" t="n">
        <v>0.394444444444444</v>
      </c>
      <c r="J9" s="18"/>
      <c r="K9" s="18" t="n">
        <v>0.518072289156627</v>
      </c>
      <c r="L9" s="18" t="n">
        <v>0.415617128463476</v>
      </c>
    </row>
    <row r="10">
      <c r="B10" s="19" t="s">
        <v>163</v>
      </c>
      <c r="C10" s="18" t="n">
        <v>0.197573656845754</v>
      </c>
      <c r="D10" s="18" t="n">
        <v>0.199453551912568</v>
      </c>
      <c r="E10" s="18" t="n">
        <v>0.194312796208531</v>
      </c>
      <c r="F10" s="18"/>
      <c r="G10" s="18" t="n">
        <v>0.147619047619048</v>
      </c>
      <c r="H10" s="18" t="n">
        <v>0.160427807486631</v>
      </c>
      <c r="I10" s="18" t="n">
        <v>0.294444444444444</v>
      </c>
      <c r="J10" s="18"/>
      <c r="K10" s="18" t="n">
        <v>0.144578313253012</v>
      </c>
      <c r="L10" s="18" t="n">
        <v>0.209068010075567</v>
      </c>
    </row>
    <row r="11">
      <c r="B11" s="19" t="s">
        <v>164</v>
      </c>
      <c r="C11" s="18" t="n">
        <v>0.0277296360485269</v>
      </c>
      <c r="D11" s="18" t="n">
        <v>0.0327868852459016</v>
      </c>
      <c r="E11" s="18" t="n">
        <v>0.018957345971564</v>
      </c>
      <c r="F11" s="18"/>
      <c r="G11" s="18" t="n">
        <v>0.00476190476190476</v>
      </c>
      <c r="H11" s="18" t="n">
        <v>0.0267379679144385</v>
      </c>
      <c r="I11" s="18" t="n">
        <v>0.0555555555555556</v>
      </c>
      <c r="J11" s="18"/>
      <c r="K11" s="18" t="n">
        <v>0.0240963855421687</v>
      </c>
      <c r="L11" s="18" t="n">
        <v>0.0302267002518892</v>
      </c>
    </row>
    <row r="12">
      <c r="B12" s="19" t="s">
        <v>51</v>
      </c>
      <c r="C12" s="20" t="n">
        <v>0.0415944540727903</v>
      </c>
      <c r="D12" s="20" t="n">
        <v>0.0546448087431694</v>
      </c>
      <c r="E12" s="20" t="n">
        <v>0.018957345971564</v>
      </c>
      <c r="F12" s="20"/>
      <c r="G12" s="20" t="n">
        <v>0.00476190476190476</v>
      </c>
      <c r="H12" s="20" t="n">
        <v>0.0481283422459893</v>
      </c>
      <c r="I12" s="20" t="n">
        <v>0.0777777777777778</v>
      </c>
      <c r="J12" s="20"/>
      <c r="K12" s="20" t="n">
        <v>0.0301204819277108</v>
      </c>
      <c r="L12" s="20" t="n">
        <v>0.0453400503778338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168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0.123050259965338</v>
      </c>
      <c r="D8" s="18" t="n">
        <v>0.14207650273224</v>
      </c>
      <c r="E8" s="18" t="n">
        <v>0.0900473933649289</v>
      </c>
      <c r="F8" s="18"/>
      <c r="G8" s="18" t="n">
        <v>0.180952380952381</v>
      </c>
      <c r="H8" s="18" t="n">
        <v>0.149732620320856</v>
      </c>
      <c r="I8" s="18" t="n">
        <v>0.0277777777777778</v>
      </c>
      <c r="J8" s="18"/>
      <c r="K8" s="18" t="n">
        <v>0.0783132530120482</v>
      </c>
      <c r="L8" s="18" t="n">
        <v>0.146095717884131</v>
      </c>
    </row>
    <row r="9">
      <c r="B9" s="19" t="s">
        <v>162</v>
      </c>
      <c r="C9" s="18" t="n">
        <v>0.209705372616984</v>
      </c>
      <c r="D9" s="18" t="n">
        <v>0.180327868852459</v>
      </c>
      <c r="E9" s="18" t="n">
        <v>0.260663507109005</v>
      </c>
      <c r="F9" s="18"/>
      <c r="G9" s="18" t="n">
        <v>0.352380952380952</v>
      </c>
      <c r="H9" s="18" t="n">
        <v>0.203208556149733</v>
      </c>
      <c r="I9" s="18" t="n">
        <v>0.05</v>
      </c>
      <c r="J9" s="18"/>
      <c r="K9" s="18" t="n">
        <v>0.210843373493976</v>
      </c>
      <c r="L9" s="18" t="n">
        <v>0.214105793450882</v>
      </c>
    </row>
    <row r="10">
      <c r="B10" s="19" t="s">
        <v>163</v>
      </c>
      <c r="C10" s="18" t="n">
        <v>0.24263431542461</v>
      </c>
      <c r="D10" s="18" t="n">
        <v>0.237704918032787</v>
      </c>
      <c r="E10" s="18" t="n">
        <v>0.251184834123223</v>
      </c>
      <c r="F10" s="18"/>
      <c r="G10" s="18" t="n">
        <v>0.271428571428571</v>
      </c>
      <c r="H10" s="18" t="n">
        <v>0.320855614973262</v>
      </c>
      <c r="I10" s="18" t="n">
        <v>0.127777777777778</v>
      </c>
      <c r="J10" s="18"/>
      <c r="K10" s="18" t="n">
        <v>0.343373493975904</v>
      </c>
      <c r="L10" s="18" t="n">
        <v>0.198992443324937</v>
      </c>
    </row>
    <row r="11">
      <c r="B11" s="19" t="s">
        <v>164</v>
      </c>
      <c r="C11" s="18" t="n">
        <v>0.395147313691508</v>
      </c>
      <c r="D11" s="18" t="n">
        <v>0.420765027322404</v>
      </c>
      <c r="E11" s="18" t="n">
        <v>0.350710900473934</v>
      </c>
      <c r="F11" s="18"/>
      <c r="G11" s="18" t="n">
        <v>0.185714285714286</v>
      </c>
      <c r="H11" s="18" t="n">
        <v>0.310160427807487</v>
      </c>
      <c r="I11" s="18" t="n">
        <v>0.727777777777778</v>
      </c>
      <c r="J11" s="18"/>
      <c r="K11" s="18" t="n">
        <v>0.349397590361446</v>
      </c>
      <c r="L11" s="18" t="n">
        <v>0.408060453400504</v>
      </c>
    </row>
    <row r="12">
      <c r="B12" s="19" t="s">
        <v>51</v>
      </c>
      <c r="C12" s="20" t="n">
        <v>0.0294627383015598</v>
      </c>
      <c r="D12" s="20" t="n">
        <v>0.0191256830601093</v>
      </c>
      <c r="E12" s="20" t="n">
        <v>0.0473933649289099</v>
      </c>
      <c r="F12" s="20"/>
      <c r="G12" s="20" t="n">
        <v>0.00952380952380952</v>
      </c>
      <c r="H12" s="20" t="n">
        <v>0.0160427807486631</v>
      </c>
      <c r="I12" s="20" t="n">
        <v>0.0666666666666667</v>
      </c>
      <c r="J12" s="20"/>
      <c r="K12" s="20" t="n">
        <v>0.0180722891566265</v>
      </c>
      <c r="L12" s="20" t="n">
        <v>0.0327455919395466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169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0.20103986135182</v>
      </c>
      <c r="D8" s="18" t="n">
        <v>0.204918032786885</v>
      </c>
      <c r="E8" s="18" t="n">
        <v>0.194312796208531</v>
      </c>
      <c r="F8" s="18"/>
      <c r="G8" s="18" t="n">
        <v>0.252380952380952</v>
      </c>
      <c r="H8" s="18" t="n">
        <v>0.203208556149733</v>
      </c>
      <c r="I8" s="18" t="n">
        <v>0.138888888888889</v>
      </c>
      <c r="J8" s="18"/>
      <c r="K8" s="18" t="n">
        <v>0.144578313253012</v>
      </c>
      <c r="L8" s="18" t="n">
        <v>0.229219143576826</v>
      </c>
    </row>
    <row r="9">
      <c r="B9" s="19" t="s">
        <v>162</v>
      </c>
      <c r="C9" s="18" t="n">
        <v>0.452339688041594</v>
      </c>
      <c r="D9" s="18" t="n">
        <v>0.439890710382514</v>
      </c>
      <c r="E9" s="18" t="n">
        <v>0.4739336492891</v>
      </c>
      <c r="F9" s="18"/>
      <c r="G9" s="18" t="n">
        <v>0.471428571428571</v>
      </c>
      <c r="H9" s="18" t="n">
        <v>0.443850267379679</v>
      </c>
      <c r="I9" s="18" t="n">
        <v>0.438888888888889</v>
      </c>
      <c r="J9" s="18"/>
      <c r="K9" s="18" t="n">
        <v>0.439759036144578</v>
      </c>
      <c r="L9" s="18" t="n">
        <v>0.46095717884131</v>
      </c>
    </row>
    <row r="10">
      <c r="B10" s="19" t="s">
        <v>163</v>
      </c>
      <c r="C10" s="18" t="n">
        <v>0.27209705372617</v>
      </c>
      <c r="D10" s="18" t="n">
        <v>0.265027322404372</v>
      </c>
      <c r="E10" s="18" t="n">
        <v>0.28436018957346</v>
      </c>
      <c r="F10" s="18"/>
      <c r="G10" s="18" t="n">
        <v>0.238095238095238</v>
      </c>
      <c r="H10" s="18" t="n">
        <v>0.27807486631016</v>
      </c>
      <c r="I10" s="18" t="n">
        <v>0.305555555555556</v>
      </c>
      <c r="J10" s="18"/>
      <c r="K10" s="18" t="n">
        <v>0.325301204819277</v>
      </c>
      <c r="L10" s="18" t="n">
        <v>0.246851385390428</v>
      </c>
    </row>
    <row r="11">
      <c r="B11" s="19" t="s">
        <v>164</v>
      </c>
      <c r="C11" s="18" t="n">
        <v>0.0433275563258232</v>
      </c>
      <c r="D11" s="18" t="n">
        <v>0.0628415300546448</v>
      </c>
      <c r="E11" s="18" t="n">
        <v>0.00947867298578199</v>
      </c>
      <c r="F11" s="18"/>
      <c r="G11" s="18" t="n">
        <v>0.0238095238095238</v>
      </c>
      <c r="H11" s="18" t="n">
        <v>0.0481283422459893</v>
      </c>
      <c r="I11" s="18" t="n">
        <v>0.0611111111111111</v>
      </c>
      <c r="J11" s="18"/>
      <c r="K11" s="18" t="n">
        <v>0.0421686746987952</v>
      </c>
      <c r="L11" s="18" t="n">
        <v>0.0403022670025189</v>
      </c>
    </row>
    <row r="12">
      <c r="B12" s="19" t="s">
        <v>51</v>
      </c>
      <c r="C12" s="20" t="n">
        <v>0.0311958405545927</v>
      </c>
      <c r="D12" s="20" t="n">
        <v>0.0273224043715847</v>
      </c>
      <c r="E12" s="20" t="n">
        <v>0.037914691943128</v>
      </c>
      <c r="F12" s="20"/>
      <c r="G12" s="20" t="n">
        <v>0.0142857142857143</v>
      </c>
      <c r="H12" s="20" t="n">
        <v>0.0267379679144385</v>
      </c>
      <c r="I12" s="20" t="n">
        <v>0.0555555555555556</v>
      </c>
      <c r="J12" s="20"/>
      <c r="K12" s="20" t="n">
        <v>0.0481927710843374</v>
      </c>
      <c r="L12" s="20" t="n">
        <v>0.0226700251889169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170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0.138648180242634</v>
      </c>
      <c r="D8" s="18" t="n">
        <v>0.147540983606557</v>
      </c>
      <c r="E8" s="18" t="n">
        <v>0.123222748815166</v>
      </c>
      <c r="F8" s="18"/>
      <c r="G8" s="18" t="n">
        <v>0.204761904761905</v>
      </c>
      <c r="H8" s="18" t="n">
        <v>0.133689839572193</v>
      </c>
      <c r="I8" s="18" t="n">
        <v>0.0666666666666667</v>
      </c>
      <c r="J8" s="18"/>
      <c r="K8" s="18" t="n">
        <v>0.0843373493975904</v>
      </c>
      <c r="L8" s="18" t="n">
        <v>0.163727959697733</v>
      </c>
    </row>
    <row r="9">
      <c r="B9" s="19" t="s">
        <v>162</v>
      </c>
      <c r="C9" s="18" t="n">
        <v>0.353552859618718</v>
      </c>
      <c r="D9" s="18" t="n">
        <v>0.360655737704918</v>
      </c>
      <c r="E9" s="18" t="n">
        <v>0.341232227488152</v>
      </c>
      <c r="F9" s="18"/>
      <c r="G9" s="18" t="n">
        <v>0.361904761904762</v>
      </c>
      <c r="H9" s="18" t="n">
        <v>0.390374331550802</v>
      </c>
      <c r="I9" s="18" t="n">
        <v>0.305555555555556</v>
      </c>
      <c r="J9" s="18"/>
      <c r="K9" s="18" t="n">
        <v>0.301204819277108</v>
      </c>
      <c r="L9" s="18" t="n">
        <v>0.382871536523929</v>
      </c>
    </row>
    <row r="10">
      <c r="B10" s="19" t="s">
        <v>163</v>
      </c>
      <c r="C10" s="18" t="n">
        <v>0.344887348353553</v>
      </c>
      <c r="D10" s="18" t="n">
        <v>0.341530054644809</v>
      </c>
      <c r="E10" s="18" t="n">
        <v>0.350710900473934</v>
      </c>
      <c r="F10" s="18"/>
      <c r="G10" s="18" t="n">
        <v>0.319047619047619</v>
      </c>
      <c r="H10" s="18" t="n">
        <v>0.310160427807487</v>
      </c>
      <c r="I10" s="18" t="n">
        <v>0.411111111111111</v>
      </c>
      <c r="J10" s="18"/>
      <c r="K10" s="18" t="n">
        <v>0.367469879518072</v>
      </c>
      <c r="L10" s="18" t="n">
        <v>0.335012594458438</v>
      </c>
    </row>
    <row r="11">
      <c r="B11" s="19" t="s">
        <v>164</v>
      </c>
      <c r="C11" s="18" t="n">
        <v>0.140381282495667</v>
      </c>
      <c r="D11" s="18" t="n">
        <v>0.133879781420765</v>
      </c>
      <c r="E11" s="18" t="n">
        <v>0.151658767772512</v>
      </c>
      <c r="F11" s="18"/>
      <c r="G11" s="18" t="n">
        <v>0.1</v>
      </c>
      <c r="H11" s="18" t="n">
        <v>0.149732620320856</v>
      </c>
      <c r="I11" s="18" t="n">
        <v>0.177777777777778</v>
      </c>
      <c r="J11" s="18"/>
      <c r="K11" s="18" t="n">
        <v>0.210843373493976</v>
      </c>
      <c r="L11" s="18" t="n">
        <v>0.103274559193955</v>
      </c>
    </row>
    <row r="12">
      <c r="B12" s="19" t="s">
        <v>51</v>
      </c>
      <c r="C12" s="20" t="n">
        <v>0.0225303292894281</v>
      </c>
      <c r="D12" s="20" t="n">
        <v>0.0163934426229508</v>
      </c>
      <c r="E12" s="20" t="n">
        <v>0.033175355450237</v>
      </c>
      <c r="F12" s="20"/>
      <c r="G12" s="20" t="n">
        <v>0.0142857142857143</v>
      </c>
      <c r="H12" s="20" t="n">
        <v>0.0160427807486631</v>
      </c>
      <c r="I12" s="20" t="n">
        <v>0.0388888888888889</v>
      </c>
      <c r="J12" s="20"/>
      <c r="K12" s="20" t="n">
        <v>0.036144578313253</v>
      </c>
      <c r="L12" s="20" t="n">
        <v>0.0151133501259446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171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0.23050259965338</v>
      </c>
      <c r="D8" s="18" t="n">
        <v>0.221311475409836</v>
      </c>
      <c r="E8" s="18" t="n">
        <v>0.246445497630332</v>
      </c>
      <c r="F8" s="18"/>
      <c r="G8" s="18" t="n">
        <v>0.319047619047619</v>
      </c>
      <c r="H8" s="18" t="n">
        <v>0.245989304812834</v>
      </c>
      <c r="I8" s="18" t="n">
        <v>0.111111111111111</v>
      </c>
      <c r="J8" s="18"/>
      <c r="K8" s="18" t="n">
        <v>0.198795180722892</v>
      </c>
      <c r="L8" s="18" t="n">
        <v>0.249370277078086</v>
      </c>
    </row>
    <row r="9">
      <c r="B9" s="19" t="s">
        <v>162</v>
      </c>
      <c r="C9" s="18" t="n">
        <v>0.410745233968804</v>
      </c>
      <c r="D9" s="18" t="n">
        <v>0.407103825136612</v>
      </c>
      <c r="E9" s="18" t="n">
        <v>0.417061611374408</v>
      </c>
      <c r="F9" s="18"/>
      <c r="G9" s="18" t="n">
        <v>0.433333333333333</v>
      </c>
      <c r="H9" s="18" t="n">
        <v>0.427807486631016</v>
      </c>
      <c r="I9" s="18" t="n">
        <v>0.366666666666667</v>
      </c>
      <c r="J9" s="18"/>
      <c r="K9" s="18" t="n">
        <v>0.475903614457831</v>
      </c>
      <c r="L9" s="18" t="n">
        <v>0.382871536523929</v>
      </c>
    </row>
    <row r="10">
      <c r="B10" s="19" t="s">
        <v>163</v>
      </c>
      <c r="C10" s="18" t="n">
        <v>0.291161178509532</v>
      </c>
      <c r="D10" s="18" t="n">
        <v>0.30327868852459</v>
      </c>
      <c r="E10" s="18" t="n">
        <v>0.270142180094787</v>
      </c>
      <c r="F10" s="18"/>
      <c r="G10" s="18" t="n">
        <v>0.223809523809524</v>
      </c>
      <c r="H10" s="18" t="n">
        <v>0.251336898395722</v>
      </c>
      <c r="I10" s="18" t="n">
        <v>0.411111111111111</v>
      </c>
      <c r="J10" s="18"/>
      <c r="K10" s="18" t="n">
        <v>0.271084337349398</v>
      </c>
      <c r="L10" s="18" t="n">
        <v>0.294710327455919</v>
      </c>
    </row>
    <row r="11">
      <c r="B11" s="19" t="s">
        <v>164</v>
      </c>
      <c r="C11" s="18" t="n">
        <v>0.0450606585788562</v>
      </c>
      <c r="D11" s="18" t="n">
        <v>0.046448087431694</v>
      </c>
      <c r="E11" s="18" t="n">
        <v>0.042654028436019</v>
      </c>
      <c r="F11" s="18"/>
      <c r="G11" s="18" t="n">
        <v>0.0142857142857143</v>
      </c>
      <c r="H11" s="18" t="n">
        <v>0.0427807486631016</v>
      </c>
      <c r="I11" s="18" t="n">
        <v>0.0833333333333333</v>
      </c>
      <c r="J11" s="18"/>
      <c r="K11" s="18" t="n">
        <v>0.0301204819277108</v>
      </c>
      <c r="L11" s="18" t="n">
        <v>0.052896725440806</v>
      </c>
    </row>
    <row r="12">
      <c r="B12" s="19" t="s">
        <v>51</v>
      </c>
      <c r="C12" s="20" t="n">
        <v>0.0225303292894281</v>
      </c>
      <c r="D12" s="20" t="n">
        <v>0.0218579234972678</v>
      </c>
      <c r="E12" s="20" t="n">
        <v>0.023696682464455</v>
      </c>
      <c r="F12" s="20"/>
      <c r="G12" s="20" t="n">
        <v>0.00952380952380952</v>
      </c>
      <c r="H12" s="20" t="n">
        <v>0.0320855614973262</v>
      </c>
      <c r="I12" s="20" t="n">
        <v>0.0277777777777778</v>
      </c>
      <c r="J12" s="20"/>
      <c r="K12" s="20" t="n">
        <v>0.0240963855421687</v>
      </c>
      <c r="L12" s="20" t="n">
        <v>0.0201511335012594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172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0.109185441941075</v>
      </c>
      <c r="D8" s="18" t="n">
        <v>0.114754098360656</v>
      </c>
      <c r="E8" s="18" t="n">
        <v>0.0995260663507109</v>
      </c>
      <c r="F8" s="18"/>
      <c r="G8" s="18" t="n">
        <v>0.185714285714286</v>
      </c>
      <c r="H8" s="18" t="n">
        <v>0.106951871657754</v>
      </c>
      <c r="I8" s="18" t="n">
        <v>0.0222222222222222</v>
      </c>
      <c r="J8" s="18"/>
      <c r="K8" s="18" t="n">
        <v>0.0662650602409639</v>
      </c>
      <c r="L8" s="18" t="n">
        <v>0.130982367758186</v>
      </c>
    </row>
    <row r="9">
      <c r="B9" s="19" t="s">
        <v>162</v>
      </c>
      <c r="C9" s="18" t="n">
        <v>0.253032928942808</v>
      </c>
      <c r="D9" s="18" t="n">
        <v>0.254098360655738</v>
      </c>
      <c r="E9" s="18" t="n">
        <v>0.251184834123223</v>
      </c>
      <c r="F9" s="18"/>
      <c r="G9" s="18" t="n">
        <v>0.371428571428571</v>
      </c>
      <c r="H9" s="18" t="n">
        <v>0.251336898395722</v>
      </c>
      <c r="I9" s="18" t="n">
        <v>0.116666666666667</v>
      </c>
      <c r="J9" s="18"/>
      <c r="K9" s="18" t="n">
        <v>0.234939759036145</v>
      </c>
      <c r="L9" s="18" t="n">
        <v>0.269521410579345</v>
      </c>
    </row>
    <row r="10">
      <c r="B10" s="19" t="s">
        <v>163</v>
      </c>
      <c r="C10" s="18" t="n">
        <v>0.337954939341421</v>
      </c>
      <c r="D10" s="18" t="n">
        <v>0.333333333333333</v>
      </c>
      <c r="E10" s="18" t="n">
        <v>0.345971563981043</v>
      </c>
      <c r="F10" s="18"/>
      <c r="G10" s="18" t="n">
        <v>0.3</v>
      </c>
      <c r="H10" s="18" t="n">
        <v>0.433155080213904</v>
      </c>
      <c r="I10" s="18" t="n">
        <v>0.283333333333333</v>
      </c>
      <c r="J10" s="18"/>
      <c r="K10" s="18" t="n">
        <v>0.403614457831325</v>
      </c>
      <c r="L10" s="18" t="n">
        <v>0.309823677581864</v>
      </c>
    </row>
    <row r="11">
      <c r="B11" s="19" t="s">
        <v>164</v>
      </c>
      <c r="C11" s="18" t="n">
        <v>0.239168110918544</v>
      </c>
      <c r="D11" s="18" t="n">
        <v>0.237704918032787</v>
      </c>
      <c r="E11" s="18" t="n">
        <v>0.241706161137441</v>
      </c>
      <c r="F11" s="18"/>
      <c r="G11" s="18" t="n">
        <v>0.133333333333333</v>
      </c>
      <c r="H11" s="18" t="n">
        <v>0.155080213903743</v>
      </c>
      <c r="I11" s="18" t="n">
        <v>0.45</v>
      </c>
      <c r="J11" s="18"/>
      <c r="K11" s="18" t="n">
        <v>0.240963855421687</v>
      </c>
      <c r="L11" s="18" t="n">
        <v>0.224181360201511</v>
      </c>
    </row>
    <row r="12">
      <c r="B12" s="19" t="s">
        <v>51</v>
      </c>
      <c r="C12" s="20" t="n">
        <v>0.0606585788561525</v>
      </c>
      <c r="D12" s="20" t="n">
        <v>0.0601092896174863</v>
      </c>
      <c r="E12" s="20" t="n">
        <v>0.0616113744075829</v>
      </c>
      <c r="F12" s="20"/>
      <c r="G12" s="20" t="n">
        <v>0.00952380952380952</v>
      </c>
      <c r="H12" s="20" t="n">
        <v>0.053475935828877</v>
      </c>
      <c r="I12" s="20" t="n">
        <v>0.127777777777778</v>
      </c>
      <c r="J12" s="20"/>
      <c r="K12" s="20" t="n">
        <v>0.0542168674698795</v>
      </c>
      <c r="L12" s="20" t="n">
        <v>0.0654911838790932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2.21" hidden="0" customWidth="1"/>
    <col min="11" max="11" width="10.71" hidden="0" customWidth="1"/>
    <col min="12" max="12" width="10.71" hidden="0" customWidth="1"/>
    <col min="13" max="13" width="2.21" hidden="0" customWidth="1"/>
  </cols>
  <sheetData>
    <row r="2" ht="40" customHeight="1">
      <c r="D2" s="15" t="s">
        <v>173</v>
      </c>
    </row>
    <row r="5" ht="30" customHeight="1">
      <c r="B5" s="16"/>
      <c r="C5" s="16"/>
      <c r="D5" s="16" t="s">
        <v>25</v>
      </c>
      <c r="E5" s="16"/>
      <c r="F5" s="16"/>
      <c r="G5" s="16" t="s">
        <v>26</v>
      </c>
      <c r="H5" s="16"/>
      <c r="I5" s="16"/>
      <c r="J5" s="16"/>
      <c r="K5" s="16" t="s">
        <v>27</v>
      </c>
      <c r="L5" s="16"/>
    </row>
    <row r="6">
      <c r="B6" t="s">
        <v>15</v>
      </c>
      <c r="C6" s="10" t="s">
        <v>16</v>
      </c>
      <c r="D6" s="12" t="s">
        <v>17</v>
      </c>
      <c r="E6" s="12" t="s">
        <v>18</v>
      </c>
      <c r="G6" s="12" t="s">
        <v>20</v>
      </c>
      <c r="H6" s="12" t="s">
        <v>21</v>
      </c>
      <c r="I6" s="12" t="s">
        <v>22</v>
      </c>
      <c r="K6" s="12" t="s">
        <v>23</v>
      </c>
      <c r="L6" s="12" t="s">
        <v>24</v>
      </c>
    </row>
    <row r="7" ht="30" customHeight="1">
      <c r="B7" s="11" t="s">
        <v>19</v>
      </c>
      <c r="C7" s="11" t="n">
        <v>577</v>
      </c>
      <c r="D7" s="11" t="n">
        <v>366</v>
      </c>
      <c r="E7" s="11" t="n">
        <v>211</v>
      </c>
      <c r="F7" s="11"/>
      <c r="G7" s="11" t="n">
        <v>210</v>
      </c>
      <c r="H7" s="11" t="n">
        <v>187</v>
      </c>
      <c r="I7" s="11" t="n">
        <v>180</v>
      </c>
      <c r="J7" s="11"/>
      <c r="K7" s="11" t="n">
        <v>166</v>
      </c>
      <c r="L7" s="11" t="n">
        <v>397</v>
      </c>
    </row>
    <row r="8">
      <c r="B8" s="19" t="s">
        <v>161</v>
      </c>
      <c r="C8" s="18" t="n">
        <v>0.303292894280763</v>
      </c>
      <c r="D8" s="18" t="n">
        <v>0.300546448087432</v>
      </c>
      <c r="E8" s="18" t="n">
        <v>0.308056872037915</v>
      </c>
      <c r="F8" s="18"/>
      <c r="G8" s="18" t="n">
        <v>0.423809523809524</v>
      </c>
      <c r="H8" s="18" t="n">
        <v>0.310160427807487</v>
      </c>
      <c r="I8" s="18" t="n">
        <v>0.155555555555556</v>
      </c>
      <c r="J8" s="18"/>
      <c r="K8" s="18" t="n">
        <v>0.301204819277108</v>
      </c>
      <c r="L8" s="18" t="n">
        <v>0.314861460957179</v>
      </c>
    </row>
    <row r="9">
      <c r="B9" s="19" t="s">
        <v>162</v>
      </c>
      <c r="C9" s="18" t="n">
        <v>0.450606585788561</v>
      </c>
      <c r="D9" s="18" t="n">
        <v>0.431693989071038</v>
      </c>
      <c r="E9" s="18" t="n">
        <v>0.483412322274882</v>
      </c>
      <c r="F9" s="18"/>
      <c r="G9" s="18" t="n">
        <v>0.419047619047619</v>
      </c>
      <c r="H9" s="18" t="n">
        <v>0.443850267379679</v>
      </c>
      <c r="I9" s="18" t="n">
        <v>0.494444444444444</v>
      </c>
      <c r="J9" s="18"/>
      <c r="K9" s="18" t="n">
        <v>0.469879518072289</v>
      </c>
      <c r="L9" s="18" t="n">
        <v>0.448362720403023</v>
      </c>
    </row>
    <row r="10">
      <c r="B10" s="19" t="s">
        <v>163</v>
      </c>
      <c r="C10" s="18" t="n">
        <v>0.197573656845754</v>
      </c>
      <c r="D10" s="18" t="n">
        <v>0.213114754098361</v>
      </c>
      <c r="E10" s="18" t="n">
        <v>0.170616113744076</v>
      </c>
      <c r="F10" s="18"/>
      <c r="G10" s="18" t="n">
        <v>0.138095238095238</v>
      </c>
      <c r="H10" s="18" t="n">
        <v>0.176470588235294</v>
      </c>
      <c r="I10" s="18" t="n">
        <v>0.288888888888889</v>
      </c>
      <c r="J10" s="18"/>
      <c r="K10" s="18" t="n">
        <v>0.192771084337349</v>
      </c>
      <c r="L10" s="18" t="n">
        <v>0.183879093198992</v>
      </c>
    </row>
    <row r="11">
      <c r="B11" s="19" t="s">
        <v>164</v>
      </c>
      <c r="C11" s="18" t="n">
        <v>0.0259965337954939</v>
      </c>
      <c r="D11" s="18" t="n">
        <v>0.0300546448087432</v>
      </c>
      <c r="E11" s="18" t="n">
        <v>0.018957345971564</v>
      </c>
      <c r="F11" s="18"/>
      <c r="G11" s="18" t="n">
        <v>0.0142857142857143</v>
      </c>
      <c r="H11" s="18" t="n">
        <v>0.0320855614973262</v>
      </c>
      <c r="I11" s="18" t="n">
        <v>0.0333333333333333</v>
      </c>
      <c r="J11" s="18"/>
      <c r="K11" s="18" t="n">
        <v>0.0180722891566265</v>
      </c>
      <c r="L11" s="18" t="n">
        <v>0.0302267002518892</v>
      </c>
    </row>
    <row r="12">
      <c r="B12" s="19" t="s">
        <v>51</v>
      </c>
      <c r="C12" s="20" t="n">
        <v>0.0225303292894281</v>
      </c>
      <c r="D12" s="20" t="n">
        <v>0.0245901639344262</v>
      </c>
      <c r="E12" s="20" t="n">
        <v>0.018957345971564</v>
      </c>
      <c r="F12" s="20"/>
      <c r="G12" s="20" t="n">
        <v>0.00476190476190476</v>
      </c>
      <c r="H12" s="20" t="n">
        <v>0.0374331550802139</v>
      </c>
      <c r="I12" s="20" t="n">
        <v>0.0277777777777778</v>
      </c>
      <c r="J12" s="20"/>
      <c r="K12" s="20" t="n">
        <v>0.0180722891566265</v>
      </c>
      <c r="L12" s="20" t="n">
        <v>0.0226700251889169</v>
      </c>
    </row>
    <row r="13">
      <c r="B13" s="17"/>
    </row>
    <row r="14">
      <c r="B14" t="s">
        <v>33</v>
      </c>
    </row>
    <row r="15">
      <c r="B15" t="s">
        <v>34</v>
      </c>
    </row>
    <row r="17">
      <c r="B17" s="9" t="str">
        <f>=HYPERLINK("#'Contents'!A1", "Return to Contents")</f>
      </c>
    </row>
  </sheetData>
  <mergeCells count="4">
    <mergeCell ref="D5:E5"/>
    <mergeCell ref="G5:I5"/>
    <mergeCell ref="K5:L5"/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3">
      <c r="J3" t="s">
        <v>175</v>
      </c>
      <c r="K3" t="s">
        <v>176</v>
      </c>
      <c r="L3" t="s">
        <v>177</v>
      </c>
      <c r="M3" t="s">
        <v>178</v>
      </c>
      <c r="N3" t="s">
        <v>179</v>
      </c>
      <c r="O3" t="s">
        <v>180</v>
      </c>
      <c r="P3" t="s">
        <v>181</v>
      </c>
      <c r="Q3" t="s">
        <v>182</v>
      </c>
      <c r="R3" t="s">
        <v>183</v>
      </c>
      <c r="S3" t="s">
        <v>15</v>
      </c>
    </row>
    <row r="4">
      <c r="J4" t="s">
        <v>184</v>
      </c>
      <c r="K4" t="s">
        <v>185</v>
      </c>
      <c r="L4" t="s">
        <v>186</v>
      </c>
      <c r="M4" t="s">
        <v>187</v>
      </c>
      <c r="N4" t="s">
        <v>188</v>
      </c>
      <c r="O4" t="s">
        <v>189</v>
      </c>
      <c r="P4" t="s">
        <v>190</v>
      </c>
      <c r="Q4" t="s">
        <v>191</v>
      </c>
      <c r="R4" t="s">
        <v>192</v>
      </c>
      <c r="S4" t="s">
        <v>15</v>
      </c>
    </row>
    <row r="5">
      <c r="J5" t="s">
        <v>193</v>
      </c>
      <c r="K5" t="s">
        <v>194</v>
      </c>
      <c r="L5" t="s">
        <v>195</v>
      </c>
      <c r="M5" t="s">
        <v>196</v>
      </c>
      <c r="N5" t="s">
        <v>197</v>
      </c>
      <c r="O5" t="s">
        <v>198</v>
      </c>
      <c r="P5" t="s">
        <v>199</v>
      </c>
      <c r="Q5" t="s">
        <v>200</v>
      </c>
      <c r="R5" t="s">
        <v>201</v>
      </c>
      <c r="S5" t="s">
        <v>15</v>
      </c>
    </row>
    <row r="6">
      <c r="J6" t="s">
        <v>202</v>
      </c>
      <c r="K6" t="s">
        <v>203</v>
      </c>
      <c r="L6" t="s">
        <v>204</v>
      </c>
      <c r="M6" t="s">
        <v>205</v>
      </c>
      <c r="N6" t="s">
        <v>206</v>
      </c>
      <c r="O6" t="s">
        <v>207</v>
      </c>
      <c r="P6" t="s">
        <v>208</v>
      </c>
      <c r="Q6" t="s">
        <v>209</v>
      </c>
      <c r="R6" t="s">
        <v>210</v>
      </c>
      <c r="S6" t="s">
        <v>15</v>
      </c>
    </row>
    <row r="7">
      <c r="J7" t="s">
        <v>211</v>
      </c>
      <c r="K7" t="s">
        <v>212</v>
      </c>
      <c r="L7" t="s">
        <v>213</v>
      </c>
      <c r="M7" t="s">
        <v>214</v>
      </c>
      <c r="N7" t="s">
        <v>215</v>
      </c>
      <c r="O7" t="s">
        <v>216</v>
      </c>
      <c r="P7" t="s">
        <v>217</v>
      </c>
      <c r="Q7" t="s">
        <v>218</v>
      </c>
      <c r="R7" t="s">
        <v>15</v>
      </c>
      <c r="S7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JulesWalkden</dc:creator>
  <cp:lastModifiedBy>JulesWalkden</cp:lastModifiedBy>
  <dcterms:created xsi:type="dcterms:W3CDTF">2025-07-08T14:37:09Z</dcterms:created>
</coreProperties>
</file>