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Olly\Downloads\"/>
    </mc:Choice>
  </mc:AlternateContent>
  <xr:revisionPtr revIDLastSave="0" documentId="13_ncr:1_{098539C4-5185-4F10-A8F1-E7DBE5A20322}" xr6:coauthVersionLast="47" xr6:coauthVersionMax="47" xr10:uidLastSave="{00000000-0000-0000-0000-000000000000}"/>
  <bookViews>
    <workbookView xWindow="28680" yWindow="1215" windowWidth="29040" windowHeight="1572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60" l="1"/>
  <c r="B26" i="59"/>
  <c r="B18" i="58"/>
  <c r="B18" i="57"/>
  <c r="B18" i="56"/>
  <c r="B18" i="55"/>
  <c r="B23" i="54"/>
  <c r="B22" i="53"/>
  <c r="B22" i="52"/>
  <c r="B22" i="51"/>
  <c r="B22" i="50"/>
  <c r="B22" i="49"/>
  <c r="B22" i="48"/>
  <c r="B22" i="47"/>
  <c r="B22" i="46"/>
  <c r="B22" i="45"/>
  <c r="B22" i="44"/>
  <c r="B26" i="43"/>
  <c r="B18" i="42"/>
  <c r="B18" i="41"/>
  <c r="B18" i="40"/>
  <c r="B18" i="39"/>
  <c r="B21" i="38"/>
  <c r="B22" i="37"/>
  <c r="B22" i="36"/>
  <c r="B22" i="35"/>
  <c r="B22" i="34"/>
  <c r="B22" i="33"/>
  <c r="B22" i="32"/>
  <c r="B22" i="31"/>
  <c r="B22" i="30"/>
  <c r="B22" i="29"/>
  <c r="B15" i="28"/>
  <c r="B40" i="27"/>
  <c r="B40" i="26"/>
  <c r="B21" i="25"/>
  <c r="B21" i="24"/>
  <c r="B21" i="23"/>
  <c r="B21" i="22"/>
  <c r="B21" i="21"/>
  <c r="B21" i="20"/>
  <c r="B21" i="19"/>
  <c r="B21" i="18"/>
  <c r="B21" i="17"/>
  <c r="B21" i="16"/>
  <c r="B21" i="15"/>
  <c r="B21" i="14"/>
  <c r="B21" i="13"/>
  <c r="B21" i="12"/>
  <c r="B24" i="11"/>
  <c r="B25" i="10"/>
  <c r="B21" i="9"/>
  <c r="B18" i="8"/>
  <c r="B19" i="7"/>
  <c r="B19" i="6"/>
  <c r="B17" i="5"/>
  <c r="B25" i="4"/>
  <c r="E65" i="2"/>
  <c r="D65" i="2"/>
  <c r="E64" i="2"/>
  <c r="D64" i="2"/>
  <c r="E63" i="2"/>
  <c r="D63" i="2"/>
  <c r="E62" i="2"/>
  <c r="D62" i="2"/>
  <c r="E61" i="2"/>
  <c r="D61" i="2"/>
  <c r="D60" i="2"/>
  <c r="E59" i="2"/>
  <c r="D59" i="2"/>
  <c r="E58" i="2"/>
  <c r="D58" i="2"/>
  <c r="E57" i="2"/>
  <c r="D57" i="2"/>
  <c r="E56" i="2"/>
  <c r="D56" i="2"/>
  <c r="E55" i="2"/>
  <c r="D55" i="2"/>
  <c r="E54" i="2"/>
  <c r="D54" i="2"/>
  <c r="E53" i="2"/>
  <c r="D53" i="2"/>
  <c r="E52" i="2"/>
  <c r="D52" i="2"/>
  <c r="E51" i="2"/>
  <c r="D51" i="2"/>
  <c r="D50" i="2"/>
  <c r="E49" i="2"/>
  <c r="D49" i="2"/>
  <c r="E48" i="2"/>
  <c r="D48" i="2"/>
  <c r="E47" i="2"/>
  <c r="D47" i="2"/>
  <c r="E46" i="2"/>
  <c r="D46" i="2"/>
  <c r="E45" i="2"/>
  <c r="D45" i="2"/>
  <c r="D44" i="2"/>
  <c r="E43" i="2"/>
  <c r="D43" i="2"/>
  <c r="E42" i="2"/>
  <c r="D42" i="2"/>
  <c r="E41" i="2"/>
  <c r="D41" i="2"/>
  <c r="E40" i="2"/>
  <c r="D40" i="2"/>
  <c r="E39" i="2"/>
  <c r="D39" i="2"/>
  <c r="E38" i="2"/>
  <c r="D38" i="2"/>
  <c r="E37" i="2"/>
  <c r="D37" i="2"/>
  <c r="E36" i="2"/>
  <c r="D36" i="2"/>
  <c r="E35" i="2"/>
  <c r="D35"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<sst xmlns="http://schemas.openxmlformats.org/spreadsheetml/2006/main" count="4035" uniqueCount="287">
  <si>
    <t>Fieldwork:</t>
  </si>
  <si>
    <t>31st Jan - 10th Feb 2025</t>
  </si>
  <si>
    <t xml:space="preserve">Interview Method: </t>
  </si>
  <si>
    <t>Online Survey</t>
  </si>
  <si>
    <t>Population represented:</t>
  </si>
  <si>
    <t>UK young adults aged 16-25</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</si>
  <si>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</si>
  <si>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</si>
  <si>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</si>
  <si>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</si>
  <si>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</si>
  <si>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</si>
  <si>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</si>
  <si>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</si>
  <si>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</si>
  <si>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</si>
  <si>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</si>
  <si>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</si>
  <si>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</si>
  <si>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</si>
  <si>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16-17</t>
  </si>
  <si>
    <t>18-19</t>
  </si>
  <si>
    <t>20-21</t>
  </si>
  <si>
    <t>22-23</t>
  </si>
  <si>
    <t>24-25</t>
  </si>
  <si>
    <t>AB</t>
  </si>
  <si>
    <t>C1</t>
  </si>
  <si>
    <t>C2</t>
  </si>
  <si>
    <t>DE</t>
  </si>
  <si>
    <t>London</t>
  </si>
  <si>
    <t>Midlands</t>
  </si>
  <si>
    <t>North</t>
  </si>
  <si>
    <t>South</t>
  </si>
  <si>
    <t>GCSE or equivalent (Scottish National/O Level)</t>
  </si>
  <si>
    <t>A Level or equivalent (GCE/Higher/Advanced Higher)</t>
  </si>
  <si>
    <t>University Undergraduate Degree (BA/BSc)</t>
  </si>
  <si>
    <t>University Postgraduate Degree (MA/MSc/MPhil)</t>
  </si>
  <si>
    <t>Doctorate (PhD/DPHil)</t>
  </si>
  <si>
    <t>White</t>
  </si>
  <si>
    <t>BAME</t>
  </si>
  <si>
    <t>Working full time</t>
  </si>
  <si>
    <t>Working part time</t>
  </si>
  <si>
    <t>Student</t>
  </si>
  <si>
    <t>Not working</t>
  </si>
  <si>
    <t>Yes</t>
  </si>
  <si>
    <t>No</t>
  </si>
  <si>
    <t>Entirely independent</t>
  </si>
  <si>
    <t>Own income, but receive financial support</t>
  </si>
  <si>
    <t>Expenses mostly covered by someone else</t>
  </si>
  <si>
    <t>Gender</t>
  </si>
  <si>
    <t>Age</t>
  </si>
  <si>
    <t>Social Grade</t>
  </si>
  <si>
    <t>Region</t>
  </si>
  <si>
    <t>Education</t>
  </si>
  <si>
    <t>Ethnicity</t>
  </si>
  <si>
    <t>Work Status</t>
  </si>
  <si>
    <t>Free School Meals</t>
  </si>
  <si>
    <t>Financial Independence</t>
  </si>
  <si>
    <t>Career in news and journalism</t>
  </si>
  <si>
    <t>Career in sport media</t>
  </si>
  <si>
    <t>0- Not at all satisfied</t>
  </si>
  <si>
    <t>1</t>
  </si>
  <si>
    <t>2</t>
  </si>
  <si>
    <t>3</t>
  </si>
  <si>
    <t>4</t>
  </si>
  <si>
    <t>5</t>
  </si>
  <si>
    <t>6</t>
  </si>
  <si>
    <t>7</t>
  </si>
  <si>
    <t>8</t>
  </si>
  <si>
    <t>9</t>
  </si>
  <si>
    <t>10- Completely satisfied</t>
  </si>
  <si>
    <t>Prefer not to say</t>
  </si>
  <si>
    <t xml:space="preserve"> Overall, how satisfied are you with life as a whole these days? Please rate from 0 to 10, where 0 means you feel “not at all satisfied” and 10 means you feel “completely satisfied" </t>
  </si>
  <si>
    <t>BASE: All Respondents</t>
  </si>
  <si>
    <t>Fieldwork:  31st Jan - 10th Feb 2025</t>
  </si>
  <si>
    <t>Data weighted by interlocking age &amp; gender, region and social grade to Nationally Representative Proportions</t>
  </si>
  <si>
    <t>Unsure</t>
  </si>
  <si>
    <t>Would rather not say</t>
  </si>
  <si>
    <t xml:space="preserve"> Thinking about your immediate family, did one or more of your parents attend university? </t>
  </si>
  <si>
    <t>We were very comfortable financially</t>
  </si>
  <si>
    <t>We were relatively comfortable financially</t>
  </si>
  <si>
    <t>We did not have money for luxuries but could regularly cover the essentials</t>
  </si>
  <si>
    <t>We could only afford basic expenses and often struggled to make ends meet</t>
  </si>
  <si>
    <t>We could not afford basic expenses and often had to go without essentials like food and heating</t>
  </si>
  <si>
    <t xml:space="preserve"> How would you describe your family background growing up?</t>
  </si>
  <si>
    <t>I am very comfortable financially</t>
  </si>
  <si>
    <t>I am relatively comfortable financially</t>
  </si>
  <si>
    <t>I do not have money for luxuries but can regularly cover the essentials</t>
  </si>
  <si>
    <t>I can only afford my basic expenses and often struggle to make ends meet</t>
  </si>
  <si>
    <t>I cannot afford my basic expenses and often have to go without essentials like food and heating</t>
  </si>
  <si>
    <t xml:space="preserve"> How do you feel when thinking about your current financial situation? </t>
  </si>
  <si>
    <t>I am entirely independent, and pay for all my own expenses and costs </t>
  </si>
  <si>
    <t>I have my own income, but also receive financial support from friends/family/ other sources.</t>
  </si>
  <si>
    <t>Someone else covers the majority of my major expenses.</t>
  </si>
  <si>
    <t xml:space="preserve"> How would you describe your current levels of financial independence? (The extent to which you pay for accommodation, food, bills etc.).</t>
  </si>
  <si>
    <t>I live with my family (i.e. in the home you grew up in)</t>
  </si>
  <si>
    <t>I live in student accommodation (i.e. halls of residence)</t>
  </si>
  <si>
    <t>I rent a room in a shared home (i.e. flat-share with friends)</t>
  </si>
  <si>
    <t>I rent my own home (i.e. you live alone or with a partner)</t>
  </si>
  <si>
    <t>I own my current home (i.e. you live alone or with a partner)</t>
  </si>
  <si>
    <t>I don’t currently have a fixed address</t>
  </si>
  <si>
    <t>Other (please specify)</t>
  </si>
  <si>
    <t xml:space="preserve"> Which of the following best describes your current living situation?</t>
  </si>
  <si>
    <t>Arts and Humanities, such as English Literature, History, Philosophy, and Languages (e.g., French, Spanish, German)</t>
  </si>
  <si>
    <t>Social Sciences, such as Sociology, Psychology, Economics, and Political Science</t>
  </si>
  <si>
    <t>Natural Sciences, such as Biology, Chemistry, Physics, and Environmental Science</t>
  </si>
  <si>
    <t>Engineering and Technology, such as Mechanical Engineering, Civil Engineering, and Electrical Engineering</t>
  </si>
  <si>
    <t>Mathematics and Statistics, such as Mathematics, Statistics, and Actuarial Science</t>
  </si>
  <si>
    <t>Business and Management, such as Business Administration, Marketing, Finance, and Human Resource Management</t>
  </si>
  <si>
    <t>Health and Medicine, such as Medicine, Nursing, Pharmacy, and Biomedical Sciences</t>
  </si>
  <si>
    <t>Education, such as Primary Education, Secondary Education, and Special Education</t>
  </si>
  <si>
    <t>Law, such as Law and Criminology</t>
  </si>
  <si>
    <t>Creative Arts and Design, such as Fine Arts, Drama, Graphic Design, Film and Television Production, and Fashion Design</t>
  </si>
  <si>
    <t>Computer Science and Information Technology, such as Computer Science, Information Technology, Software Engineering</t>
  </si>
  <si>
    <t xml:space="preserve"> You said that you are either currently in university or have completed a degree. What subject matter did you study or are you currently studying?</t>
  </si>
  <si>
    <t>BASE: Question randomly assigned to respondents</t>
  </si>
  <si>
    <t>University degree, such as an undergraduate or masters degree</t>
  </si>
  <si>
    <t>Apprenticeship, which  combines on-the-job training with classroom learning</t>
  </si>
  <si>
    <t>Degree apprenticeship, which combines on-the-job training with study and is equivalent to a degree</t>
  </si>
  <si>
    <t>First Aid and Health and Safety Certifications, such as training in workplace safety practices</t>
  </si>
  <si>
    <t>Technical or professional qualification, completed as part of your role at work, such as project management training or IT training</t>
  </si>
  <si>
    <t>A technical or professional qualification completed outside of your role at work, such as  a skills bootcamp or a coding course</t>
  </si>
  <si>
    <t>Vocational Qualification, such as NVQs (National Vocational Qualifications) or BTECs (Business and Technology Education Council)</t>
  </si>
  <si>
    <t>Don’t know</t>
  </si>
  <si>
    <t>I already have obtained the degrees or qualifications that I planned to earn</t>
  </si>
  <si>
    <t>Other(please specify)</t>
  </si>
  <si>
    <t>None of the above</t>
  </si>
  <si>
    <t>Do you currently have plans to obtain one of these degrees or qualifications in the next 5 years? Select all that apply</t>
  </si>
  <si>
    <t xml:space="preserve"> Salary</t>
  </si>
  <si>
    <t xml:space="preserve"> Opportunities to progress my career</t>
  </si>
  <si>
    <t xml:space="preserve"> Work that is interesting</t>
  </si>
  <si>
    <t xml:space="preserve"> Job security </t>
  </si>
  <si>
    <t xml:space="preserve"> Opportunities to learn new things</t>
  </si>
  <si>
    <t xml:space="preserve"> Working for a company or organisation that aligns with my values</t>
  </si>
  <si>
    <t xml:space="preserve"> Working for a company or organisation that I’m proud of</t>
  </si>
  <si>
    <t xml:space="preserve"> Contributing to society and helping people</t>
  </si>
  <si>
    <t xml:space="preserve"> Opportunities to be creative</t>
  </si>
  <si>
    <t xml:space="preserve"> Ability to reach a wide audience with my work</t>
  </si>
  <si>
    <t xml:space="preserve"> Opportunities to work with the latest technologies</t>
  </si>
  <si>
    <t xml:space="preserve"> How competitive or prestigious the role is</t>
  </si>
  <si>
    <t xml:space="preserve"> Opportunities to meet well-known public figures (i.e. athletes or politicians)</t>
  </si>
  <si>
    <t>Very important</t>
  </si>
  <si>
    <t>Important</t>
  </si>
  <si>
    <t>Unimportant</t>
  </si>
  <si>
    <t>Very unimportant</t>
  </si>
  <si>
    <t>Total Important:</t>
  </si>
  <si>
    <t>Total Unimportant:</t>
  </si>
  <si>
    <t>Net:</t>
  </si>
  <si>
    <t>Grid Summary: How important or unimportant are these aspects when considering what job you want?</t>
  </si>
  <si>
    <t>How important or unimportant are these aspects when considering what job you want?: Salary</t>
  </si>
  <si>
    <t>How important or unimportant are these aspects when considering what job you want?: Job security </t>
  </si>
  <si>
    <t>How important or unimportant are these aspects when considering what job you want?: Opportunities to progress my career</t>
  </si>
  <si>
    <t>How important or unimportant are these aspects when considering what job you want?: Opportunities to learn new things</t>
  </si>
  <si>
    <t>How important or unimportant are these aspects when considering what job you want?: Opportunities to be creative</t>
  </si>
  <si>
    <t>How important or unimportant are these aspects when considering what job you want?: Opportunities to meet well-known public figures (i.e. athletes or politicians)</t>
  </si>
  <si>
    <t>How important or unimportant are these aspects when considering what job you want?: Opportunities to work with the latest technologies</t>
  </si>
  <si>
    <t>How important or unimportant are these aspects when considering what job you want?: How competitive or prestigious the role is</t>
  </si>
  <si>
    <t>How important or unimportant are these aspects when considering what job you want?: Work that is interesting</t>
  </si>
  <si>
    <t>How important or unimportant are these aspects when considering what job you want?: Contributing to society and helping people</t>
  </si>
  <si>
    <t>How important or unimportant are these aspects when considering what job you want?: Ability to reach a wide audience with my work</t>
  </si>
  <si>
    <t>How important or unimportant are these aspects when considering what job you want?: Working for a company or organisation that aligns with my values</t>
  </si>
  <si>
    <t>How important or unimportant are these aspects when considering what job you want?: Working for a company or organisation that I’m proud of</t>
  </si>
  <si>
    <t>Healthcare</t>
  </si>
  <si>
    <t>Retail</t>
  </si>
  <si>
    <t>Technology and IT</t>
  </si>
  <si>
    <t>Hospitality, tourism, and the service industry</t>
  </si>
  <si>
    <t>Finance and banking</t>
  </si>
  <si>
    <t>Construction and real estate</t>
  </si>
  <si>
    <t>Automotive business and manufacturing</t>
  </si>
  <si>
    <t>Transportation and logistics</t>
  </si>
  <si>
    <t>Media and entertainment</t>
  </si>
  <si>
    <t>Legal services</t>
  </si>
  <si>
    <t>Advertising and marketing</t>
  </si>
  <si>
    <t>Government and politics</t>
  </si>
  <si>
    <t>Creative arts and design</t>
  </si>
  <si>
    <t>Consulting</t>
  </si>
  <si>
    <t>Pharmaceutical industry</t>
  </si>
  <si>
    <t>Sports</t>
  </si>
  <si>
    <t>Agriculture and food production</t>
  </si>
  <si>
    <t>Digital and data science</t>
  </si>
  <si>
    <t>Environmental services</t>
  </si>
  <si>
    <t>Telecommunications</t>
  </si>
  <si>
    <t>Energy</t>
  </si>
  <si>
    <t>News and journalism</t>
  </si>
  <si>
    <t>Aerospace industry</t>
  </si>
  <si>
    <t>Thinking about your immediate family, which industries do they work in? Please select all that apply.</t>
  </si>
  <si>
    <t>Which industries would you consider working in? Please select all that apply.</t>
  </si>
  <si>
    <t>Yes, I would know where to start</t>
  </si>
  <si>
    <t>No, I wouldn’t know where to start</t>
  </si>
  <si>
    <t xml:space="preserve"> Do you know where to start if you wanted to pursue a career in news and sports media?</t>
  </si>
  <si>
    <t xml:space="preserve"> I would know where to start if I wanted to pursue a career in news media or journalism</t>
  </si>
  <si>
    <t xml:space="preserve"> I know people who work in news media or journalism who I could ask for career advice</t>
  </si>
  <si>
    <t xml:space="preserve"> I know there are job opportunities in news media and journalism in my local area</t>
  </si>
  <si>
    <t xml:space="preserve"> I would be interested in pursuing a career in news media or journalism</t>
  </si>
  <si>
    <t xml:space="preserve"> I know what different jobs there are available in a career in news media or journalism</t>
  </si>
  <si>
    <t xml:space="preserve"> I know how to develop the skills needed for a career in news media or journalism</t>
  </si>
  <si>
    <t xml:space="preserve"> I think I have the relevant skills to pursue a career in news media or journalism</t>
  </si>
  <si>
    <t xml:space="preserve"> I know what skills are needed for a career in news media or journalism</t>
  </si>
  <si>
    <t>Strongly disagree</t>
  </si>
  <si>
    <t>Disagree</t>
  </si>
  <si>
    <t>Neither agree nor disagree</t>
  </si>
  <si>
    <t>Agree</t>
  </si>
  <si>
    <t>Strongly agree</t>
  </si>
  <si>
    <t>Total Disagree:</t>
  </si>
  <si>
    <t>Total Agree:</t>
  </si>
  <si>
    <t>Grid Summary: To what extent do you agree or disagree with the following statements?</t>
  </si>
  <si>
    <t>To what extent do you agree or disagree with the following statements?: I would be interested in pursuing a career in news media or journalism</t>
  </si>
  <si>
    <t>To what extent do you agree or disagree with the following statements?: I would know where to start if I wanted to pursue a career in news media or journalism</t>
  </si>
  <si>
    <t>To what extent do you agree or disagree with the following statements?: I know what different jobs there are available in a career in news media or journalism</t>
  </si>
  <si>
    <t>To what extent do you agree or disagree with the following statements?: I think I have the relevant skills to pursue a career in news media or journalism</t>
  </si>
  <si>
    <t>To what extent do you agree or disagree with the following statements?: I know what skills are needed for a career in news media or journalism</t>
  </si>
  <si>
    <t>To what extent do you agree or disagree with the following statements?: I know how to develop the skills needed for a career in news media or journalism</t>
  </si>
  <si>
    <t>To what extent do you agree or disagree with the following statements?: I know people who work in news media or journalism who I could ask for career advice</t>
  </si>
  <si>
    <t>To what extent do you agree or disagree with the following statements?: I know there are job opportunities in news media and journalism in my local area</t>
  </si>
  <si>
    <t>Creating news content for social media</t>
  </si>
  <si>
    <t>Researching and writing content (i.e. for articles or scripts)</t>
  </si>
  <si>
    <t>Deciding what stories to tell, and how to tell them (i.e. producing or editing)</t>
  </si>
  <si>
    <t>Presenting content for broadcast (i.e. in front of the camera)</t>
  </si>
  <si>
    <t>Working as part of a business/operations team behind the scenes</t>
  </si>
  <si>
    <t>Working with a film crew  (i.e. operating the camera)</t>
  </si>
  <si>
    <t>347</t>
  </si>
  <si>
    <t>346</t>
  </si>
  <si>
    <t>*</t>
  </si>
  <si>
    <t>Which areas of news media or journalism interests you the most? (Select all that apply)</t>
  </si>
  <si>
    <t xml:space="preserve"> For people like me|Not for people like me</t>
  </si>
  <si>
    <t xml:space="preserve"> Accessible|Inacccessible </t>
  </si>
  <si>
    <t xml:space="preserve"> Easy to break into|Difficult to break into</t>
  </si>
  <si>
    <t>Grid Summary: Thinking about the news and journalism industry, which of these would you say best describes that industry?</t>
  </si>
  <si>
    <t>Thinking about the news and journalism industry, which of these would you say best describes that industry?: For people like me|Not for people like me</t>
  </si>
  <si>
    <t>Thinking about the news and journalism industry, which of these would you say best describes that industry?: Accessible|Inacccessible </t>
  </si>
  <si>
    <t>Thinking about the news and journalism industry, which of these would you say best describes that industry?: Easy to break into|Difficult to break into</t>
  </si>
  <si>
    <t>High competition for roles within the industry</t>
  </si>
  <si>
    <t>Lack of connections or networking opportunities</t>
  </si>
  <si>
    <t>Lack of understanding about the jobs available</t>
  </si>
  <si>
    <t>Uncertainty about long-term career progression</t>
  </si>
  <si>
    <t>Low salary compared to other industries</t>
  </si>
  <si>
    <t>Limited access to internships, apprenticeships, or entry-level opportunities </t>
  </si>
  <si>
    <t>Pressure to choose a job that provides immediate, reliable income</t>
  </si>
  <si>
    <t>Pressure to choose a more traditional career path</t>
  </si>
  <si>
    <t>Geography (e.g. living too far away from any job opportunities)</t>
  </si>
  <si>
    <t>Cost of education or training programs</t>
  </si>
  <si>
    <t>Limited representation of diverse backgrounds</t>
  </si>
  <si>
    <t>From your perspective, what are the biggest barriers to working in news media and journalism?</t>
  </si>
  <si>
    <t>Work experience in the industry </t>
  </si>
  <si>
    <t>Mentorship from someone already working in the industry</t>
  </si>
  <si>
    <t>A dedicated training scheme</t>
  </si>
  <si>
    <t>More information about the jobs available </t>
  </si>
  <si>
    <t>Meeting other young people interested in the industry</t>
  </si>
  <si>
    <t>Careers information on news media and journalism available at school</t>
  </si>
  <si>
    <t>More role models who look like me</t>
  </si>
  <si>
    <t>Which of the following, in any, might encourage you to consider a career in news media and journalism?Select any which apply  </t>
  </si>
  <si>
    <t xml:space="preserve"> I would know where to start if I wanted to pursue a career in sport media</t>
  </si>
  <si>
    <t xml:space="preserve"> I know people who work in sport media who I could ask for career advice</t>
  </si>
  <si>
    <t xml:space="preserve"> I know there are job opportunities in sport media in my local area</t>
  </si>
  <si>
    <t xml:space="preserve"> I know what different jobs there are available in a career in sport media</t>
  </si>
  <si>
    <t xml:space="preserve"> I know how to develop the skills needed for a career in sport media</t>
  </si>
  <si>
    <t xml:space="preserve"> I know what skills are needed for a career in sport media</t>
  </si>
  <si>
    <t xml:space="preserve"> I think I have the relevant skills to pursue a career in sport media</t>
  </si>
  <si>
    <t xml:space="preserve"> I would be interested in pursuing a career in sport media</t>
  </si>
  <si>
    <t>Grid Summary: The next few questions are about sports media, which includes broadcasting, reporting, production, event management, digital media, and other aspects of sports media.To what extent do you agree or disagree with the following statements?</t>
  </si>
  <si>
    <t>The next few questions are about sports media, which includes broadcasting, reporting, production, event management, digital media, and other aspects of sports media.To what extent do you agree or disagree with the following statements?: I would be interested in pursuing a career in sport media</t>
  </si>
  <si>
    <t>The next few questions are about sports media, which includes broadcasting, reporting, production, event management, digital media, and other aspects of sports media.To what extent do you agree or disagree with the following statements?: I know what different jobs there are available in a career in sport media</t>
  </si>
  <si>
    <t>The next few questions are about sports media, which includes broadcasting, reporting, production, event management, digital media, and other aspects of sports media.To what extent do you agree or disagree with the following statements?: I would know where to start if I wanted to pursue a career in sport media</t>
  </si>
  <si>
    <t>The next few questions are about sports media, which includes broadcasting, reporting, production, event management, digital media, and other aspects of sports media.To what extent do you agree or disagree with the following statements?: I think I have the relevant skills to pursue a career in sport media</t>
  </si>
  <si>
    <t>The next few questions are about sports media, which includes broadcasting, reporting, production, event management, digital media, and other aspects of sports media.To what extent do you agree or disagree with the following statements?: I know what skills are needed for a career in sport media</t>
  </si>
  <si>
    <t>The next few questions are about sports media, which includes broadcasting, reporting, production, event management, digital media, and other aspects of sports media.To what extent do you agree or disagree with the following statements?: I know how to develop the skills needed for a career in sport media</t>
  </si>
  <si>
    <t>The next few questions are about sports media, which includes broadcasting, reporting, production, event management, digital media, and other aspects of sports media.To what extent do you agree or disagree with the following statements?: I know people who work in sport media who I could ask for career advice</t>
  </si>
  <si>
    <t>The next few questions are about sports media, which includes broadcasting, reporting, production, event management, digital media, and other aspects of sports media.To what extent do you agree or disagree with the following statements?: I know there are job opportunities in sport media in my local area</t>
  </si>
  <si>
    <t>Analysing sports statistics and audience data</t>
  </si>
  <si>
    <t>Researching and writing sports content (i.e. for articles or match reports)</t>
  </si>
  <si>
    <t>Commentating on the action (i.e. as a pundit in front of the camera)</t>
  </si>
  <si>
    <t>Managing partnerships between brands and media platforms</t>
  </si>
  <si>
    <t>Working with a film crew  (i.e. filming matches)</t>
  </si>
  <si>
    <t>Negotiating and managing broadcasting rights</t>
  </si>
  <si>
    <t>379</t>
  </si>
  <si>
    <t>381</t>
  </si>
  <si>
    <t>Which areas of sports media interests you the most?Select all that apply</t>
  </si>
  <si>
    <t>Grid Summary: Thinking about the sports media industry, which of these would you say best describes that industry?</t>
  </si>
  <si>
    <t>Thinking about the sports media industry, which of these would you say best describes that industry?: For people like me|Not for people like me</t>
  </si>
  <si>
    <t>Thinking about the sports media industry, which of these would you say best describes that industry?: Accessible|Inacccessible </t>
  </si>
  <si>
    <t>Thinking about the sports media industry, which of these would you say best describes that industry?: Easy to break into|Difficult to break into</t>
  </si>
  <si>
    <t>From your perspective, what are the biggest barriers to working in sports media?Select all that apply</t>
  </si>
  <si>
    <t>Careers information on sports media available at school</t>
  </si>
  <si>
    <t>Which if the following, in any, might encourage you to consider a career in sports media?</t>
  </si>
  <si>
    <t>Full Results</t>
  </si>
  <si>
    <t>BASE: Currently in university or have completed a degree</t>
  </si>
  <si>
    <t>Public First Poll for and the Kings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</si>
</sst>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3" workbookViewId="0">
      <selection activeCell="F8" sqref="F8"/>
    </sheetView>
  </sheetViews>
  <sheetFormatPr defaultColWidth="10.85546875" defaultRowHeight="15" x14ac:dyDescent="0.25"/>
  <sheetData>
    <row r="7" spans="6:12" ht="39.950000000000003" customHeight="1" x14ac:dyDescent="0.25">
      <c r="F7" s="25" t="s">
        <v>286</v>
      </c>
      <c r="G7" s="26"/>
      <c r="H7" s="26"/>
      <c r="I7" s="26"/>
      <c r="J7" s="26"/>
      <c r="K7" s="26"/>
      <c r="L7" s="26"/>
    </row>
    <row r="10" spans="6:12" ht="20.100000000000001" customHeight="1" x14ac:dyDescent="0.3">
      <c r="F10" s="2" t="s">
        <v>0</v>
      </c>
      <c r="K10" s="3" t="s">
        <v>1</v>
      </c>
    </row>
    <row r="11" spans="6:12" ht="20.100000000000001" customHeight="1" x14ac:dyDescent="0.3">
      <c r="F11" s="2" t="s">
        <v>2</v>
      </c>
      <c r="K11" s="3" t="s">
        <v>3</v>
      </c>
    </row>
    <row r="12" spans="6:12" ht="20.100000000000001" customHeight="1" x14ac:dyDescent="0.3">
      <c r="F12" s="2" t="s">
        <v>4</v>
      </c>
      <c r="K12" s="3" t="s">
        <v>5</v>
      </c>
    </row>
    <row r="13" spans="6:12" ht="20.100000000000001" customHeight="1" x14ac:dyDescent="0.3">
      <c r="F13" s="2" t="s">
        <v>6</v>
      </c>
      <c r="K13" s="3">
        <v>1000</v>
      </c>
    </row>
    <row r="14" spans="6:12" ht="18.75" x14ac:dyDescent="0.3">
      <c r="F14" s="2"/>
    </row>
    <row r="15" spans="6:12" ht="18.75" x14ac:dyDescent="0.3">
      <c r="F15" s="2"/>
    </row>
    <row r="16" spans="6:12" ht="18.75" x14ac:dyDescent="0.3">
      <c r="F16" s="2" t="s">
        <v>7</v>
      </c>
    </row>
    <row r="17" spans="6:13" ht="50.1" customHeight="1" x14ac:dyDescent="0.25">
      <c r="F17" s="27" t="s">
        <v>8</v>
      </c>
      <c r="G17" s="26"/>
      <c r="H17" s="26"/>
      <c r="I17" s="26"/>
      <c r="J17" s="26"/>
      <c r="K17" s="26"/>
      <c r="L17" s="26"/>
      <c r="M17" s="26"/>
    </row>
    <row r="19" spans="6:13" ht="30" customHeight="1" x14ac:dyDescent="0.25">
      <c r="F19" s="4" t="s">
        <v>9</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65"/>
  <sheetViews>
    <sheetView showGridLines="0" topLeftCell="A6" workbookViewId="0"/>
  </sheetViews>
  <sheetFormatPr defaultColWidth="10.85546875" defaultRowHeight="15" x14ac:dyDescent="0.25"/>
  <cols>
    <col min="4" max="4" width="100.7109375" customWidth="1"/>
    <col min="5" max="5" width="20.7109375" customWidth="1"/>
  </cols>
  <sheetData>
    <row r="2" spans="3:6" ht="39.950000000000003" customHeight="1" x14ac:dyDescent="0.25">
      <c r="D2" s="1" t="s">
        <v>10</v>
      </c>
    </row>
    <row r="6" spans="3:6" x14ac:dyDescent="0.25">
      <c r="D6" s="8" t="str">
        <f>HYPERLINK("#'Full Results'!A1", "Full Results")</f>
        <v>Full Results</v>
      </c>
    </row>
    <row r="8" spans="3:6" x14ac:dyDescent="0.25">
      <c r="D8" s="6" t="s">
        <v>11</v>
      </c>
      <c r="E8" s="6" t="s">
        <v>12</v>
      </c>
      <c r="F8" s="6" t="s">
        <v>13</v>
      </c>
    </row>
    <row r="9" spans="3:6" x14ac:dyDescent="0.25">
      <c r="C9">
        <v>1</v>
      </c>
      <c r="D9" s="8" t="str">
        <f>HYPERLINK("#'Table 1'!A1", " Overall, how satisfied are you with life as a whole these days? Please rate from 0 to 10, where 0 means you feel “not at all satisfied” and 10 means you feel “completely satisfied"" ")</f>
        <v xml:space="preserve"> Overall, how satisfied are you with life as a whole these days? Please rate from 0 to 10, where 0 means you feel “not at all satisfied” and 10 means you feel “completely satisfied" </v>
      </c>
      <c r="E9" s="14" t="str">
        <f>HYPERLINK("#'Full Results'!A11", "11")</f>
        <v>11</v>
      </c>
      <c r="F9" t="s">
        <v>73</v>
      </c>
    </row>
    <row r="10" spans="3:6" x14ac:dyDescent="0.25">
      <c r="C10">
        <v>2</v>
      </c>
      <c r="D10" s="8" t="str">
        <f>HYPERLINK("#'Table 2'!A1", " Thinking about your immediate family, did one or more of your parents attend university? ")</f>
        <v xml:space="preserve"> Thinking about your immediate family, did one or more of your parents attend university? </v>
      </c>
      <c r="E10" s="14" t="str">
        <f>HYPERLINK("#'Full Results'!A26", "26")</f>
        <v>26</v>
      </c>
      <c r="F10" t="s">
        <v>73</v>
      </c>
    </row>
    <row r="11" spans="3:6" x14ac:dyDescent="0.25">
      <c r="C11">
        <v>3</v>
      </c>
      <c r="D11" s="8" t="str">
        <f>HYPERLINK("#'Table 3'!A1", " How would you describe your family background growing up?")</f>
        <v xml:space="preserve"> How would you describe your family background growing up?</v>
      </c>
      <c r="E11" s="14" t="str">
        <f>HYPERLINK("#'Full Results'!A33", "33")</f>
        <v>33</v>
      </c>
      <c r="F11" t="s">
        <v>73</v>
      </c>
    </row>
    <row r="12" spans="3:6" x14ac:dyDescent="0.25">
      <c r="C12">
        <v>4</v>
      </c>
      <c r="D12" s="8" t="str">
        <f>HYPERLINK("#'Table 4'!A1", " How do you feel when thinking about your current financial situation? ")</f>
        <v xml:space="preserve"> How do you feel when thinking about your current financial situation? </v>
      </c>
      <c r="E12" s="14" t="str">
        <f>HYPERLINK("#'Full Results'!A42", "42")</f>
        <v>42</v>
      </c>
      <c r="F12" t="s">
        <v>73</v>
      </c>
    </row>
    <row r="13" spans="3:6" x14ac:dyDescent="0.25">
      <c r="C13">
        <v>5</v>
      </c>
      <c r="D13" s="8" t="str">
        <f>HYPERLINK("#'Table 5'!A1", " How would you describe your current levels of financial independence? (The extent to which you pay for accommodation, food, bills etc.).")</f>
        <v xml:space="preserve"> How would you describe your current levels of financial independence? (The extent to which you pay for accommodation, food, bills etc.).</v>
      </c>
      <c r="E13" s="14" t="str">
        <f>HYPERLINK("#'Full Results'!A51", "51")</f>
        <v>51</v>
      </c>
      <c r="F13" t="s">
        <v>73</v>
      </c>
    </row>
    <row r="14" spans="3:6" x14ac:dyDescent="0.25">
      <c r="C14">
        <v>6</v>
      </c>
      <c r="D14" s="8" t="str">
        <f>HYPERLINK("#'Table 6'!A1", " Which of the following best describes your current living situation?")</f>
        <v xml:space="preserve"> Which of the following best describes your current living situation?</v>
      </c>
      <c r="E14" s="14" t="str">
        <f>HYPERLINK("#'Full Results'!A59", "59")</f>
        <v>59</v>
      </c>
      <c r="F14" t="s">
        <v>73</v>
      </c>
    </row>
    <row r="15" spans="3:6" x14ac:dyDescent="0.25">
      <c r="C15">
        <v>7</v>
      </c>
      <c r="D15" s="8" t="str">
        <f>HYPERLINK("#'Table 7'!A1", " You said that you are either currently in university or have completed a degree. What subject matter did you study or are you currently studying?")</f>
        <v xml:space="preserve"> You said that you are either currently in university or have completed a degree. What subject matter did you study or are you currently studying?</v>
      </c>
      <c r="E15" s="14" t="str">
        <f>HYPERLINK("#'Full Results'!A70", "70")</f>
        <v>70</v>
      </c>
      <c r="F15" t="s">
        <v>285</v>
      </c>
    </row>
    <row r="16" spans="3:6" x14ac:dyDescent="0.25">
      <c r="C16">
        <v>8</v>
      </c>
      <c r="D16" s="8" t="str">
        <f>HYPERLINK("#'Table 8'!A1", "Do you currently have plans to obtain one of these degrees or qualifications in the next 5 years? Select all that apply")</f>
        <v>Do you currently have plans to obtain one of these degrees or qualifications in the next 5 years? Select all that apply</v>
      </c>
      <c r="E16" s="14" t="str">
        <f>HYPERLINK("#'Full Results'!A85", "85")</f>
        <v>85</v>
      </c>
      <c r="F16" t="s">
        <v>73</v>
      </c>
    </row>
    <row r="17" spans="3:6" x14ac:dyDescent="0.25">
      <c r="C17">
        <v>9</v>
      </c>
      <c r="D17" s="8" t="str">
        <f>HYPERLINK("#'Table 9'!A1", "Grid Summary: How important or unimportant are these aspects when considering what job you want?")</f>
        <v>Grid Summary: How important or unimportant are these aspects when considering what job you want?</v>
      </c>
      <c r="E17" s="7"/>
      <c r="F17" t="s">
        <v>73</v>
      </c>
    </row>
    <row r="18" spans="3:6" x14ac:dyDescent="0.25">
      <c r="C18">
        <v>10</v>
      </c>
      <c r="D18" s="8" t="str">
        <f>HYPERLINK("#'Table 10'!A1", "How important or unimportant are these aspects when considering what job you want?: Salary")</f>
        <v>How important or unimportant are these aspects when considering what job you want?: Salary</v>
      </c>
      <c r="E18" s="14" t="str">
        <f>HYPERLINK("#'Full Results'!A99", "99")</f>
        <v>99</v>
      </c>
      <c r="F18" t="s">
        <v>73</v>
      </c>
    </row>
    <row r="19" spans="3:6" x14ac:dyDescent="0.25">
      <c r="C19">
        <v>11</v>
      </c>
      <c r="D19" s="8" t="str">
        <f>HYPERLINK("#'Table 11'!A1", "How important or unimportant are these aspects when considering what job you want?: Job security ")</f>
        <v>How important or unimportant are these aspects when considering what job you want?: Job security </v>
      </c>
      <c r="E19" s="14" t="str">
        <f>HYPERLINK("#'Full Results'!A110", "110")</f>
        <v>110</v>
      </c>
      <c r="F19" t="s">
        <v>73</v>
      </c>
    </row>
    <row r="20" spans="3:6" x14ac:dyDescent="0.25">
      <c r="C20">
        <v>12</v>
      </c>
      <c r="D20" s="8" t="str">
        <f>HYPERLINK("#'Table 12'!A1", "How important or unimportant are these aspects when considering what job you want?: Opportunities to progress my career")</f>
        <v>How important or unimportant are these aspects when considering what job you want?: Opportunities to progress my career</v>
      </c>
      <c r="E20" s="14" t="str">
        <f>HYPERLINK("#'Full Results'!A121", "121")</f>
        <v>121</v>
      </c>
      <c r="F20" t="s">
        <v>73</v>
      </c>
    </row>
    <row r="21" spans="3:6" x14ac:dyDescent="0.25">
      <c r="C21">
        <v>13</v>
      </c>
      <c r="D21" s="8" t="str">
        <f>HYPERLINK("#'Table 13'!A1", "How important or unimportant are these aspects when considering what job you want?: Opportunities to learn new things")</f>
        <v>How important or unimportant are these aspects when considering what job you want?: Opportunities to learn new things</v>
      </c>
      <c r="E21" s="14" t="str">
        <f>HYPERLINK("#'Full Results'!A132", "132")</f>
        <v>132</v>
      </c>
      <c r="F21" t="s">
        <v>73</v>
      </c>
    </row>
    <row r="22" spans="3:6" x14ac:dyDescent="0.25">
      <c r="C22">
        <v>14</v>
      </c>
      <c r="D22" s="8" t="str">
        <f>HYPERLINK("#'Table 14'!A1", "How important or unimportant are these aspects when considering what job you want?: Opportunities to be creative")</f>
        <v>How important or unimportant are these aspects when considering what job you want?: Opportunities to be creative</v>
      </c>
      <c r="E22" s="14" t="str">
        <f>HYPERLINK("#'Full Results'!A143", "143")</f>
        <v>143</v>
      </c>
      <c r="F22" t="s">
        <v>73</v>
      </c>
    </row>
    <row r="23" spans="3:6" x14ac:dyDescent="0.25">
      <c r="C23">
        <v>15</v>
      </c>
      <c r="D23" s="8" t="str">
        <f>HYPERLINK("#'Table 15'!A1", "How important or unimportant are these aspects when considering what job you want?: Opportunities to meet well-known public figures (i.e. athletes or politicians)")</f>
        <v>How important or unimportant are these aspects when considering what job you want?: Opportunities to meet well-known public figures (i.e. athletes or politicians)</v>
      </c>
      <c r="E23" s="14" t="str">
        <f>HYPERLINK("#'Full Results'!A154", "154")</f>
        <v>154</v>
      </c>
      <c r="F23" t="s">
        <v>73</v>
      </c>
    </row>
    <row r="24" spans="3:6" x14ac:dyDescent="0.25">
      <c r="C24">
        <v>16</v>
      </c>
      <c r="D24" s="8" t="str">
        <f>HYPERLINK("#'Table 16'!A1", "How important or unimportant are these aspects when considering what job you want?: Opportunities to work with the latest technologies")</f>
        <v>How important or unimportant are these aspects when considering what job you want?: Opportunities to work with the latest technologies</v>
      </c>
      <c r="E24" s="14" t="str">
        <f>HYPERLINK("#'Full Results'!A165", "165")</f>
        <v>165</v>
      </c>
      <c r="F24" t="s">
        <v>73</v>
      </c>
    </row>
    <row r="25" spans="3:6" x14ac:dyDescent="0.25">
      <c r="C25">
        <v>17</v>
      </c>
      <c r="D25" s="8" t="str">
        <f>HYPERLINK("#'Table 17'!A1", "How important or unimportant are these aspects when considering what job you want?: How competitive or prestigious the role is")</f>
        <v>How important or unimportant are these aspects when considering what job you want?: How competitive or prestigious the role is</v>
      </c>
      <c r="E25" s="14" t="str">
        <f>HYPERLINK("#'Full Results'!A176", "176")</f>
        <v>176</v>
      </c>
      <c r="F25" t="s">
        <v>73</v>
      </c>
    </row>
    <row r="26" spans="3:6" x14ac:dyDescent="0.25">
      <c r="C26">
        <v>18</v>
      </c>
      <c r="D26" s="8" t="str">
        <f>HYPERLINK("#'Table 18'!A1", "How important or unimportant are these aspects when considering what job you want?: Work that is interesting")</f>
        <v>How important or unimportant are these aspects when considering what job you want?: Work that is interesting</v>
      </c>
      <c r="E26" s="14" t="str">
        <f>HYPERLINK("#'Full Results'!A187", "187")</f>
        <v>187</v>
      </c>
      <c r="F26" t="s">
        <v>73</v>
      </c>
    </row>
    <row r="27" spans="3:6" x14ac:dyDescent="0.25">
      <c r="C27">
        <v>19</v>
      </c>
      <c r="D27" s="8" t="str">
        <f>HYPERLINK("#'Table 19'!A1", "How important or unimportant are these aspects when considering what job you want?: Contributing to society and helping people")</f>
        <v>How important or unimportant are these aspects when considering what job you want?: Contributing to society and helping people</v>
      </c>
      <c r="E27" s="14" t="str">
        <f>HYPERLINK("#'Full Results'!A198", "198")</f>
        <v>198</v>
      </c>
      <c r="F27" t="s">
        <v>73</v>
      </c>
    </row>
    <row r="28" spans="3:6" x14ac:dyDescent="0.25">
      <c r="C28">
        <v>20</v>
      </c>
      <c r="D28" s="8" t="str">
        <f>HYPERLINK("#'Table 20'!A1", "How important or unimportant are these aspects when considering what job you want?: Ability to reach a wide audience with my work")</f>
        <v>How important or unimportant are these aspects when considering what job you want?: Ability to reach a wide audience with my work</v>
      </c>
      <c r="E28" s="14" t="str">
        <f>HYPERLINK("#'Full Results'!A209", "209")</f>
        <v>209</v>
      </c>
      <c r="F28" t="s">
        <v>73</v>
      </c>
    </row>
    <row r="29" spans="3:6" x14ac:dyDescent="0.25">
      <c r="C29">
        <v>21</v>
      </c>
      <c r="D29" s="8" t="str">
        <f>HYPERLINK("#'Table 21'!A1", "How important or unimportant are these aspects when considering what job you want?: Working for a company or organisation that aligns with my values")</f>
        <v>How important or unimportant are these aspects when considering what job you want?: Working for a company or organisation that aligns with my values</v>
      </c>
      <c r="E29" s="14" t="str">
        <f>HYPERLINK("#'Full Results'!A220", "220")</f>
        <v>220</v>
      </c>
      <c r="F29" t="s">
        <v>73</v>
      </c>
    </row>
    <row r="30" spans="3:6" x14ac:dyDescent="0.25">
      <c r="C30">
        <v>22</v>
      </c>
      <c r="D30" s="8" t="str">
        <f>HYPERLINK("#'Table 22'!A1", "How important or unimportant are these aspects when considering what job you want?: Working for a company or organisation that I’m proud of")</f>
        <v>How important or unimportant are these aspects when considering what job you want?: Working for a company or organisation that I’m proud of</v>
      </c>
      <c r="E30" s="14" t="str">
        <f>HYPERLINK("#'Full Results'!A231", "231")</f>
        <v>231</v>
      </c>
      <c r="F30" t="s">
        <v>73</v>
      </c>
    </row>
    <row r="31" spans="3:6" x14ac:dyDescent="0.25">
      <c r="C31">
        <v>23</v>
      </c>
      <c r="D31" s="8" t="str">
        <f>HYPERLINK("#'Table 23'!A1", "Thinking about your immediate family, which industries do they work in? Please select all that apply.")</f>
        <v>Thinking about your immediate family, which industries do they work in? Please select all that apply.</v>
      </c>
      <c r="E31" s="14" t="str">
        <f>HYPERLINK("#'Full Results'!A242", "242")</f>
        <v>242</v>
      </c>
      <c r="F31" t="s">
        <v>73</v>
      </c>
    </row>
    <row r="32" spans="3:6" x14ac:dyDescent="0.25">
      <c r="C32">
        <v>24</v>
      </c>
      <c r="D32" s="8" t="str">
        <f>HYPERLINK("#'Table 24'!A1", "Which industries would you consider working in? Please select all that apply.")</f>
        <v>Which industries would you consider working in? Please select all that apply.</v>
      </c>
      <c r="E32" s="14" t="str">
        <f>HYPERLINK("#'Full Results'!A272", "272")</f>
        <v>272</v>
      </c>
      <c r="F32" t="s">
        <v>73</v>
      </c>
    </row>
    <row r="33" spans="3:6" x14ac:dyDescent="0.25">
      <c r="C33">
        <v>25</v>
      </c>
      <c r="D33" s="8" t="str">
        <f>HYPERLINK("#'Table 25'!A1", " Do you know where to start if you wanted to pursue a career in news and sports media?")</f>
        <v xml:space="preserve"> Do you know where to start if you wanted to pursue a career in news and sports media?</v>
      </c>
      <c r="E33" s="14" t="str">
        <f>HYPERLINK("#'Full Results'!A302", "302")</f>
        <v>302</v>
      </c>
      <c r="F33" t="s">
        <v>73</v>
      </c>
    </row>
    <row r="34" spans="3:6" x14ac:dyDescent="0.25">
      <c r="C34">
        <v>26</v>
      </c>
      <c r="D34" s="8" t="str">
        <f>HYPERLINK("#'Table 26'!A1", "Grid Summary: To what extent do you agree or disagree with the following statements?")</f>
        <v>Grid Summary: To what extent do you agree or disagree with the following statements?</v>
      </c>
      <c r="E34" s="7"/>
      <c r="F34" t="s">
        <v>73</v>
      </c>
    </row>
    <row r="35" spans="3:6" x14ac:dyDescent="0.25">
      <c r="C35">
        <v>27</v>
      </c>
      <c r="D35" s="8" t="str">
        <f>HYPERLINK("#'Table 27'!A1", "To what extent do you agree or disagree with the following statements?: I would be interested in pursuing a career in news media or journalism")</f>
        <v>To what extent do you agree or disagree with the following statements?: I would be interested in pursuing a career in news media or journalism</v>
      </c>
      <c r="E35" s="14" t="str">
        <f>HYPERLINK("#'Full Results'!A307", "307")</f>
        <v>307</v>
      </c>
      <c r="F35" t="s">
        <v>73</v>
      </c>
    </row>
    <row r="36" spans="3:6" x14ac:dyDescent="0.25">
      <c r="C36">
        <v>28</v>
      </c>
      <c r="D36" s="8" t="str">
        <f>HYPERLINK("#'Table 28'!A1", "To what extent do you agree or disagree with the following statements?: I would know where to start if I wanted to pursue a career in news media or journalism")</f>
        <v>To what extent do you agree or disagree with the following statements?: I would know where to start if I wanted to pursue a career in news media or journalism</v>
      </c>
      <c r="E36" s="14" t="str">
        <f>HYPERLINK("#'Full Results'!A319", "319")</f>
        <v>319</v>
      </c>
      <c r="F36" t="s">
        <v>73</v>
      </c>
    </row>
    <row r="37" spans="3:6" x14ac:dyDescent="0.25">
      <c r="C37">
        <v>29</v>
      </c>
      <c r="D37" s="8" t="str">
        <f>HYPERLINK("#'Table 29'!A1", "To what extent do you agree or disagree with the following statements?: I know what different jobs there are available in a career in news media or journalism")</f>
        <v>To what extent do you agree or disagree with the following statements?: I know what different jobs there are available in a career in news media or journalism</v>
      </c>
      <c r="E37" s="14" t="str">
        <f>HYPERLINK("#'Full Results'!A331", "331")</f>
        <v>331</v>
      </c>
      <c r="F37" t="s">
        <v>73</v>
      </c>
    </row>
    <row r="38" spans="3:6" x14ac:dyDescent="0.25">
      <c r="C38">
        <v>30</v>
      </c>
      <c r="D38" s="8" t="str">
        <f>HYPERLINK("#'Table 30'!A1", "To what extent do you agree or disagree with the following statements?: I think I have the relevant skills to pursue a career in news media or journalism")</f>
        <v>To what extent do you agree or disagree with the following statements?: I think I have the relevant skills to pursue a career in news media or journalism</v>
      </c>
      <c r="E38" s="14" t="str">
        <f>HYPERLINK("#'Full Results'!A343", "343")</f>
        <v>343</v>
      </c>
      <c r="F38" t="s">
        <v>73</v>
      </c>
    </row>
    <row r="39" spans="3:6" x14ac:dyDescent="0.25">
      <c r="C39">
        <v>31</v>
      </c>
      <c r="D39" s="8" t="str">
        <f>HYPERLINK("#'Table 31'!A1", "To what extent do you agree or disagree with the following statements?: I know what skills are needed for a career in news media or journalism")</f>
        <v>To what extent do you agree or disagree with the following statements?: I know what skills are needed for a career in news media or journalism</v>
      </c>
      <c r="E39" s="14" t="str">
        <f>HYPERLINK("#'Full Results'!A355", "355")</f>
        <v>355</v>
      </c>
      <c r="F39" t="s">
        <v>73</v>
      </c>
    </row>
    <row r="40" spans="3:6" x14ac:dyDescent="0.25">
      <c r="C40">
        <v>32</v>
      </c>
      <c r="D40" s="8" t="str">
        <f>HYPERLINK("#'Table 32'!A1", "To what extent do you agree or disagree with the following statements?: I know how to develop the skills needed for a career in news media or journalism")</f>
        <v>To what extent do you agree or disagree with the following statements?: I know how to develop the skills needed for a career in news media or journalism</v>
      </c>
      <c r="E40" s="14" t="str">
        <f>HYPERLINK("#'Full Results'!A367", "367")</f>
        <v>367</v>
      </c>
      <c r="F40" t="s">
        <v>73</v>
      </c>
    </row>
    <row r="41" spans="3:6" x14ac:dyDescent="0.25">
      <c r="C41">
        <v>33</v>
      </c>
      <c r="D41" s="8" t="str">
        <f>HYPERLINK("#'Table 33'!A1", "To what extent do you agree or disagree with the following statements?: I know people who work in news media or journalism who I could ask for career advice")</f>
        <v>To what extent do you agree or disagree with the following statements?: I know people who work in news media or journalism who I could ask for career advice</v>
      </c>
      <c r="E41" s="14" t="str">
        <f>HYPERLINK("#'Full Results'!A379", "379")</f>
        <v>379</v>
      </c>
      <c r="F41" t="s">
        <v>73</v>
      </c>
    </row>
    <row r="42" spans="3:6" x14ac:dyDescent="0.25">
      <c r="C42">
        <v>34</v>
      </c>
      <c r="D42" s="8" t="str">
        <f>HYPERLINK("#'Table 34'!A1", "To what extent do you agree or disagree with the following statements?: I know there are job opportunities in news media and journalism in my local area")</f>
        <v>To what extent do you agree or disagree with the following statements?: I know there are job opportunities in news media and journalism in my local area</v>
      </c>
      <c r="E42" s="14" t="str">
        <f>HYPERLINK("#'Full Results'!A391", "391")</f>
        <v>391</v>
      </c>
      <c r="F42" t="s">
        <v>73</v>
      </c>
    </row>
    <row r="43" spans="3:6" x14ac:dyDescent="0.25">
      <c r="C43">
        <v>35</v>
      </c>
      <c r="D43" s="8" t="str">
        <f>HYPERLINK("#'Table 35'!A1", "Which areas of news media or journalism interests you the most? (Select all that apply)")</f>
        <v>Which areas of news media or journalism interests you the most? (Select all that apply)</v>
      </c>
      <c r="E43" s="14" t="str">
        <f>HYPERLINK("#'Full Results'!A403", "403")</f>
        <v>403</v>
      </c>
      <c r="F43" t="s">
        <v>73</v>
      </c>
    </row>
    <row r="44" spans="3:6" x14ac:dyDescent="0.25">
      <c r="C44">
        <v>36</v>
      </c>
      <c r="D44" s="8" t="str">
        <f>HYPERLINK("#'Table 36'!A1", "Grid Summary: Thinking about the news and journalism industry, which of these would you say best describes that industry?")</f>
        <v>Grid Summary: Thinking about the news and journalism industry, which of these would you say best describes that industry?</v>
      </c>
      <c r="E44" s="7"/>
      <c r="F44" t="s">
        <v>73</v>
      </c>
    </row>
    <row r="45" spans="3:6" x14ac:dyDescent="0.25">
      <c r="C45">
        <v>37</v>
      </c>
      <c r="D45" s="8" t="str">
        <f>HYPERLINK("#'Table 37'!A1", "Thinking about the news and journalism industry, which of these would you say best describes that industry?: For people like me|Not for people like me")</f>
        <v>Thinking about the news and journalism industry, which of these would you say best describes that industry?: For people like me|Not for people like me</v>
      </c>
      <c r="E45" s="14" t="str">
        <f>HYPERLINK("#'Full Results'!A414", "414")</f>
        <v>414</v>
      </c>
      <c r="F45" t="s">
        <v>73</v>
      </c>
    </row>
    <row r="46" spans="3:6" x14ac:dyDescent="0.25">
      <c r="C46">
        <v>38</v>
      </c>
      <c r="D46" s="8" t="str">
        <f>HYPERLINK("#'Table 38'!A1", "Thinking about the news and journalism industry, which of these would you say best describes that industry?: Accessible|Inacccessible ")</f>
        <v>Thinking about the news and journalism industry, which of these would you say best describes that industry?: Accessible|Inacccessible </v>
      </c>
      <c r="E46" s="14" t="str">
        <f>HYPERLINK("#'Full Results'!A422", "422")</f>
        <v>422</v>
      </c>
      <c r="F46" t="s">
        <v>73</v>
      </c>
    </row>
    <row r="47" spans="3:6" x14ac:dyDescent="0.25">
      <c r="C47">
        <v>39</v>
      </c>
      <c r="D47" s="8" t="str">
        <f>HYPERLINK("#'Table 39'!A1", "Thinking about the news and journalism industry, which of these would you say best describes that industry?: Easy to break into|Difficult to break into")</f>
        <v>Thinking about the news and journalism industry, which of these would you say best describes that industry?: Easy to break into|Difficult to break into</v>
      </c>
      <c r="E47" s="14" t="str">
        <f>HYPERLINK("#'Full Results'!A430", "430")</f>
        <v>430</v>
      </c>
      <c r="F47" t="s">
        <v>73</v>
      </c>
    </row>
    <row r="48" spans="3:6" x14ac:dyDescent="0.25">
      <c r="C48">
        <v>40</v>
      </c>
      <c r="D48" s="8" t="str">
        <f>HYPERLINK("#'Table 40'!A1", "From your perspective, what are the biggest barriers to working in news media and journalism?")</f>
        <v>From your perspective, what are the biggest barriers to working in news media and journalism?</v>
      </c>
      <c r="E48" s="14" t="str">
        <f>HYPERLINK("#'Full Results'!A438", "438")</f>
        <v>438</v>
      </c>
      <c r="F48" t="s">
        <v>73</v>
      </c>
    </row>
    <row r="49" spans="3:6" x14ac:dyDescent="0.25">
      <c r="C49">
        <v>41</v>
      </c>
      <c r="D49" s="8" t="str">
        <f>HYPERLINK("#'Table 41'!A1", "Which of the following, in any, might encourage you to consider a career in news media and journalism?Select any which apply  ")</f>
        <v>Which of the following, in any, might encourage you to consider a career in news media and journalism?Select any which apply  </v>
      </c>
      <c r="E49" s="14" t="str">
        <f>HYPERLINK("#'Full Results'!A454", "454")</f>
        <v>454</v>
      </c>
      <c r="F49" t="s">
        <v>73</v>
      </c>
    </row>
    <row r="50" spans="3:6" x14ac:dyDescent="0.25">
      <c r="C50">
        <v>42</v>
      </c>
      <c r="D50" s="8" t="str">
        <f>HYPERLINK("#'Table 42'!A1", "Grid Summary: The next few questions are about sports media, which includes broadcasting, reporting, production, event management, digital media, and other aspects of sports media.To what extent do you agree or disagree with the following stateme...")</f>
        <v>Grid Summary: The next few questions are about sports media, which includes broadcasting, reporting, production, event management, digital media, and other aspects of sports media.To what extent do you agree or disagree with the following stateme...</v>
      </c>
      <c r="E50" s="7"/>
      <c r="F50" t="s">
        <v>73</v>
      </c>
    </row>
    <row r="51" spans="3:6" x14ac:dyDescent="0.25">
      <c r="C51">
        <v>43</v>
      </c>
      <c r="D51" s="8" t="str">
        <f>HYPERLINK("#'Table 43'!A1", "The next few questions are about sports media, which includes broadcasting, reporting, production, event management, digital media, and other aspects of sports media.To what extent do you agree or disagree with the following statements?: I would ...")</f>
        <v>The next few questions are about sports media, which includes broadcasting, reporting, production, event management, digital media, and other aspects of sports media.To what extent do you agree or disagree with the following statements?: I would ...</v>
      </c>
      <c r="E51" s="14" t="str">
        <f>HYPERLINK("#'Full Results'!A466", "466")</f>
        <v>466</v>
      </c>
      <c r="F51" t="s">
        <v>73</v>
      </c>
    </row>
    <row r="52" spans="3:6" x14ac:dyDescent="0.25">
      <c r="C52">
        <v>44</v>
      </c>
      <c r="D52" s="8" t="str">
        <f>HYPERLINK("#'Table 44'!A1", "The next few questions are about sports media, which includes broadcasting, reporting, production, event management, digital media, and other aspects of sports media.To what extent do you agree or disagree with the following statements?: I know w...")</f>
        <v>The next few questions are about sports media, which includes broadcasting, reporting, production, event management, digital media, and other aspects of sports media.To what extent do you agree or disagree with the following statements?: I know w...</v>
      </c>
      <c r="E52" s="14" t="str">
        <f>HYPERLINK("#'Full Results'!A478", "478")</f>
        <v>478</v>
      </c>
      <c r="F52" t="s">
        <v>73</v>
      </c>
    </row>
    <row r="53" spans="3:6" x14ac:dyDescent="0.25">
      <c r="C53">
        <v>45</v>
      </c>
      <c r="D53" s="8" t="str">
        <f>HYPERLINK("#'Table 45'!A1", "The next few questions are about sports media, which includes broadcasting, reporting, production, event management, digital media, and other aspects of sports media.To what extent do you agree or disagree with the following statements?: I would ...")</f>
        <v>The next few questions are about sports media, which includes broadcasting, reporting, production, event management, digital media, and other aspects of sports media.To what extent do you agree or disagree with the following statements?: I would ...</v>
      </c>
      <c r="E53" s="14" t="str">
        <f>HYPERLINK("#'Full Results'!A490", "490")</f>
        <v>490</v>
      </c>
      <c r="F53" t="s">
        <v>73</v>
      </c>
    </row>
    <row r="54" spans="3:6" x14ac:dyDescent="0.25">
      <c r="C54">
        <v>46</v>
      </c>
      <c r="D54" s="8" t="str">
        <f>HYPERLINK("#'Table 46'!A1", "The next few questions are about sports media, which includes broadcasting, reporting, production, event management, digital media, and other aspects of sports media.To what extent do you agree or disagree with the following statements?: I think ...")</f>
        <v>The next few questions are about sports media, which includes broadcasting, reporting, production, event management, digital media, and other aspects of sports media.To what extent do you agree or disagree with the following statements?: I think ...</v>
      </c>
      <c r="E54" s="14" t="str">
        <f>HYPERLINK("#'Full Results'!A502", "502")</f>
        <v>502</v>
      </c>
      <c r="F54" t="s">
        <v>73</v>
      </c>
    </row>
    <row r="55" spans="3:6" x14ac:dyDescent="0.25">
      <c r="C55">
        <v>47</v>
      </c>
      <c r="D55" s="8" t="str">
        <f>HYPERLINK("#'Table 47'!A1", "The next few questions are about sports media, which includes broadcasting, reporting, production, event management, digital media, and other aspects of sports media.To what extent do you agree or disagree with the following statements?: I know w...")</f>
        <v>The next few questions are about sports media, which includes broadcasting, reporting, production, event management, digital media, and other aspects of sports media.To what extent do you agree or disagree with the following statements?: I know w...</v>
      </c>
      <c r="E55" s="14" t="str">
        <f>HYPERLINK("#'Full Results'!A514", "514")</f>
        <v>514</v>
      </c>
      <c r="F55" t="s">
        <v>73</v>
      </c>
    </row>
    <row r="56" spans="3:6" x14ac:dyDescent="0.25">
      <c r="C56">
        <v>48</v>
      </c>
      <c r="D56" s="8" t="str">
        <f>HYPERLINK("#'Table 48'!A1", "The next few questions are about sports media, which includes broadcasting, reporting, production, event management, digital media, and other aspects of sports media.To what extent do you agree or disagree with the following statements?: I know h...")</f>
        <v>The next few questions are about sports media, which includes broadcasting, reporting, production, event management, digital media, and other aspects of sports media.To what extent do you agree or disagree with the following statements?: I know h...</v>
      </c>
      <c r="E56" s="14" t="str">
        <f>HYPERLINK("#'Full Results'!A526", "526")</f>
        <v>526</v>
      </c>
      <c r="F56" t="s">
        <v>73</v>
      </c>
    </row>
    <row r="57" spans="3:6" x14ac:dyDescent="0.25">
      <c r="C57">
        <v>49</v>
      </c>
      <c r="D57" s="8" t="str">
        <f>HYPERLINK("#'Table 49'!A1", "The next few questions are about sports media, which includes broadcasting, reporting, production, event management, digital media, and other aspects of sports media.To what extent do you agree or disagree with the following statements?: I know p...")</f>
        <v>The next few questions are about sports media, which includes broadcasting, reporting, production, event management, digital media, and other aspects of sports media.To what extent do you agree or disagree with the following statements?: I know p...</v>
      </c>
      <c r="E57" s="14" t="str">
        <f>HYPERLINK("#'Full Results'!A538", "538")</f>
        <v>538</v>
      </c>
      <c r="F57" t="s">
        <v>73</v>
      </c>
    </row>
    <row r="58" spans="3:6" x14ac:dyDescent="0.25">
      <c r="C58">
        <v>50</v>
      </c>
      <c r="D58" s="8" t="str">
        <f>HYPERLINK("#'Table 50'!A1", "The next few questions are about sports media, which includes broadcasting, reporting, production, event management, digital media, and other aspects of sports media.To what extent do you agree or disagree with the following statements?: I know t...")</f>
        <v>The next few questions are about sports media, which includes broadcasting, reporting, production, event management, digital media, and other aspects of sports media.To what extent do you agree or disagree with the following statements?: I know t...</v>
      </c>
      <c r="E58" s="14" t="str">
        <f>HYPERLINK("#'Full Results'!A550", "550")</f>
        <v>550</v>
      </c>
      <c r="F58" t="s">
        <v>73</v>
      </c>
    </row>
    <row r="59" spans="3:6" x14ac:dyDescent="0.25">
      <c r="C59">
        <v>51</v>
      </c>
      <c r="D59" s="8" t="str">
        <f>HYPERLINK("#'Table 51'!A1", "Which areas of sports media interests you the most?Select all that apply")</f>
        <v>Which areas of sports media interests you the most?Select all that apply</v>
      </c>
      <c r="E59" s="14" t="str">
        <f>HYPERLINK("#'Full Results'!A562", "562")</f>
        <v>562</v>
      </c>
      <c r="F59" t="s">
        <v>73</v>
      </c>
    </row>
    <row r="60" spans="3:6" x14ac:dyDescent="0.25">
      <c r="C60">
        <v>52</v>
      </c>
      <c r="D60" s="8" t="str">
        <f>HYPERLINK("#'Table 52'!A1", "Grid Summary: Thinking about the sports media industry, which of these would you say best describes that industry?")</f>
        <v>Grid Summary: Thinking about the sports media industry, which of these would you say best describes that industry?</v>
      </c>
      <c r="E60" s="7"/>
      <c r="F60" t="s">
        <v>73</v>
      </c>
    </row>
    <row r="61" spans="3:6" x14ac:dyDescent="0.25">
      <c r="C61">
        <v>53</v>
      </c>
      <c r="D61" s="8" t="str">
        <f>HYPERLINK("#'Table 53'!A1", "Thinking about the sports media industry, which of these would you say best describes that industry?: For people like me|Not for people like me")</f>
        <v>Thinking about the sports media industry, which of these would you say best describes that industry?: For people like me|Not for people like me</v>
      </c>
      <c r="E61" s="14" t="str">
        <f>HYPERLINK("#'Full Results'!A575", "575")</f>
        <v>575</v>
      </c>
      <c r="F61" t="s">
        <v>73</v>
      </c>
    </row>
    <row r="62" spans="3:6" x14ac:dyDescent="0.25">
      <c r="C62">
        <v>54</v>
      </c>
      <c r="D62" s="8" t="str">
        <f>HYPERLINK("#'Table 54'!A1", "Thinking about the sports media industry, which of these would you say best describes that industry?: Accessible|Inacccessible ")</f>
        <v>Thinking about the sports media industry, which of these would you say best describes that industry?: Accessible|Inacccessible </v>
      </c>
      <c r="E62" s="14" t="str">
        <f>HYPERLINK("#'Full Results'!A583", "583")</f>
        <v>583</v>
      </c>
      <c r="F62" t="s">
        <v>73</v>
      </c>
    </row>
    <row r="63" spans="3:6" x14ac:dyDescent="0.25">
      <c r="C63">
        <v>55</v>
      </c>
      <c r="D63" s="8" t="str">
        <f>HYPERLINK("#'Table 55'!A1", "Thinking about the sports media industry, which of these would you say best describes that industry?: Easy to break into|Difficult to break into")</f>
        <v>Thinking about the sports media industry, which of these would you say best describes that industry?: Easy to break into|Difficult to break into</v>
      </c>
      <c r="E63" s="14" t="str">
        <f>HYPERLINK("#'Full Results'!A591", "591")</f>
        <v>591</v>
      </c>
      <c r="F63" t="s">
        <v>73</v>
      </c>
    </row>
    <row r="64" spans="3:6" x14ac:dyDescent="0.25">
      <c r="C64">
        <v>56</v>
      </c>
      <c r="D64" s="8" t="str">
        <f>HYPERLINK("#'Table 56'!A1", "From your perspective, what are the biggest barriers to working in sports media?Select all that apply")</f>
        <v>From your perspective, what are the biggest barriers to working in sports media?Select all that apply</v>
      </c>
      <c r="E64" s="14" t="str">
        <f>HYPERLINK("#'Full Results'!A599", "599")</f>
        <v>599</v>
      </c>
      <c r="F64" t="s">
        <v>73</v>
      </c>
    </row>
    <row r="65" spans="3:6" x14ac:dyDescent="0.25">
      <c r="C65">
        <v>57</v>
      </c>
      <c r="D65" s="8" t="str">
        <f>HYPERLINK("#'Table 57'!A1", "Which if the following, in any, might encourage you to consider a career in sports media?")</f>
        <v>Which if the following, in any, might encourage you to consider a career in sports media?</v>
      </c>
      <c r="E65" s="14" t="str">
        <f>HYPERLINK("#'Full Results'!A615", "615")</f>
        <v>615</v>
      </c>
      <c r="F65" t="s">
        <v>73</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V627"/>
  <sheetViews>
    <sheetView showGridLines="0" workbookViewId="0">
      <pane xSplit="2" ySplit="8" topLeftCell="C94" activePane="bottomRight" state="frozen"/>
      <selection pane="topRight"/>
      <selection pane="bottomLeft"/>
      <selection pane="bottomRight" activeCell="G72" sqref="G72"/>
    </sheetView>
  </sheetViews>
  <sheetFormatPr defaultColWidth="10.85546875" defaultRowHeight="15" x14ac:dyDescent="0.25"/>
  <cols>
    <col min="2" max="2" width="20.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25"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3"/>
      <c r="C5" s="13"/>
      <c r="D5" s="28" t="s">
        <v>49</v>
      </c>
      <c r="E5" s="28"/>
      <c r="F5" s="13"/>
      <c r="G5" s="28" t="s">
        <v>50</v>
      </c>
      <c r="H5" s="28"/>
      <c r="I5" s="28"/>
      <c r="J5" s="28"/>
      <c r="K5" s="28"/>
      <c r="L5" s="13"/>
      <c r="M5" s="28" t="s">
        <v>51</v>
      </c>
      <c r="N5" s="28"/>
      <c r="O5" s="28"/>
      <c r="P5" s="28"/>
      <c r="Q5" s="13"/>
      <c r="R5" s="28" t="s">
        <v>52</v>
      </c>
      <c r="S5" s="28"/>
      <c r="T5" s="28"/>
      <c r="U5" s="28"/>
      <c r="V5" s="13"/>
      <c r="W5" s="28" t="s">
        <v>53</v>
      </c>
      <c r="X5" s="28"/>
      <c r="Y5" s="28"/>
      <c r="Z5" s="28"/>
      <c r="AA5" s="28"/>
      <c r="AB5" s="13"/>
      <c r="AC5" s="28" t="s">
        <v>54</v>
      </c>
      <c r="AD5" s="28"/>
      <c r="AE5" s="13"/>
      <c r="AF5" s="28" t="s">
        <v>55</v>
      </c>
      <c r="AG5" s="28"/>
      <c r="AH5" s="28"/>
      <c r="AI5" s="28"/>
      <c r="AJ5" s="13"/>
      <c r="AK5" s="28" t="s">
        <v>56</v>
      </c>
      <c r="AL5" s="28"/>
      <c r="AM5" s="13"/>
      <c r="AN5" s="28" t="s">
        <v>57</v>
      </c>
      <c r="AO5" s="28"/>
      <c r="AP5" s="28"/>
      <c r="AQ5" s="13"/>
      <c r="AR5" s="28" t="s">
        <v>58</v>
      </c>
      <c r="AS5" s="28"/>
      <c r="AT5" s="13"/>
      <c r="AU5" s="28" t="s">
        <v>59</v>
      </c>
      <c r="AV5" s="28"/>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20.100000000000001"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20.100000000000001"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11" spans="2:48" x14ac:dyDescent="0.25">
      <c r="B11" s="6" t="s">
        <v>72</v>
      </c>
    </row>
    <row r="12" spans="2:48" x14ac:dyDescent="0.25">
      <c r="B12" s="24" t="s">
        <v>73</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row>
    <row r="13" spans="2:48" x14ac:dyDescent="0.25">
      <c r="B13" t="s">
        <v>60</v>
      </c>
      <c r="C13" s="17">
        <v>2.5409410756145698E-2</v>
      </c>
      <c r="D13" s="17">
        <v>2.5467254213389499E-2</v>
      </c>
      <c r="E13" s="17">
        <v>2.5812700089269901E-2</v>
      </c>
      <c r="F13" s="17"/>
      <c r="G13" s="17">
        <v>3.6128265286691899E-2</v>
      </c>
      <c r="H13" s="17">
        <v>5.6028269611183901E-2</v>
      </c>
      <c r="I13" s="17">
        <v>0</v>
      </c>
      <c r="J13" s="17">
        <v>3.3754813654730403E-2</v>
      </c>
      <c r="K13" s="17">
        <v>1.97886132035811E-3</v>
      </c>
      <c r="L13" s="17"/>
      <c r="M13" s="17">
        <v>5.1095955059529399E-3</v>
      </c>
      <c r="N13" s="17">
        <v>3.0924408304635401E-2</v>
      </c>
      <c r="O13" s="17">
        <v>1.0365476432356999E-2</v>
      </c>
      <c r="P13" s="17">
        <v>5.2254691528354803E-2</v>
      </c>
      <c r="Q13" s="17"/>
      <c r="R13" s="17">
        <v>2.3749761795198401E-2</v>
      </c>
      <c r="S13" s="17">
        <v>2.9063525476954E-2</v>
      </c>
      <c r="T13" s="17">
        <v>4.01984564002257E-2</v>
      </c>
      <c r="U13" s="17">
        <v>1.6283940676442499E-2</v>
      </c>
      <c r="V13" s="17"/>
      <c r="W13" s="17">
        <v>4.79954278758822E-2</v>
      </c>
      <c r="X13" s="17">
        <v>1.48769964279085E-2</v>
      </c>
      <c r="Y13" s="17">
        <v>5.57868413053307E-3</v>
      </c>
      <c r="Z13" s="17">
        <v>0</v>
      </c>
      <c r="AA13" s="17">
        <v>0</v>
      </c>
      <c r="AB13" s="17"/>
      <c r="AC13" s="17">
        <v>2.1328198005693799E-2</v>
      </c>
      <c r="AD13" s="17">
        <v>3.4197006812997602E-2</v>
      </c>
      <c r="AE13" s="17"/>
      <c r="AF13" s="17">
        <v>1.45219597477172E-2</v>
      </c>
      <c r="AG13" s="17">
        <v>2.7598782851904601E-2</v>
      </c>
      <c r="AH13" s="17">
        <v>2.4894615917981401E-2</v>
      </c>
      <c r="AI13" s="17">
        <v>4.8408070880041898E-2</v>
      </c>
      <c r="AJ13" s="17"/>
      <c r="AK13" s="17">
        <v>2.3306276862051601E-2</v>
      </c>
      <c r="AL13" s="17">
        <v>2.02534993587207E-2</v>
      </c>
      <c r="AM13" s="17"/>
      <c r="AN13" s="17">
        <v>1.16055822786335E-2</v>
      </c>
      <c r="AO13" s="17">
        <v>3.3491652176770102E-2</v>
      </c>
      <c r="AP13" s="17">
        <v>2.9156700827514401E-2</v>
      </c>
      <c r="AQ13" s="17"/>
      <c r="AR13" s="17">
        <v>2.5343255038865999E-2</v>
      </c>
      <c r="AS13" s="17">
        <v>2.8782852594259299E-2</v>
      </c>
      <c r="AT13" s="17"/>
      <c r="AU13" s="17">
        <v>1.3369224219915E-2</v>
      </c>
      <c r="AV13" s="17">
        <v>3.7370700920644602E-2</v>
      </c>
    </row>
    <row r="14" spans="2:48" x14ac:dyDescent="0.25">
      <c r="B14" t="s">
        <v>61</v>
      </c>
      <c r="C14" s="17">
        <v>1.45487231573493E-2</v>
      </c>
      <c r="D14" s="17">
        <v>1.9167846766862898E-2</v>
      </c>
      <c r="E14" s="17">
        <v>1.02020035295494E-2</v>
      </c>
      <c r="F14" s="17"/>
      <c r="G14" s="17">
        <v>1.56102395848754E-2</v>
      </c>
      <c r="H14" s="17">
        <v>1.7699965524351501E-2</v>
      </c>
      <c r="I14" s="17">
        <v>8.0306038677307404E-3</v>
      </c>
      <c r="J14" s="17">
        <v>2.7412367756882099E-2</v>
      </c>
      <c r="K14" s="17">
        <v>4.03082304195467E-3</v>
      </c>
      <c r="L14" s="17"/>
      <c r="M14" s="17">
        <v>1.49159882205192E-3</v>
      </c>
      <c r="N14" s="17">
        <v>2.44297818680561E-2</v>
      </c>
      <c r="O14" s="17">
        <v>0</v>
      </c>
      <c r="P14" s="17">
        <v>3.1460806743222998E-2</v>
      </c>
      <c r="Q14" s="17"/>
      <c r="R14" s="17">
        <v>1.7264490298383998E-2</v>
      </c>
      <c r="S14" s="17">
        <v>9.1720495188143594E-3</v>
      </c>
      <c r="T14" s="17">
        <v>2.0633084244534701E-2</v>
      </c>
      <c r="U14" s="17">
        <v>1.1669228957219399E-2</v>
      </c>
      <c r="V14" s="17"/>
      <c r="W14" s="17">
        <v>1.5401488158327601E-2</v>
      </c>
      <c r="X14" s="17">
        <v>7.0145829874054804E-3</v>
      </c>
      <c r="Y14" s="17">
        <v>1.27874376102214E-2</v>
      </c>
      <c r="Z14" s="17">
        <v>4.5455921435927402E-2</v>
      </c>
      <c r="AA14" s="17">
        <v>0</v>
      </c>
      <c r="AB14" s="17"/>
      <c r="AC14" s="17">
        <v>1.4513988740199799E-2</v>
      </c>
      <c r="AD14" s="17">
        <v>9.8156260506039004E-3</v>
      </c>
      <c r="AE14" s="17"/>
      <c r="AF14" s="17">
        <v>5.2232620741734202E-3</v>
      </c>
      <c r="AG14" s="17">
        <v>1.6105243522002499E-2</v>
      </c>
      <c r="AH14" s="17">
        <v>1.57354008442913E-2</v>
      </c>
      <c r="AI14" s="17">
        <v>4.30929745340113E-2</v>
      </c>
      <c r="AJ14" s="17"/>
      <c r="AK14" s="17">
        <v>2.05781981992652E-2</v>
      </c>
      <c r="AL14" s="17">
        <v>7.2672230831243804E-3</v>
      </c>
      <c r="AM14" s="17"/>
      <c r="AN14" s="17">
        <v>1.09072574020232E-2</v>
      </c>
      <c r="AO14" s="17">
        <v>1.7054609223573301E-2</v>
      </c>
      <c r="AP14" s="17">
        <v>1.37458332348089E-2</v>
      </c>
      <c r="AQ14" s="17"/>
      <c r="AR14" s="17">
        <v>1.49056463934453E-2</v>
      </c>
      <c r="AS14" s="17">
        <v>1.6947153411008501E-2</v>
      </c>
      <c r="AT14" s="17"/>
      <c r="AU14" s="17">
        <v>1.2166325393325499E-2</v>
      </c>
      <c r="AV14" s="17">
        <v>9.6383100900917004E-3</v>
      </c>
    </row>
    <row r="15" spans="2:48" x14ac:dyDescent="0.25">
      <c r="B15" t="s">
        <v>62</v>
      </c>
      <c r="C15" s="17">
        <v>1.8075761561289799E-2</v>
      </c>
      <c r="D15" s="17">
        <v>1.8430851093632301E-2</v>
      </c>
      <c r="E15" s="17">
        <v>1.8049286070659101E-2</v>
      </c>
      <c r="F15" s="17"/>
      <c r="G15" s="17">
        <v>2.0752539423712E-2</v>
      </c>
      <c r="H15" s="17">
        <v>7.0338852632565903E-3</v>
      </c>
      <c r="I15" s="17">
        <v>1.37216801142483E-2</v>
      </c>
      <c r="J15" s="17">
        <v>1.27812784374882E-2</v>
      </c>
      <c r="K15" s="17">
        <v>3.5821384337338197E-2</v>
      </c>
      <c r="L15" s="17"/>
      <c r="M15" s="17">
        <v>4.1060523999489297E-3</v>
      </c>
      <c r="N15" s="17">
        <v>1.6951276738940101E-2</v>
      </c>
      <c r="O15" s="17">
        <v>2.7270952429600301E-2</v>
      </c>
      <c r="P15" s="17">
        <v>2.6387310166745701E-2</v>
      </c>
      <c r="Q15" s="17"/>
      <c r="R15" s="17">
        <v>2.8109605872968998E-2</v>
      </c>
      <c r="S15" s="17">
        <v>2.5264041350741201E-2</v>
      </c>
      <c r="T15" s="17">
        <v>1.97139160501579E-2</v>
      </c>
      <c r="U15" s="17">
        <v>1.5370070244921499E-2</v>
      </c>
      <c r="V15" s="17"/>
      <c r="W15" s="17">
        <v>2.50454235483243E-2</v>
      </c>
      <c r="X15" s="17">
        <v>1.38484790228376E-2</v>
      </c>
      <c r="Y15" s="17">
        <v>2.9467659159006E-2</v>
      </c>
      <c r="Z15" s="17">
        <v>0</v>
      </c>
      <c r="AA15" s="17">
        <v>0</v>
      </c>
      <c r="AB15" s="17"/>
      <c r="AC15" s="17">
        <v>1.7021502674619798E-2</v>
      </c>
      <c r="AD15" s="17">
        <v>2.0749874525853099E-2</v>
      </c>
      <c r="AE15" s="17"/>
      <c r="AF15" s="17">
        <v>1.91457452016193E-2</v>
      </c>
      <c r="AG15" s="17">
        <v>2.3218053298157501E-2</v>
      </c>
      <c r="AH15" s="17">
        <v>1.48889643781864E-2</v>
      </c>
      <c r="AI15" s="17">
        <v>1.0841191987842801E-2</v>
      </c>
      <c r="AJ15" s="17"/>
      <c r="AK15" s="17">
        <v>1.41505646802326E-2</v>
      </c>
      <c r="AL15" s="17">
        <v>2.04345295840868E-2</v>
      </c>
      <c r="AM15" s="17"/>
      <c r="AN15" s="17">
        <v>2.6864395021853602E-2</v>
      </c>
      <c r="AO15" s="17">
        <v>9.0653508965061295E-3</v>
      </c>
      <c r="AP15" s="17">
        <v>2.3517858550459299E-2</v>
      </c>
      <c r="AQ15" s="17"/>
      <c r="AR15" s="17">
        <v>1.06475870389145E-2</v>
      </c>
      <c r="AS15" s="17">
        <v>2.3199533957170702E-2</v>
      </c>
      <c r="AT15" s="17"/>
      <c r="AU15" s="17">
        <v>7.4927866185448399E-3</v>
      </c>
      <c r="AV15" s="17">
        <v>3.2667794505476598E-2</v>
      </c>
    </row>
    <row r="16" spans="2:48" x14ac:dyDescent="0.25">
      <c r="B16" t="s">
        <v>63</v>
      </c>
      <c r="C16" s="17">
        <v>5.96698431891814E-2</v>
      </c>
      <c r="D16" s="17">
        <v>5.0111550916686398E-2</v>
      </c>
      <c r="E16" s="17">
        <v>6.4332799139261404E-2</v>
      </c>
      <c r="F16" s="17"/>
      <c r="G16" s="17">
        <v>9.03853537117566E-2</v>
      </c>
      <c r="H16" s="17">
        <v>5.6078103084179598E-2</v>
      </c>
      <c r="I16" s="17">
        <v>4.6128309915602801E-2</v>
      </c>
      <c r="J16" s="17">
        <v>5.1974822205828101E-2</v>
      </c>
      <c r="K16" s="17">
        <v>5.4882150992896603E-2</v>
      </c>
      <c r="L16" s="17"/>
      <c r="M16" s="17">
        <v>2.93156755512348E-2</v>
      </c>
      <c r="N16" s="17">
        <v>4.69405999889509E-2</v>
      </c>
      <c r="O16" s="17">
        <v>8.4568179656568404E-2</v>
      </c>
      <c r="P16" s="17">
        <v>8.2345394915605399E-2</v>
      </c>
      <c r="Q16" s="17"/>
      <c r="R16" s="17">
        <v>2.46571764910576E-2</v>
      </c>
      <c r="S16" s="17">
        <v>4.3955858287181501E-2</v>
      </c>
      <c r="T16" s="17">
        <v>3.8366903271097E-2</v>
      </c>
      <c r="U16" s="17">
        <v>9.1100159946770898E-2</v>
      </c>
      <c r="V16" s="17"/>
      <c r="W16" s="17">
        <v>9.5111389621210005E-2</v>
      </c>
      <c r="X16" s="17">
        <v>4.5722216404212299E-2</v>
      </c>
      <c r="Y16" s="17">
        <v>4.8771526334909901E-2</v>
      </c>
      <c r="Z16" s="17">
        <v>2.2879042233625899E-2</v>
      </c>
      <c r="AA16" s="17">
        <v>0</v>
      </c>
      <c r="AB16" s="17"/>
      <c r="AC16" s="17">
        <v>5.8562308770395602E-2</v>
      </c>
      <c r="AD16" s="17">
        <v>6.0935475356745199E-2</v>
      </c>
      <c r="AE16" s="17"/>
      <c r="AF16" s="17">
        <v>3.77049956080103E-2</v>
      </c>
      <c r="AG16" s="17">
        <v>4.6395563017705102E-2</v>
      </c>
      <c r="AH16" s="17">
        <v>6.3869969145280994E-2</v>
      </c>
      <c r="AI16" s="17">
        <v>0.16015808287952699</v>
      </c>
      <c r="AJ16" s="17"/>
      <c r="AK16" s="17">
        <v>5.5197280348285999E-2</v>
      </c>
      <c r="AL16" s="17">
        <v>6.0543784055914297E-2</v>
      </c>
      <c r="AM16" s="17"/>
      <c r="AN16" s="17">
        <v>4.0047856071837598E-2</v>
      </c>
      <c r="AO16" s="17">
        <v>4.9818148330371403E-2</v>
      </c>
      <c r="AP16" s="17">
        <v>8.3011535925535104E-2</v>
      </c>
      <c r="AQ16" s="17"/>
      <c r="AR16" s="17">
        <v>5.2550102093576898E-2</v>
      </c>
      <c r="AS16" s="17">
        <v>8.9020330603288095E-2</v>
      </c>
      <c r="AT16" s="17"/>
      <c r="AU16" s="17">
        <v>3.7183256893276798E-2</v>
      </c>
      <c r="AV16" s="17">
        <v>7.6455843508514199E-2</v>
      </c>
    </row>
    <row r="17" spans="2:48" x14ac:dyDescent="0.25">
      <c r="B17" t="s">
        <v>64</v>
      </c>
      <c r="C17" s="17">
        <v>8.9727844119000394E-2</v>
      </c>
      <c r="D17" s="17">
        <v>5.6460757518632797E-2</v>
      </c>
      <c r="E17" s="17">
        <v>0.124562216685041</v>
      </c>
      <c r="F17" s="17"/>
      <c r="G17" s="17">
        <v>0.130449209811207</v>
      </c>
      <c r="H17" s="17">
        <v>7.0747316184638406E-2</v>
      </c>
      <c r="I17" s="17">
        <v>0.106991813746612</v>
      </c>
      <c r="J17" s="17">
        <v>8.0394467407987197E-2</v>
      </c>
      <c r="K17" s="17">
        <v>6.1855636562962599E-2</v>
      </c>
      <c r="L17" s="17"/>
      <c r="M17" s="17">
        <v>7.6516836559271606E-2</v>
      </c>
      <c r="N17" s="17">
        <v>9.7114653568392301E-2</v>
      </c>
      <c r="O17" s="17">
        <v>8.1466160823207096E-2</v>
      </c>
      <c r="P17" s="17">
        <v>0.103162563909955</v>
      </c>
      <c r="Q17" s="17"/>
      <c r="R17" s="17">
        <v>5.2078392586581E-2</v>
      </c>
      <c r="S17" s="17">
        <v>0.120308546993781</v>
      </c>
      <c r="T17" s="17">
        <v>9.7540160903825696E-2</v>
      </c>
      <c r="U17" s="17">
        <v>0.101318144622978</v>
      </c>
      <c r="V17" s="17"/>
      <c r="W17" s="17">
        <v>9.8440364182824105E-2</v>
      </c>
      <c r="X17" s="17">
        <v>9.8050253663533898E-2</v>
      </c>
      <c r="Y17" s="17">
        <v>8.5274119741769003E-2</v>
      </c>
      <c r="Z17" s="17">
        <v>1.8091086258421599E-2</v>
      </c>
      <c r="AA17" s="17">
        <v>0</v>
      </c>
      <c r="AB17" s="17"/>
      <c r="AC17" s="17">
        <v>8.01750310649232E-2</v>
      </c>
      <c r="AD17" s="17">
        <v>0.10686350242622999</v>
      </c>
      <c r="AE17" s="17"/>
      <c r="AF17" s="17">
        <v>5.3274570677273203E-2</v>
      </c>
      <c r="AG17" s="17">
        <v>9.5323444901308493E-2</v>
      </c>
      <c r="AH17" s="17">
        <v>9.3389902012642106E-2</v>
      </c>
      <c r="AI17" s="17">
        <v>0.166382978491741</v>
      </c>
      <c r="AJ17" s="17"/>
      <c r="AK17" s="17">
        <v>7.1233755842558005E-2</v>
      </c>
      <c r="AL17" s="17">
        <v>0.101523001141531</v>
      </c>
      <c r="AM17" s="17"/>
      <c r="AN17" s="17">
        <v>4.3873340386383901E-2</v>
      </c>
      <c r="AO17" s="17">
        <v>8.8723462331115097E-2</v>
      </c>
      <c r="AP17" s="17">
        <v>0.123631272441573</v>
      </c>
      <c r="AQ17" s="17"/>
      <c r="AR17" s="17">
        <v>6.8539468023045794E-2</v>
      </c>
      <c r="AS17" s="17">
        <v>0.10050860020642</v>
      </c>
      <c r="AT17" s="17"/>
      <c r="AU17" s="17">
        <v>7.1138672342443601E-2</v>
      </c>
      <c r="AV17" s="17">
        <v>9.5998008372488605E-2</v>
      </c>
    </row>
    <row r="18" spans="2:48" x14ac:dyDescent="0.25">
      <c r="B18" t="s">
        <v>65</v>
      </c>
      <c r="C18" s="17">
        <v>0.14413138019567501</v>
      </c>
      <c r="D18" s="17">
        <v>0.13671299091969699</v>
      </c>
      <c r="E18" s="17">
        <v>0.15224043280392799</v>
      </c>
      <c r="F18" s="17"/>
      <c r="G18" s="17">
        <v>0.14273707628862101</v>
      </c>
      <c r="H18" s="17">
        <v>0.16876811712384501</v>
      </c>
      <c r="I18" s="17">
        <v>0.161620689162005</v>
      </c>
      <c r="J18" s="17">
        <v>0.152844505521954</v>
      </c>
      <c r="K18" s="17">
        <v>9.5656512961826895E-2</v>
      </c>
      <c r="L18" s="17"/>
      <c r="M18" s="17">
        <v>7.9940478141061103E-2</v>
      </c>
      <c r="N18" s="17">
        <v>0.174293860966896</v>
      </c>
      <c r="O18" s="17">
        <v>0.22092256406438501</v>
      </c>
      <c r="P18" s="17">
        <v>0.107871390218098</v>
      </c>
      <c r="Q18" s="17"/>
      <c r="R18" s="17">
        <v>0.14874096411384799</v>
      </c>
      <c r="S18" s="17">
        <v>0.146252534513924</v>
      </c>
      <c r="T18" s="17">
        <v>0.13654261112228899</v>
      </c>
      <c r="U18" s="17">
        <v>0.12860975355885601</v>
      </c>
      <c r="V18" s="17"/>
      <c r="W18" s="17">
        <v>0.14096689581487601</v>
      </c>
      <c r="X18" s="17">
        <v>0.16646743765055699</v>
      </c>
      <c r="Y18" s="17">
        <v>0.114640174233038</v>
      </c>
      <c r="Z18" s="17">
        <v>9.0996437250570703E-2</v>
      </c>
      <c r="AA18" s="17">
        <v>0</v>
      </c>
      <c r="AB18" s="17"/>
      <c r="AC18" s="17">
        <v>0.140011235658867</v>
      </c>
      <c r="AD18" s="17">
        <v>0.15372282239521401</v>
      </c>
      <c r="AE18" s="17"/>
      <c r="AF18" s="17">
        <v>0.106451994967216</v>
      </c>
      <c r="AG18" s="17">
        <v>0.15271261087947599</v>
      </c>
      <c r="AH18" s="17">
        <v>0.18431265952460801</v>
      </c>
      <c r="AI18" s="17">
        <v>9.9422322362812496E-2</v>
      </c>
      <c r="AJ18" s="17"/>
      <c r="AK18" s="17">
        <v>0.15905928638505401</v>
      </c>
      <c r="AL18" s="17">
        <v>0.12827909200769599</v>
      </c>
      <c r="AM18" s="17"/>
      <c r="AN18" s="17">
        <v>0.119622199928793</v>
      </c>
      <c r="AO18" s="17">
        <v>0.147539503370475</v>
      </c>
      <c r="AP18" s="17">
        <v>0.158609651064615</v>
      </c>
      <c r="AQ18" s="17"/>
      <c r="AR18" s="17">
        <v>0.13205560906793001</v>
      </c>
      <c r="AS18" s="17">
        <v>0.147784898515191</v>
      </c>
      <c r="AT18" s="17"/>
      <c r="AU18" s="17">
        <v>0.12177562061418799</v>
      </c>
      <c r="AV18" s="17">
        <v>0.137991849791473</v>
      </c>
    </row>
    <row r="19" spans="2:48" x14ac:dyDescent="0.25">
      <c r="B19" t="s">
        <v>66</v>
      </c>
      <c r="C19" s="17">
        <v>0.18243186305102699</v>
      </c>
      <c r="D19" s="17">
        <v>0.17181636106739301</v>
      </c>
      <c r="E19" s="17">
        <v>0.19354120548377399</v>
      </c>
      <c r="F19" s="17"/>
      <c r="G19" s="17">
        <v>0.14176766222578899</v>
      </c>
      <c r="H19" s="17">
        <v>0.17627415993378001</v>
      </c>
      <c r="I19" s="17">
        <v>0.22914885488231801</v>
      </c>
      <c r="J19" s="17">
        <v>0.18114654348404799</v>
      </c>
      <c r="K19" s="17">
        <v>0.18262887489676</v>
      </c>
      <c r="L19" s="17"/>
      <c r="M19" s="17">
        <v>0.16799069657332</v>
      </c>
      <c r="N19" s="17">
        <v>0.18659246025218401</v>
      </c>
      <c r="O19" s="17">
        <v>0.14137175926666901</v>
      </c>
      <c r="P19" s="17">
        <v>0.22818086451801101</v>
      </c>
      <c r="Q19" s="17"/>
      <c r="R19" s="17">
        <v>0.141776566614598</v>
      </c>
      <c r="S19" s="17">
        <v>0.16894853467203699</v>
      </c>
      <c r="T19" s="17">
        <v>0.19021670140023</v>
      </c>
      <c r="U19" s="17">
        <v>0.17502035302501701</v>
      </c>
      <c r="V19" s="17"/>
      <c r="W19" s="17">
        <v>0.16989013680888099</v>
      </c>
      <c r="X19" s="17">
        <v>0.20286173338045099</v>
      </c>
      <c r="Y19" s="17">
        <v>0.170153927664452</v>
      </c>
      <c r="Z19" s="17">
        <v>0.21739002881055899</v>
      </c>
      <c r="AA19" s="17">
        <v>0</v>
      </c>
      <c r="AB19" s="17"/>
      <c r="AC19" s="17">
        <v>0.20055199940749399</v>
      </c>
      <c r="AD19" s="17">
        <v>0.15167567832634701</v>
      </c>
      <c r="AE19" s="17"/>
      <c r="AF19" s="17">
        <v>0.178236294507016</v>
      </c>
      <c r="AG19" s="17">
        <v>0.236528964989457</v>
      </c>
      <c r="AH19" s="17">
        <v>0.158145495632979</v>
      </c>
      <c r="AI19" s="17">
        <v>0.214987544002506</v>
      </c>
      <c r="AJ19" s="17"/>
      <c r="AK19" s="17">
        <v>0.17583234100099701</v>
      </c>
      <c r="AL19" s="17">
        <v>0.183301932736985</v>
      </c>
      <c r="AM19" s="17"/>
      <c r="AN19" s="17">
        <v>0.181770560754758</v>
      </c>
      <c r="AO19" s="17">
        <v>0.20138564595842801</v>
      </c>
      <c r="AP19" s="17">
        <v>0.168950076076712</v>
      </c>
      <c r="AQ19" s="17"/>
      <c r="AR19" s="17">
        <v>0.205589118619801</v>
      </c>
      <c r="AS19" s="17">
        <v>0.18789436732596199</v>
      </c>
      <c r="AT19" s="17"/>
      <c r="AU19" s="17">
        <v>0.20685372581209399</v>
      </c>
      <c r="AV19" s="17">
        <v>0.18357222862730599</v>
      </c>
    </row>
    <row r="20" spans="2:48" x14ac:dyDescent="0.25">
      <c r="B20" t="s">
        <v>67</v>
      </c>
      <c r="C20" s="17">
        <v>0.211443646989003</v>
      </c>
      <c r="D20" s="17">
        <v>0.23798954726473401</v>
      </c>
      <c r="E20" s="17">
        <v>0.185455951355326</v>
      </c>
      <c r="F20" s="17"/>
      <c r="G20" s="17">
        <v>0.229980405222417</v>
      </c>
      <c r="H20" s="17">
        <v>0.21436966482147801</v>
      </c>
      <c r="I20" s="17">
        <v>0.21061812174713601</v>
      </c>
      <c r="J20" s="17">
        <v>0.21837073328737899</v>
      </c>
      <c r="K20" s="17">
        <v>0.18486206287545101</v>
      </c>
      <c r="L20" s="17"/>
      <c r="M20" s="17">
        <v>0.262183982326881</v>
      </c>
      <c r="N20" s="17">
        <v>0.19947484946989799</v>
      </c>
      <c r="O20" s="17">
        <v>0.18969602720092099</v>
      </c>
      <c r="P20" s="17">
        <v>0.19187900494500301</v>
      </c>
      <c r="Q20" s="17"/>
      <c r="R20" s="17">
        <v>0.17969621628357799</v>
      </c>
      <c r="S20" s="17">
        <v>0.23831492213777999</v>
      </c>
      <c r="T20" s="17">
        <v>0.23149646572560001</v>
      </c>
      <c r="U20" s="17">
        <v>0.199331539723833</v>
      </c>
      <c r="V20" s="17"/>
      <c r="W20" s="17">
        <v>0.18029744654053201</v>
      </c>
      <c r="X20" s="17">
        <v>0.23557776654367699</v>
      </c>
      <c r="Y20" s="17">
        <v>0.22631376551495</v>
      </c>
      <c r="Z20" s="17">
        <v>0.24737636599506099</v>
      </c>
      <c r="AA20" s="17">
        <v>0.123475600882184</v>
      </c>
      <c r="AB20" s="17"/>
      <c r="AC20" s="17">
        <v>0.213359742758472</v>
      </c>
      <c r="AD20" s="17">
        <v>0.20580752042252401</v>
      </c>
      <c r="AE20" s="17"/>
      <c r="AF20" s="17">
        <v>0.22733885628799699</v>
      </c>
      <c r="AG20" s="17">
        <v>0.17139636818190601</v>
      </c>
      <c r="AH20" s="17">
        <v>0.23992098939144099</v>
      </c>
      <c r="AI20" s="17">
        <v>0.103009911661904</v>
      </c>
      <c r="AJ20" s="17"/>
      <c r="AK20" s="17">
        <v>0.19527715398036399</v>
      </c>
      <c r="AL20" s="17">
        <v>0.22961398909393299</v>
      </c>
      <c r="AM20" s="17"/>
      <c r="AN20" s="17">
        <v>0.193260693888823</v>
      </c>
      <c r="AO20" s="17">
        <v>0.24703261649371899</v>
      </c>
      <c r="AP20" s="17">
        <v>0.20593832061785999</v>
      </c>
      <c r="AQ20" s="17"/>
      <c r="AR20" s="17">
        <v>0.19443118728071301</v>
      </c>
      <c r="AS20" s="17">
        <v>0.19381328877005899</v>
      </c>
      <c r="AT20" s="17"/>
      <c r="AU20" s="17">
        <v>0.21140887955239701</v>
      </c>
      <c r="AV20" s="17">
        <v>0.221923935156595</v>
      </c>
    </row>
    <row r="21" spans="2:48" x14ac:dyDescent="0.25">
      <c r="B21" t="s">
        <v>68</v>
      </c>
      <c r="C21" s="17">
        <v>0.143070771476867</v>
      </c>
      <c r="D21" s="17">
        <v>0.15817478907170701</v>
      </c>
      <c r="E21" s="17">
        <v>0.13059019714197101</v>
      </c>
      <c r="F21" s="17"/>
      <c r="G21" s="17">
        <v>0.110014699227814</v>
      </c>
      <c r="H21" s="17">
        <v>0.14835425106196101</v>
      </c>
      <c r="I21" s="17">
        <v>0.11986033673683701</v>
      </c>
      <c r="J21" s="17">
        <v>0.13057078291941501</v>
      </c>
      <c r="K21" s="17">
        <v>0.20457752642330401</v>
      </c>
      <c r="L21" s="17"/>
      <c r="M21" s="17">
        <v>0.22882774212935</v>
      </c>
      <c r="N21" s="17">
        <v>0.11256507692063</v>
      </c>
      <c r="O21" s="17">
        <v>0.145051016648891</v>
      </c>
      <c r="P21" s="17">
        <v>9.3413906083668799E-2</v>
      </c>
      <c r="Q21" s="17"/>
      <c r="R21" s="17">
        <v>0.211637393442207</v>
      </c>
      <c r="S21" s="17">
        <v>0.12224526419142399</v>
      </c>
      <c r="T21" s="17">
        <v>0.11879253776179501</v>
      </c>
      <c r="U21" s="17">
        <v>0.15287415921640199</v>
      </c>
      <c r="V21" s="17"/>
      <c r="W21" s="17">
        <v>0.124844743228297</v>
      </c>
      <c r="X21" s="17">
        <v>0.13131685478653901</v>
      </c>
      <c r="Y21" s="17">
        <v>0.16119347419591001</v>
      </c>
      <c r="Z21" s="17">
        <v>0.22735437603381101</v>
      </c>
      <c r="AA21" s="17">
        <v>0.537411721919968</v>
      </c>
      <c r="AB21" s="17"/>
      <c r="AC21" s="17">
        <v>0.15012097633160901</v>
      </c>
      <c r="AD21" s="17">
        <v>0.131940398997449</v>
      </c>
      <c r="AE21" s="17"/>
      <c r="AF21" s="17">
        <v>0.18280851395584399</v>
      </c>
      <c r="AG21" s="17">
        <v>0.155155261661619</v>
      </c>
      <c r="AH21" s="17">
        <v>0.122306185788991</v>
      </c>
      <c r="AI21" s="17">
        <v>5.4090152493908597E-2</v>
      </c>
      <c r="AJ21" s="17"/>
      <c r="AK21" s="17">
        <v>0.166985641792575</v>
      </c>
      <c r="AL21" s="17">
        <v>0.14196999722755901</v>
      </c>
      <c r="AM21" s="17"/>
      <c r="AN21" s="17">
        <v>0.20028511752750799</v>
      </c>
      <c r="AO21" s="17">
        <v>0.122645686712105</v>
      </c>
      <c r="AP21" s="17">
        <v>0.12118451021618799</v>
      </c>
      <c r="AQ21" s="17"/>
      <c r="AR21" s="17">
        <v>0.165048116162058</v>
      </c>
      <c r="AS21" s="17">
        <v>0.13416316378103901</v>
      </c>
      <c r="AT21" s="17"/>
      <c r="AU21" s="17">
        <v>0.17678134249963101</v>
      </c>
      <c r="AV21" s="17">
        <v>0.138303031120137</v>
      </c>
    </row>
    <row r="22" spans="2:48" x14ac:dyDescent="0.25">
      <c r="B22" t="s">
        <v>69</v>
      </c>
      <c r="C22" s="17">
        <v>4.1231775686607998E-2</v>
      </c>
      <c r="D22" s="17">
        <v>4.58762547898941E-2</v>
      </c>
      <c r="E22" s="17">
        <v>3.3194865727364298E-2</v>
      </c>
      <c r="F22" s="17"/>
      <c r="G22" s="17">
        <v>3.1039905882707199E-2</v>
      </c>
      <c r="H22" s="17">
        <v>4.3671543736532398E-2</v>
      </c>
      <c r="I22" s="17">
        <v>4.2207531239956499E-2</v>
      </c>
      <c r="J22" s="17">
        <v>4.8231071809070797E-2</v>
      </c>
      <c r="K22" s="17">
        <v>4.0618564555566401E-2</v>
      </c>
      <c r="L22" s="17"/>
      <c r="M22" s="17">
        <v>6.7531195488971393E-2</v>
      </c>
      <c r="N22" s="17">
        <v>3.7537289454564603E-2</v>
      </c>
      <c r="O22" s="17">
        <v>3.3198051611700197E-2</v>
      </c>
      <c r="P22" s="17">
        <v>2.9532066652410399E-2</v>
      </c>
      <c r="Q22" s="17"/>
      <c r="R22" s="17">
        <v>7.1635761951925697E-2</v>
      </c>
      <c r="S22" s="17">
        <v>3.3151489785699297E-2</v>
      </c>
      <c r="T22" s="17">
        <v>4.8679761098721498E-2</v>
      </c>
      <c r="U22" s="17">
        <v>3.4686239271295001E-2</v>
      </c>
      <c r="V22" s="17"/>
      <c r="W22" s="17">
        <v>3.6897855070944501E-2</v>
      </c>
      <c r="X22" s="17">
        <v>4.2579711814392199E-2</v>
      </c>
      <c r="Y22" s="17">
        <v>4.82745417938912E-2</v>
      </c>
      <c r="Z22" s="17">
        <v>2.40655846374245E-2</v>
      </c>
      <c r="AA22" s="17">
        <v>0.13307982394599699</v>
      </c>
      <c r="AB22" s="17"/>
      <c r="AC22" s="17">
        <v>4.1749926933499298E-2</v>
      </c>
      <c r="AD22" s="17">
        <v>4.1676684003430699E-2</v>
      </c>
      <c r="AE22" s="17"/>
      <c r="AF22" s="17">
        <v>6.9399083484871296E-2</v>
      </c>
      <c r="AG22" s="17">
        <v>3.2625925718907503E-2</v>
      </c>
      <c r="AH22" s="17">
        <v>2.7000560922380099E-2</v>
      </c>
      <c r="AI22" s="17">
        <v>1.60886981035166E-2</v>
      </c>
      <c r="AJ22" s="17"/>
      <c r="AK22" s="17">
        <v>4.07495318640681E-2</v>
      </c>
      <c r="AL22" s="17">
        <v>4.0462566170431001E-2</v>
      </c>
      <c r="AM22" s="17"/>
      <c r="AN22" s="17">
        <v>5.4766208579850303E-2</v>
      </c>
      <c r="AO22" s="17">
        <v>3.0846147454930799E-2</v>
      </c>
      <c r="AP22" s="17">
        <v>4.3040594929339801E-2</v>
      </c>
      <c r="AQ22" s="17"/>
      <c r="AR22" s="17">
        <v>3.5453778908538E-2</v>
      </c>
      <c r="AS22" s="17">
        <v>4.1223132306066897E-2</v>
      </c>
      <c r="AT22" s="17"/>
      <c r="AU22" s="17">
        <v>3.6131404612527097E-2</v>
      </c>
      <c r="AV22" s="17">
        <v>3.1767821660512403E-2</v>
      </c>
    </row>
    <row r="23" spans="2:48" x14ac:dyDescent="0.25">
      <c r="B23" t="s">
        <v>70</v>
      </c>
      <c r="C23" s="17">
        <v>6.0246254225317701E-2</v>
      </c>
      <c r="D23" s="17">
        <v>7.39360027583605E-2</v>
      </c>
      <c r="E23" s="17">
        <v>4.7674602810492302E-2</v>
      </c>
      <c r="F23" s="17"/>
      <c r="G23" s="17">
        <v>4.6096564227640101E-2</v>
      </c>
      <c r="H23" s="17">
        <v>3.70672318316893E-2</v>
      </c>
      <c r="I23" s="17">
        <v>5.55118711149412E-2</v>
      </c>
      <c r="J23" s="17">
        <v>5.4410126477116599E-2</v>
      </c>
      <c r="K23" s="17">
        <v>0.106726741030372</v>
      </c>
      <c r="L23" s="17"/>
      <c r="M23" s="17">
        <v>6.4232149035944597E-2</v>
      </c>
      <c r="N23" s="17">
        <v>7.0091634819949497E-2</v>
      </c>
      <c r="O23" s="17">
        <v>4.7105033823277798E-2</v>
      </c>
      <c r="P23" s="17">
        <v>4.6143170082334997E-2</v>
      </c>
      <c r="Q23" s="17"/>
      <c r="R23" s="17">
        <v>8.11939176058738E-2</v>
      </c>
      <c r="S23" s="17">
        <v>5.3571118734582798E-2</v>
      </c>
      <c r="T23" s="17">
        <v>5.1258159717453601E-2</v>
      </c>
      <c r="U23" s="17">
        <v>6.7666022590975899E-2</v>
      </c>
      <c r="V23" s="17"/>
      <c r="W23" s="17">
        <v>4.3854796754798399E-2</v>
      </c>
      <c r="X23" s="17">
        <v>4.1683967318486302E-2</v>
      </c>
      <c r="Y23" s="17">
        <v>9.3260280463467501E-2</v>
      </c>
      <c r="Z23" s="17">
        <v>8.1144310632521102E-2</v>
      </c>
      <c r="AA23" s="17">
        <v>0.105105092528347</v>
      </c>
      <c r="AB23" s="17"/>
      <c r="AC23" s="17">
        <v>5.1636038898240699E-2</v>
      </c>
      <c r="AD23" s="17">
        <v>7.6531927197465793E-2</v>
      </c>
      <c r="AE23" s="17"/>
      <c r="AF23" s="17">
        <v>9.09317143645825E-2</v>
      </c>
      <c r="AG23" s="17">
        <v>2.89504583565054E-2</v>
      </c>
      <c r="AH23" s="17">
        <v>4.8739784811404799E-2</v>
      </c>
      <c r="AI23" s="17">
        <v>8.3518072602187604E-2</v>
      </c>
      <c r="AJ23" s="17"/>
      <c r="AK23" s="17">
        <v>6.7473533209865003E-2</v>
      </c>
      <c r="AL23" s="17">
        <v>5.64046604891884E-2</v>
      </c>
      <c r="AM23" s="17"/>
      <c r="AN23" s="17">
        <v>0.109962265852207</v>
      </c>
      <c r="AO23" s="17">
        <v>4.2447823397136701E-2</v>
      </c>
      <c r="AP23" s="17">
        <v>2.3245895032747699E-2</v>
      </c>
      <c r="AQ23" s="17"/>
      <c r="AR23" s="17">
        <v>8.7331138908014694E-2</v>
      </c>
      <c r="AS23" s="17">
        <v>3.1438115582058897E-2</v>
      </c>
      <c r="AT23" s="17"/>
      <c r="AU23" s="17">
        <v>9.5548673682459201E-2</v>
      </c>
      <c r="AV23" s="17">
        <v>2.9556930708516099E-2</v>
      </c>
    </row>
    <row r="24" spans="2:48" x14ac:dyDescent="0.25">
      <c r="B24" t="s">
        <v>71</v>
      </c>
      <c r="C24" s="17">
        <v>1.0012725592535399E-2</v>
      </c>
      <c r="D24" s="17">
        <v>5.8557936190104303E-3</v>
      </c>
      <c r="E24" s="17">
        <v>1.43437391633631E-2</v>
      </c>
      <c r="F24" s="17"/>
      <c r="G24" s="17">
        <v>5.0380791067690398E-3</v>
      </c>
      <c r="H24" s="17">
        <v>3.9074918231053303E-3</v>
      </c>
      <c r="I24" s="17">
        <v>6.1601874726123799E-3</v>
      </c>
      <c r="J24" s="17">
        <v>8.1084870381008794E-3</v>
      </c>
      <c r="K24" s="17">
        <v>2.6360861001209199E-2</v>
      </c>
      <c r="L24" s="17"/>
      <c r="M24" s="17">
        <v>1.27539974660116E-2</v>
      </c>
      <c r="N24" s="17">
        <v>3.0841076469032701E-3</v>
      </c>
      <c r="O24" s="17">
        <v>1.8984778042423201E-2</v>
      </c>
      <c r="P24" s="17">
        <v>7.3688302365892602E-3</v>
      </c>
      <c r="Q24" s="17"/>
      <c r="R24" s="17">
        <v>1.94597529437791E-2</v>
      </c>
      <c r="S24" s="17">
        <v>9.75211433708012E-3</v>
      </c>
      <c r="T24" s="17">
        <v>6.5612423040696003E-3</v>
      </c>
      <c r="U24" s="17">
        <v>6.0703881652891699E-3</v>
      </c>
      <c r="V24" s="17"/>
      <c r="W24" s="17">
        <v>2.1254032395103602E-2</v>
      </c>
      <c r="X24" s="17">
        <v>0</v>
      </c>
      <c r="Y24" s="17">
        <v>4.2844091578513504E-3</v>
      </c>
      <c r="Z24" s="17">
        <v>2.52468467120779E-2</v>
      </c>
      <c r="AA24" s="17">
        <v>0.100927760723505</v>
      </c>
      <c r="AB24" s="17"/>
      <c r="AC24" s="17">
        <v>1.0969050755986301E-2</v>
      </c>
      <c r="AD24" s="17">
        <v>6.0834834851400304E-3</v>
      </c>
      <c r="AE24" s="17"/>
      <c r="AF24" s="17">
        <v>1.4963009123679699E-2</v>
      </c>
      <c r="AG24" s="17">
        <v>1.39893226210509E-2</v>
      </c>
      <c r="AH24" s="17">
        <v>6.7954716298128997E-3</v>
      </c>
      <c r="AI24" s="17">
        <v>0</v>
      </c>
      <c r="AJ24" s="17"/>
      <c r="AK24" s="17">
        <v>1.0156435834683401E-2</v>
      </c>
      <c r="AL24" s="17">
        <v>9.9457250508301898E-3</v>
      </c>
      <c r="AM24" s="17"/>
      <c r="AN24" s="17">
        <v>7.0345223073277601E-3</v>
      </c>
      <c r="AO24" s="17">
        <v>9.9493536548701592E-3</v>
      </c>
      <c r="AP24" s="17">
        <v>5.9677510826465002E-3</v>
      </c>
      <c r="AQ24" s="17"/>
      <c r="AR24" s="17">
        <v>8.1049924650974606E-3</v>
      </c>
      <c r="AS24" s="17">
        <v>5.2245629474758403E-3</v>
      </c>
      <c r="AT24" s="17"/>
      <c r="AU24" s="17">
        <v>1.0150087759197301E-2</v>
      </c>
      <c r="AV24" s="17">
        <v>4.7535455382450202E-3</v>
      </c>
    </row>
    <row r="25" spans="2:48"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row>
    <row r="26" spans="2:48" x14ac:dyDescent="0.25">
      <c r="B26" s="6" t="s">
        <v>78</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row>
    <row r="27" spans="2:48" x14ac:dyDescent="0.25">
      <c r="B27" s="24" t="s">
        <v>73</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row>
    <row r="28" spans="2:48" x14ac:dyDescent="0.25">
      <c r="B28" t="s">
        <v>44</v>
      </c>
      <c r="C28" s="17">
        <v>0.51669657900666999</v>
      </c>
      <c r="D28" s="17">
        <v>0.54803863047711798</v>
      </c>
      <c r="E28" s="17">
        <v>0.48487414953512697</v>
      </c>
      <c r="F28" s="17"/>
      <c r="G28" s="17">
        <v>0.507223737105716</v>
      </c>
      <c r="H28" s="17">
        <v>0.53242537948397295</v>
      </c>
      <c r="I28" s="17">
        <v>0.56671624800723397</v>
      </c>
      <c r="J28" s="17">
        <v>0.44099347390423499</v>
      </c>
      <c r="K28" s="17">
        <v>0.53687963878592504</v>
      </c>
      <c r="L28" s="17"/>
      <c r="M28" s="17">
        <v>0.70971954490714395</v>
      </c>
      <c r="N28" s="17">
        <v>0.56472866766723495</v>
      </c>
      <c r="O28" s="17">
        <v>0.41025535901440302</v>
      </c>
      <c r="P28" s="17">
        <v>0.36115552478943902</v>
      </c>
      <c r="Q28" s="17"/>
      <c r="R28" s="17">
        <v>0.62785903407081001</v>
      </c>
      <c r="S28" s="17">
        <v>0.44338506433594199</v>
      </c>
      <c r="T28" s="17">
        <v>0.53125748933971895</v>
      </c>
      <c r="U28" s="17">
        <v>0.52185850976027903</v>
      </c>
      <c r="V28" s="17"/>
      <c r="W28" s="17">
        <v>0.43624482202974701</v>
      </c>
      <c r="X28" s="17">
        <v>0.53747709891067996</v>
      </c>
      <c r="Y28" s="17">
        <v>0.53303591895105595</v>
      </c>
      <c r="Z28" s="17">
        <v>0.764618148782642</v>
      </c>
      <c r="AA28" s="17">
        <v>0.703464621480274</v>
      </c>
      <c r="AB28" s="17"/>
      <c r="AC28" s="17">
        <v>0.452452539472537</v>
      </c>
      <c r="AD28" s="17">
        <v>0.64180006530748401</v>
      </c>
      <c r="AE28" s="17"/>
      <c r="AF28" s="17">
        <v>0.50587132383871003</v>
      </c>
      <c r="AG28" s="17">
        <v>0.50162280512759905</v>
      </c>
      <c r="AH28" s="17">
        <v>0.57844865153858605</v>
      </c>
      <c r="AI28" s="17">
        <v>0.37261680154700599</v>
      </c>
      <c r="AJ28" s="17"/>
      <c r="AK28" s="17">
        <v>0.499118817338215</v>
      </c>
      <c r="AL28" s="17">
        <v>0.54475073159611898</v>
      </c>
      <c r="AM28" s="17"/>
      <c r="AN28" s="17">
        <v>0.49255418303502602</v>
      </c>
      <c r="AO28" s="17">
        <v>0.53311179804132303</v>
      </c>
      <c r="AP28" s="17">
        <v>0.55570647926572803</v>
      </c>
      <c r="AQ28" s="17"/>
      <c r="AR28" s="17">
        <v>0.53903156483828796</v>
      </c>
      <c r="AS28" s="17">
        <v>0.50416210753712098</v>
      </c>
      <c r="AT28" s="17"/>
      <c r="AU28" s="17">
        <v>0.57536092353531398</v>
      </c>
      <c r="AV28" s="17">
        <v>0.48619477781868198</v>
      </c>
    </row>
    <row r="29" spans="2:48" x14ac:dyDescent="0.25">
      <c r="B29" t="s">
        <v>45</v>
      </c>
      <c r="C29" s="17">
        <v>0.408478766851532</v>
      </c>
      <c r="D29" s="17">
        <v>0.373399737609866</v>
      </c>
      <c r="E29" s="17">
        <v>0.44448431730631599</v>
      </c>
      <c r="F29" s="17"/>
      <c r="G29" s="17">
        <v>0.39603914900304399</v>
      </c>
      <c r="H29" s="17">
        <v>0.39335667150502202</v>
      </c>
      <c r="I29" s="17">
        <v>0.35729928820707402</v>
      </c>
      <c r="J29" s="17">
        <v>0.46845032465473002</v>
      </c>
      <c r="K29" s="17">
        <v>0.42537373677669199</v>
      </c>
      <c r="L29" s="17"/>
      <c r="M29" s="17">
        <v>0.27569176616368202</v>
      </c>
      <c r="N29" s="17">
        <v>0.37175222206618902</v>
      </c>
      <c r="O29" s="17">
        <v>0.49824358657046403</v>
      </c>
      <c r="P29" s="17">
        <v>0.50719987120501997</v>
      </c>
      <c r="Q29" s="17"/>
      <c r="R29" s="17">
        <v>0.29635973243479202</v>
      </c>
      <c r="S29" s="17">
        <v>0.46407274781281799</v>
      </c>
      <c r="T29" s="17">
        <v>0.37877359372480901</v>
      </c>
      <c r="U29" s="17">
        <v>0.43035168949418301</v>
      </c>
      <c r="V29" s="17"/>
      <c r="W29" s="17">
        <v>0.45511521811561001</v>
      </c>
      <c r="X29" s="17">
        <v>0.412738093475711</v>
      </c>
      <c r="Y29" s="17">
        <v>0.413321256241654</v>
      </c>
      <c r="Z29" s="17">
        <v>0.19628816586568801</v>
      </c>
      <c r="AA29" s="17">
        <v>0.19560761779622099</v>
      </c>
      <c r="AB29" s="17"/>
      <c r="AC29" s="17">
        <v>0.47378322250077798</v>
      </c>
      <c r="AD29" s="17">
        <v>0.29093402448931699</v>
      </c>
      <c r="AE29" s="17"/>
      <c r="AF29" s="17">
        <v>0.45198064002473898</v>
      </c>
      <c r="AG29" s="17">
        <v>0.404779643613218</v>
      </c>
      <c r="AH29" s="17">
        <v>0.35603041224484999</v>
      </c>
      <c r="AI29" s="17">
        <v>0.485413988443468</v>
      </c>
      <c r="AJ29" s="17"/>
      <c r="AK29" s="17">
        <v>0.40581194018412398</v>
      </c>
      <c r="AL29" s="17">
        <v>0.40489722877412598</v>
      </c>
      <c r="AM29" s="17"/>
      <c r="AN29" s="17">
        <v>0.470786692101758</v>
      </c>
      <c r="AO29" s="17">
        <v>0.39695318766712101</v>
      </c>
      <c r="AP29" s="17">
        <v>0.36041784001716598</v>
      </c>
      <c r="AQ29" s="17"/>
      <c r="AR29" s="17">
        <v>0.40501746435997898</v>
      </c>
      <c r="AS29" s="17">
        <v>0.416515417916277</v>
      </c>
      <c r="AT29" s="17"/>
      <c r="AU29" s="17">
        <v>0.35657117525582299</v>
      </c>
      <c r="AV29" s="17">
        <v>0.45817215157395902</v>
      </c>
    </row>
    <row r="30" spans="2:48" x14ac:dyDescent="0.25">
      <c r="B30" t="s">
        <v>76</v>
      </c>
      <c r="C30" s="17">
        <v>6.7024675212471505E-2</v>
      </c>
      <c r="D30" s="17">
        <v>7.1721534499006895E-2</v>
      </c>
      <c r="E30" s="17">
        <v>6.17419025982845E-2</v>
      </c>
      <c r="F30" s="17"/>
      <c r="G30" s="17">
        <v>9.2215641753888605E-2</v>
      </c>
      <c r="H30" s="17">
        <v>6.6972102229882105E-2</v>
      </c>
      <c r="I30" s="17">
        <v>6.2214839726663598E-2</v>
      </c>
      <c r="J30" s="17">
        <v>8.6701578342005897E-2</v>
      </c>
      <c r="K30" s="17">
        <v>2.8202395417940201E-2</v>
      </c>
      <c r="L30" s="17"/>
      <c r="M30" s="17">
        <v>1.45886889291737E-2</v>
      </c>
      <c r="N30" s="17">
        <v>5.56201685646018E-2</v>
      </c>
      <c r="O30" s="17">
        <v>7.8217977822571699E-2</v>
      </c>
      <c r="P30" s="17">
        <v>0.120496235754239</v>
      </c>
      <c r="Q30" s="17"/>
      <c r="R30" s="17">
        <v>5.8792881091592399E-2</v>
      </c>
      <c r="S30" s="17">
        <v>7.0584456289155703E-2</v>
      </c>
      <c r="T30" s="17">
        <v>8.4227922086090701E-2</v>
      </c>
      <c r="U30" s="17">
        <v>4.7789800745537597E-2</v>
      </c>
      <c r="V30" s="17"/>
      <c r="W30" s="17">
        <v>0.10395716957567901</v>
      </c>
      <c r="X30" s="17">
        <v>4.7912378384498598E-2</v>
      </c>
      <c r="Y30" s="17">
        <v>3.61215579203975E-2</v>
      </c>
      <c r="Z30" s="17">
        <v>3.90936853516698E-2</v>
      </c>
      <c r="AA30" s="17">
        <v>0.100927760723505</v>
      </c>
      <c r="AB30" s="17"/>
      <c r="AC30" s="17">
        <v>6.8192543887081306E-2</v>
      </c>
      <c r="AD30" s="17">
        <v>5.4881212498698803E-2</v>
      </c>
      <c r="AE30" s="17"/>
      <c r="AF30" s="17">
        <v>3.7551534665446903E-2</v>
      </c>
      <c r="AG30" s="17">
        <v>8.3957107610295803E-2</v>
      </c>
      <c r="AH30" s="17">
        <v>6.1824846522746599E-2</v>
      </c>
      <c r="AI30" s="17">
        <v>0.125655023687545</v>
      </c>
      <c r="AJ30" s="17"/>
      <c r="AK30" s="17">
        <v>8.7169154578366298E-2</v>
      </c>
      <c r="AL30" s="17">
        <v>4.7106989632467802E-2</v>
      </c>
      <c r="AM30" s="17"/>
      <c r="AN30" s="17">
        <v>3.1900208807222899E-2</v>
      </c>
      <c r="AO30" s="17">
        <v>6.9935014291555395E-2</v>
      </c>
      <c r="AP30" s="17">
        <v>6.7837293489708295E-2</v>
      </c>
      <c r="AQ30" s="17"/>
      <c r="AR30" s="17">
        <v>4.6655107161606403E-2</v>
      </c>
      <c r="AS30" s="17">
        <v>7.0741968774981095E-2</v>
      </c>
      <c r="AT30" s="17"/>
      <c r="AU30" s="17">
        <v>5.3936099412540302E-2</v>
      </c>
      <c r="AV30" s="17">
        <v>5.3698266246203101E-2</v>
      </c>
    </row>
    <row r="31" spans="2:48" x14ac:dyDescent="0.25">
      <c r="B31" t="s">
        <v>77</v>
      </c>
      <c r="C31" s="17">
        <v>7.7999789293260596E-3</v>
      </c>
      <c r="D31" s="17">
        <v>6.8400974140090604E-3</v>
      </c>
      <c r="E31" s="17">
        <v>8.89963056027274E-3</v>
      </c>
      <c r="F31" s="17"/>
      <c r="G31" s="17">
        <v>4.5214721373519401E-3</v>
      </c>
      <c r="H31" s="17">
        <v>7.2458467811233702E-3</v>
      </c>
      <c r="I31" s="17">
        <v>1.3769624059028899E-2</v>
      </c>
      <c r="J31" s="17">
        <v>3.854623099029E-3</v>
      </c>
      <c r="K31" s="17">
        <v>9.5442290194434204E-3</v>
      </c>
      <c r="L31" s="17"/>
      <c r="M31" s="17">
        <v>0</v>
      </c>
      <c r="N31" s="17">
        <v>7.89894170197512E-3</v>
      </c>
      <c r="O31" s="17">
        <v>1.32830765925613E-2</v>
      </c>
      <c r="P31" s="17">
        <v>1.11483682513017E-2</v>
      </c>
      <c r="Q31" s="17"/>
      <c r="R31" s="17">
        <v>1.6988352402805901E-2</v>
      </c>
      <c r="S31" s="17">
        <v>2.1957731562084599E-2</v>
      </c>
      <c r="T31" s="17">
        <v>5.74099484938158E-3</v>
      </c>
      <c r="U31" s="17">
        <v>0</v>
      </c>
      <c r="V31" s="17"/>
      <c r="W31" s="17">
        <v>4.6827902789637697E-3</v>
      </c>
      <c r="X31" s="17">
        <v>1.8724292291106199E-3</v>
      </c>
      <c r="Y31" s="17">
        <v>1.7521266886893001E-2</v>
      </c>
      <c r="Z31" s="17">
        <v>0</v>
      </c>
      <c r="AA31" s="17">
        <v>0</v>
      </c>
      <c r="AB31" s="17"/>
      <c r="AC31" s="17">
        <v>5.5716941396046996E-3</v>
      </c>
      <c r="AD31" s="17">
        <v>1.2384697704500101E-2</v>
      </c>
      <c r="AE31" s="17"/>
      <c r="AF31" s="17">
        <v>4.5965014711038202E-3</v>
      </c>
      <c r="AG31" s="17">
        <v>9.6404436488871093E-3</v>
      </c>
      <c r="AH31" s="17">
        <v>3.6960896938168001E-3</v>
      </c>
      <c r="AI31" s="17">
        <v>1.6314186321980902E-2</v>
      </c>
      <c r="AJ31" s="17"/>
      <c r="AK31" s="17">
        <v>7.9000878992949095E-3</v>
      </c>
      <c r="AL31" s="17">
        <v>3.2450499972870501E-3</v>
      </c>
      <c r="AM31" s="17"/>
      <c r="AN31" s="17">
        <v>4.7589160559930897E-3</v>
      </c>
      <c r="AO31" s="17">
        <v>0</v>
      </c>
      <c r="AP31" s="17">
        <v>1.6038387227398102E-2</v>
      </c>
      <c r="AQ31" s="17"/>
      <c r="AR31" s="17">
        <v>9.2958636401264602E-3</v>
      </c>
      <c r="AS31" s="17">
        <v>8.5805057716210106E-3</v>
      </c>
      <c r="AT31" s="17"/>
      <c r="AU31" s="17">
        <v>1.41318017963235E-2</v>
      </c>
      <c r="AV31" s="17">
        <v>1.93480436115586E-3</v>
      </c>
    </row>
    <row r="32" spans="2:48" x14ac:dyDescent="0.25">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row>
    <row r="33" spans="2:48" x14ac:dyDescent="0.25">
      <c r="B33" s="6" t="s">
        <v>84</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row>
    <row r="34" spans="2:48" x14ac:dyDescent="0.25">
      <c r="B34" s="24" t="s">
        <v>73</v>
      </c>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row>
    <row r="35" spans="2:48" x14ac:dyDescent="0.25">
      <c r="B35" t="s">
        <v>79</v>
      </c>
      <c r="C35" s="17">
        <v>0.118495928616769</v>
      </c>
      <c r="D35" s="17">
        <v>0.133823569436062</v>
      </c>
      <c r="E35" s="17">
        <v>0.10355558844370499</v>
      </c>
      <c r="F35" s="17"/>
      <c r="G35" s="17">
        <v>0.13703638883904201</v>
      </c>
      <c r="H35" s="17">
        <v>0.11042014579371499</v>
      </c>
      <c r="I35" s="17">
        <v>0.12731692504558201</v>
      </c>
      <c r="J35" s="17">
        <v>9.1570861617864499E-2</v>
      </c>
      <c r="K35" s="17">
        <v>0.126922746544258</v>
      </c>
      <c r="L35" s="17"/>
      <c r="M35" s="17">
        <v>0.16347132507747</v>
      </c>
      <c r="N35" s="17">
        <v>0.115968771172632</v>
      </c>
      <c r="O35" s="17">
        <v>0.107353063151071</v>
      </c>
      <c r="P35" s="17">
        <v>9.2551180536130595E-2</v>
      </c>
      <c r="Q35" s="17"/>
      <c r="R35" s="17">
        <v>0.15183484503688499</v>
      </c>
      <c r="S35" s="17">
        <v>0.10305151379210301</v>
      </c>
      <c r="T35" s="17">
        <v>0.114741500019354</v>
      </c>
      <c r="U35" s="17">
        <v>0.12790913928713801</v>
      </c>
      <c r="V35" s="17"/>
      <c r="W35" s="17">
        <v>0.11764284835059099</v>
      </c>
      <c r="X35" s="17">
        <v>8.68847700433662E-2</v>
      </c>
      <c r="Y35" s="17">
        <v>0.133757941930712</v>
      </c>
      <c r="Z35" s="17">
        <v>0.238330269287365</v>
      </c>
      <c r="AA35" s="17">
        <v>0.51075043254094399</v>
      </c>
      <c r="AB35" s="17"/>
      <c r="AC35" s="17">
        <v>0.10644960524488301</v>
      </c>
      <c r="AD35" s="17">
        <v>0.14298908045803099</v>
      </c>
      <c r="AE35" s="17"/>
      <c r="AF35" s="17">
        <v>0.12875096905802999</v>
      </c>
      <c r="AG35" s="17">
        <v>9.0435230252637402E-2</v>
      </c>
      <c r="AH35" s="17">
        <v>0.13687548430144</v>
      </c>
      <c r="AI35" s="17">
        <v>8.4427081003340204E-2</v>
      </c>
      <c r="AJ35" s="17"/>
      <c r="AK35" s="17">
        <v>9.7100786411504506E-2</v>
      </c>
      <c r="AL35" s="17">
        <v>0.14926111705801201</v>
      </c>
      <c r="AM35" s="17"/>
      <c r="AN35" s="17">
        <v>0.13105255077012301</v>
      </c>
      <c r="AO35" s="17">
        <v>9.5411723222694603E-2</v>
      </c>
      <c r="AP35" s="17">
        <v>0.127600179085605</v>
      </c>
      <c r="AQ35" s="17"/>
      <c r="AR35" s="17">
        <v>0.115730877776242</v>
      </c>
      <c r="AS35" s="17">
        <v>0.133574802071076</v>
      </c>
      <c r="AT35" s="17"/>
      <c r="AU35" s="17">
        <v>0.12636153915194701</v>
      </c>
      <c r="AV35" s="17">
        <v>0.112196233419268</v>
      </c>
    </row>
    <row r="36" spans="2:48" x14ac:dyDescent="0.25">
      <c r="B36" t="s">
        <v>80</v>
      </c>
      <c r="C36" s="17">
        <v>0.38412068160261997</v>
      </c>
      <c r="D36" s="17">
        <v>0.38375989694215401</v>
      </c>
      <c r="E36" s="17">
        <v>0.38353967083917501</v>
      </c>
      <c r="F36" s="17"/>
      <c r="G36" s="17">
        <v>0.441996973344433</v>
      </c>
      <c r="H36" s="17">
        <v>0.373333585939921</v>
      </c>
      <c r="I36" s="17">
        <v>0.33896146465018701</v>
      </c>
      <c r="J36" s="17">
        <v>0.363304110283796</v>
      </c>
      <c r="K36" s="17">
        <v>0.40455332879871098</v>
      </c>
      <c r="L36" s="17"/>
      <c r="M36" s="17">
        <v>0.49212836047063602</v>
      </c>
      <c r="N36" s="17">
        <v>0.35309927957488502</v>
      </c>
      <c r="O36" s="17">
        <v>0.403182537678135</v>
      </c>
      <c r="P36" s="17">
        <v>0.29275613524036997</v>
      </c>
      <c r="Q36" s="17"/>
      <c r="R36" s="17">
        <v>0.43557307548461199</v>
      </c>
      <c r="S36" s="17">
        <v>0.36477236279241698</v>
      </c>
      <c r="T36" s="17">
        <v>0.35713294238332899</v>
      </c>
      <c r="U36" s="17">
        <v>0.37873533756122502</v>
      </c>
      <c r="V36" s="17"/>
      <c r="W36" s="17">
        <v>0.407282614525729</v>
      </c>
      <c r="X36" s="17">
        <v>0.39712669920767502</v>
      </c>
      <c r="Y36" s="17">
        <v>0.32960202628784002</v>
      </c>
      <c r="Z36" s="17">
        <v>0.45927843528428403</v>
      </c>
      <c r="AA36" s="17">
        <v>0.28235272059525701</v>
      </c>
      <c r="AB36" s="17"/>
      <c r="AC36" s="17">
        <v>0.39355103629809601</v>
      </c>
      <c r="AD36" s="17">
        <v>0.36459685718351398</v>
      </c>
      <c r="AE36" s="17"/>
      <c r="AF36" s="17">
        <v>0.40271866033818399</v>
      </c>
      <c r="AG36" s="17">
        <v>0.34308051386601801</v>
      </c>
      <c r="AH36" s="17">
        <v>0.40877783908839399</v>
      </c>
      <c r="AI36" s="17">
        <v>0.33753458113651402</v>
      </c>
      <c r="AJ36" s="17"/>
      <c r="AK36" s="17">
        <v>0.321379538247486</v>
      </c>
      <c r="AL36" s="17">
        <v>0.43665529000423198</v>
      </c>
      <c r="AM36" s="17"/>
      <c r="AN36" s="17">
        <v>0.39902438174437799</v>
      </c>
      <c r="AO36" s="17">
        <v>0.37811096705183</v>
      </c>
      <c r="AP36" s="17">
        <v>0.43031601718033402</v>
      </c>
      <c r="AQ36" s="17"/>
      <c r="AR36" s="17">
        <v>0.34994272301846702</v>
      </c>
      <c r="AS36" s="17">
        <v>0.38075906559644601</v>
      </c>
      <c r="AT36" s="17"/>
      <c r="AU36" s="17">
        <v>0.40668822950547501</v>
      </c>
      <c r="AV36" s="17">
        <v>0.39596464645495799</v>
      </c>
    </row>
    <row r="37" spans="2:48" x14ac:dyDescent="0.25">
      <c r="B37" t="s">
        <v>81</v>
      </c>
      <c r="C37" s="17">
        <v>0.33302920727256602</v>
      </c>
      <c r="D37" s="17">
        <v>0.34409909062204302</v>
      </c>
      <c r="E37" s="17">
        <v>0.32237613167192403</v>
      </c>
      <c r="F37" s="17"/>
      <c r="G37" s="17">
        <v>0.32043182641680501</v>
      </c>
      <c r="H37" s="17">
        <v>0.35083171765353299</v>
      </c>
      <c r="I37" s="17">
        <v>0.34667457213296099</v>
      </c>
      <c r="J37" s="17">
        <v>0.36333941615993398</v>
      </c>
      <c r="K37" s="17">
        <v>0.28409670631078598</v>
      </c>
      <c r="L37" s="17"/>
      <c r="M37" s="17">
        <v>0.25729881495294099</v>
      </c>
      <c r="N37" s="17">
        <v>0.38273627206213301</v>
      </c>
      <c r="O37" s="17">
        <v>0.34681371512578002</v>
      </c>
      <c r="P37" s="17">
        <v>0.34779963319516799</v>
      </c>
      <c r="Q37" s="17"/>
      <c r="R37" s="17">
        <v>0.27644410741754399</v>
      </c>
      <c r="S37" s="17">
        <v>0.34681368124428902</v>
      </c>
      <c r="T37" s="17">
        <v>0.33373616256365801</v>
      </c>
      <c r="U37" s="17">
        <v>0.34160499847079601</v>
      </c>
      <c r="V37" s="17"/>
      <c r="W37" s="17">
        <v>0.28375580175607101</v>
      </c>
      <c r="X37" s="17">
        <v>0.359442995544132</v>
      </c>
      <c r="Y37" s="17">
        <v>0.38144475360110403</v>
      </c>
      <c r="Z37" s="17">
        <v>0.22949513844337099</v>
      </c>
      <c r="AA37" s="17">
        <v>0.105969086140295</v>
      </c>
      <c r="AB37" s="17"/>
      <c r="AC37" s="17">
        <v>0.32839859575709202</v>
      </c>
      <c r="AD37" s="17">
        <v>0.34084484206608301</v>
      </c>
      <c r="AE37" s="17"/>
      <c r="AF37" s="17">
        <v>0.29940193945542098</v>
      </c>
      <c r="AG37" s="17">
        <v>0.38231661189385302</v>
      </c>
      <c r="AH37" s="17">
        <v>0.32954554319257101</v>
      </c>
      <c r="AI37" s="17">
        <v>0.33282927108341898</v>
      </c>
      <c r="AJ37" s="17"/>
      <c r="AK37" s="17">
        <v>0.36363995346517702</v>
      </c>
      <c r="AL37" s="17">
        <v>0.29666740281215498</v>
      </c>
      <c r="AM37" s="17"/>
      <c r="AN37" s="17">
        <v>0.308307960180284</v>
      </c>
      <c r="AO37" s="17">
        <v>0.38523811292939503</v>
      </c>
      <c r="AP37" s="17">
        <v>0.30817773191437797</v>
      </c>
      <c r="AQ37" s="17"/>
      <c r="AR37" s="17">
        <v>0.34458856929744303</v>
      </c>
      <c r="AS37" s="17">
        <v>0.35660724747520101</v>
      </c>
      <c r="AT37" s="17"/>
      <c r="AU37" s="17">
        <v>0.314367224953914</v>
      </c>
      <c r="AV37" s="17">
        <v>0.35369308899522001</v>
      </c>
    </row>
    <row r="38" spans="2:48" x14ac:dyDescent="0.25">
      <c r="B38" t="s">
        <v>82</v>
      </c>
      <c r="C38" s="17">
        <v>0.127096692439887</v>
      </c>
      <c r="D38" s="17">
        <v>0.10940881629016</v>
      </c>
      <c r="E38" s="17">
        <v>0.14426149898922899</v>
      </c>
      <c r="F38" s="17"/>
      <c r="G38" s="17">
        <v>7.0062990742077502E-2</v>
      </c>
      <c r="H38" s="17">
        <v>0.124613533633739</v>
      </c>
      <c r="I38" s="17">
        <v>0.13805905352474099</v>
      </c>
      <c r="J38" s="17">
        <v>0.15196603101678699</v>
      </c>
      <c r="K38" s="17">
        <v>0.14823856604348101</v>
      </c>
      <c r="L38" s="17"/>
      <c r="M38" s="17">
        <v>7.0094643848393007E-2</v>
      </c>
      <c r="N38" s="17">
        <v>9.8561282558034993E-2</v>
      </c>
      <c r="O38" s="17">
        <v>0.109223456609016</v>
      </c>
      <c r="P38" s="17">
        <v>0.22336623536390601</v>
      </c>
      <c r="Q38" s="17"/>
      <c r="R38" s="17">
        <v>0.10623325433387699</v>
      </c>
      <c r="S38" s="17">
        <v>0.12967955666035899</v>
      </c>
      <c r="T38" s="17">
        <v>0.161948040827982</v>
      </c>
      <c r="U38" s="17">
        <v>0.117539764909404</v>
      </c>
      <c r="V38" s="17"/>
      <c r="W38" s="17">
        <v>0.14671278036301899</v>
      </c>
      <c r="X38" s="17">
        <v>0.12231201941900501</v>
      </c>
      <c r="Y38" s="17">
        <v>0.13142292315461099</v>
      </c>
      <c r="Z38" s="17">
        <v>4.2185842811572401E-2</v>
      </c>
      <c r="AA38" s="17">
        <v>0.100927760723505</v>
      </c>
      <c r="AB38" s="17"/>
      <c r="AC38" s="17">
        <v>0.13394799135562799</v>
      </c>
      <c r="AD38" s="17">
        <v>0.1137686210041</v>
      </c>
      <c r="AE38" s="17"/>
      <c r="AF38" s="17">
        <v>0.14322621414530401</v>
      </c>
      <c r="AG38" s="17">
        <v>0.16265133079712299</v>
      </c>
      <c r="AH38" s="17">
        <v>8.3371232143519797E-2</v>
      </c>
      <c r="AI38" s="17">
        <v>0.19022779331057399</v>
      </c>
      <c r="AJ38" s="17"/>
      <c r="AK38" s="17">
        <v>0.17579203261558199</v>
      </c>
      <c r="AL38" s="17">
        <v>9.1219070889110396E-2</v>
      </c>
      <c r="AM38" s="17"/>
      <c r="AN38" s="17">
        <v>0.14101418872145799</v>
      </c>
      <c r="AO38" s="17">
        <v>0.120086302310757</v>
      </c>
      <c r="AP38" s="17">
        <v>0.10859604126577101</v>
      </c>
      <c r="AQ38" s="17"/>
      <c r="AR38" s="17">
        <v>0.166498832219867</v>
      </c>
      <c r="AS38" s="17">
        <v>9.8175935055846597E-2</v>
      </c>
      <c r="AT38" s="17"/>
      <c r="AU38" s="17">
        <v>0.12701469139122001</v>
      </c>
      <c r="AV38" s="17">
        <v>0.10869987884194</v>
      </c>
    </row>
    <row r="39" spans="2:48" x14ac:dyDescent="0.25">
      <c r="B39" t="s">
        <v>83</v>
      </c>
      <c r="C39" s="17">
        <v>1.7729198344608701E-2</v>
      </c>
      <c r="D39" s="17">
        <v>6.65283780053491E-3</v>
      </c>
      <c r="E39" s="17">
        <v>2.91070157990025E-2</v>
      </c>
      <c r="F39" s="17"/>
      <c r="G39" s="17">
        <v>1.06112661835908E-2</v>
      </c>
      <c r="H39" s="17">
        <v>2.5463376048577201E-2</v>
      </c>
      <c r="I39" s="17">
        <v>2.95301131309696E-2</v>
      </c>
      <c r="J39" s="17">
        <v>1.40208535228201E-2</v>
      </c>
      <c r="K39" s="17">
        <v>9.1097619856528901E-3</v>
      </c>
      <c r="L39" s="17"/>
      <c r="M39" s="17">
        <v>0</v>
      </c>
      <c r="N39" s="17">
        <v>2.8382755343481499E-2</v>
      </c>
      <c r="O39" s="17">
        <v>1.1516184248920799E-2</v>
      </c>
      <c r="P39" s="17">
        <v>3.1135277170725801E-2</v>
      </c>
      <c r="Q39" s="17"/>
      <c r="R39" s="17">
        <v>1.4069479059500199E-2</v>
      </c>
      <c r="S39" s="17">
        <v>1.5500509741037701E-2</v>
      </c>
      <c r="T39" s="17">
        <v>1.6943593835022301E-2</v>
      </c>
      <c r="U39" s="17">
        <v>1.9066577079362799E-2</v>
      </c>
      <c r="V39" s="17"/>
      <c r="W39" s="17">
        <v>2.5006545263476301E-2</v>
      </c>
      <c r="X39" s="17">
        <v>1.8627466685992401E-2</v>
      </c>
      <c r="Y39" s="17">
        <v>1.39972249300552E-2</v>
      </c>
      <c r="Z39" s="17">
        <v>1.6863475533814901E-2</v>
      </c>
      <c r="AA39" s="17">
        <v>0</v>
      </c>
      <c r="AB39" s="17"/>
      <c r="AC39" s="17">
        <v>1.7381602617926799E-2</v>
      </c>
      <c r="AD39" s="17">
        <v>1.9024010267725201E-2</v>
      </c>
      <c r="AE39" s="17"/>
      <c r="AF39" s="17">
        <v>1.1834733511268699E-2</v>
      </c>
      <c r="AG39" s="17">
        <v>1.27713539993055E-2</v>
      </c>
      <c r="AH39" s="17">
        <v>2.3829130241763499E-2</v>
      </c>
      <c r="AI39" s="17">
        <v>2.74174222754783E-2</v>
      </c>
      <c r="AJ39" s="17"/>
      <c r="AK39" s="17">
        <v>2.29146152324252E-2</v>
      </c>
      <c r="AL39" s="17">
        <v>1.4724140205484E-2</v>
      </c>
      <c r="AM39" s="17"/>
      <c r="AN39" s="17">
        <v>1.253897144505E-2</v>
      </c>
      <c r="AO39" s="17">
        <v>1.3887765795984299E-2</v>
      </c>
      <c r="AP39" s="17">
        <v>1.5581638713200599E-2</v>
      </c>
      <c r="AQ39" s="17"/>
      <c r="AR39" s="17">
        <v>1.65665980497718E-2</v>
      </c>
      <c r="AS39" s="17">
        <v>1.4445621560194299E-2</v>
      </c>
      <c r="AT39" s="17"/>
      <c r="AU39" s="17">
        <v>8.5504159891754295E-3</v>
      </c>
      <c r="AV39" s="17">
        <v>1.9755985024841698E-2</v>
      </c>
    </row>
    <row r="40" spans="2:48" x14ac:dyDescent="0.25">
      <c r="B40" t="s">
        <v>77</v>
      </c>
      <c r="C40" s="17">
        <v>1.9528291723549401E-2</v>
      </c>
      <c r="D40" s="17">
        <v>2.2255788909046201E-2</v>
      </c>
      <c r="E40" s="17">
        <v>1.7160094256963201E-2</v>
      </c>
      <c r="F40" s="17"/>
      <c r="G40" s="17">
        <v>1.9860554474050399E-2</v>
      </c>
      <c r="H40" s="17">
        <v>1.53376409305147E-2</v>
      </c>
      <c r="I40" s="17">
        <v>1.94578715155591E-2</v>
      </c>
      <c r="J40" s="17">
        <v>1.5798727398797799E-2</v>
      </c>
      <c r="K40" s="17">
        <v>2.70788903171118E-2</v>
      </c>
      <c r="L40" s="17"/>
      <c r="M40" s="17">
        <v>1.7006855650559899E-2</v>
      </c>
      <c r="N40" s="17">
        <v>2.1251639288832301E-2</v>
      </c>
      <c r="O40" s="17">
        <v>2.1911043187077501E-2</v>
      </c>
      <c r="P40" s="17">
        <v>1.23915384936984E-2</v>
      </c>
      <c r="Q40" s="17"/>
      <c r="R40" s="17">
        <v>1.5845238667581401E-2</v>
      </c>
      <c r="S40" s="17">
        <v>4.0182375769793797E-2</v>
      </c>
      <c r="T40" s="17">
        <v>1.5497760370654401E-2</v>
      </c>
      <c r="U40" s="17">
        <v>1.51441826920735E-2</v>
      </c>
      <c r="V40" s="17"/>
      <c r="W40" s="17">
        <v>1.9599409741114199E-2</v>
      </c>
      <c r="X40" s="17">
        <v>1.560604909983E-2</v>
      </c>
      <c r="Y40" s="17">
        <v>9.7751300956784998E-3</v>
      </c>
      <c r="Z40" s="17">
        <v>1.38468386395919E-2</v>
      </c>
      <c r="AA40" s="17">
        <v>0</v>
      </c>
      <c r="AB40" s="17"/>
      <c r="AC40" s="17">
        <v>2.0271168726373901E-2</v>
      </c>
      <c r="AD40" s="17">
        <v>1.8776589020545902E-2</v>
      </c>
      <c r="AE40" s="17"/>
      <c r="AF40" s="17">
        <v>1.4067483491793001E-2</v>
      </c>
      <c r="AG40" s="17">
        <v>8.7449591910631497E-3</v>
      </c>
      <c r="AH40" s="17">
        <v>1.7600771032311901E-2</v>
      </c>
      <c r="AI40" s="17">
        <v>2.7563851190674799E-2</v>
      </c>
      <c r="AJ40" s="17"/>
      <c r="AK40" s="17">
        <v>1.9173074027826E-2</v>
      </c>
      <c r="AL40" s="17">
        <v>1.1472979031005999E-2</v>
      </c>
      <c r="AM40" s="17"/>
      <c r="AN40" s="17">
        <v>8.0619471387069607E-3</v>
      </c>
      <c r="AO40" s="17">
        <v>7.2651286893388803E-3</v>
      </c>
      <c r="AP40" s="17">
        <v>9.7283918407108805E-3</v>
      </c>
      <c r="AQ40" s="17"/>
      <c r="AR40" s="17">
        <v>6.6723996382083298E-3</v>
      </c>
      <c r="AS40" s="17">
        <v>1.6437328241236299E-2</v>
      </c>
      <c r="AT40" s="17"/>
      <c r="AU40" s="17">
        <v>1.7017899008267501E-2</v>
      </c>
      <c r="AV40" s="17">
        <v>9.6901672637715597E-3</v>
      </c>
    </row>
    <row r="41" spans="2:48" x14ac:dyDescent="0.25">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row>
    <row r="42" spans="2:48" x14ac:dyDescent="0.25">
      <c r="B42" s="6" t="s">
        <v>90</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row>
    <row r="43" spans="2:48" x14ac:dyDescent="0.25">
      <c r="B43" s="24" t="s">
        <v>73</v>
      </c>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row>
    <row r="44" spans="2:48" x14ac:dyDescent="0.25">
      <c r="B44" t="s">
        <v>85</v>
      </c>
      <c r="C44" s="17">
        <v>9.1553424081147097E-2</v>
      </c>
      <c r="D44" s="17">
        <v>0.108218151358591</v>
      </c>
      <c r="E44" s="17">
        <v>7.4789594841431994E-2</v>
      </c>
      <c r="F44" s="17"/>
      <c r="G44" s="17">
        <v>0.119030005621219</v>
      </c>
      <c r="H44" s="17">
        <v>3.1992724474701001E-2</v>
      </c>
      <c r="I44" s="17">
        <v>9.9736837352432106E-2</v>
      </c>
      <c r="J44" s="17">
        <v>8.4930826857040995E-2</v>
      </c>
      <c r="K44" s="17">
        <v>0.12197439736447201</v>
      </c>
      <c r="L44" s="17"/>
      <c r="M44" s="17">
        <v>0.119648918800059</v>
      </c>
      <c r="N44" s="17">
        <v>9.3512141105369304E-2</v>
      </c>
      <c r="O44" s="17">
        <v>0.10581405504673901</v>
      </c>
      <c r="P44" s="17">
        <v>4.9858153287646603E-2</v>
      </c>
      <c r="Q44" s="17"/>
      <c r="R44" s="17">
        <v>0.135842577050207</v>
      </c>
      <c r="S44" s="17">
        <v>0.104649643446579</v>
      </c>
      <c r="T44" s="17">
        <v>8.4717343389272004E-2</v>
      </c>
      <c r="U44" s="17">
        <v>7.4416866299534701E-2</v>
      </c>
      <c r="V44" s="17"/>
      <c r="W44" s="17">
        <v>8.6376711720290905E-2</v>
      </c>
      <c r="X44" s="17">
        <v>6.0030560373936601E-2</v>
      </c>
      <c r="Y44" s="17">
        <v>0.11855530622350299</v>
      </c>
      <c r="Z44" s="17">
        <v>0.262418605709482</v>
      </c>
      <c r="AA44" s="17">
        <v>0.51075043254094399</v>
      </c>
      <c r="AB44" s="17"/>
      <c r="AC44" s="17">
        <v>7.2714791755588606E-2</v>
      </c>
      <c r="AD44" s="17">
        <v>0.11884728905712399</v>
      </c>
      <c r="AE44" s="17"/>
      <c r="AF44" s="17">
        <v>0.12695878453349099</v>
      </c>
      <c r="AG44" s="17">
        <v>7.2759196866074294E-2</v>
      </c>
      <c r="AH44" s="17">
        <v>8.4080705740696496E-2</v>
      </c>
      <c r="AI44" s="17">
        <v>4.4791091802032702E-2</v>
      </c>
      <c r="AJ44" s="17"/>
      <c r="AK44" s="17">
        <v>9.8716075540923598E-2</v>
      </c>
      <c r="AL44" s="17">
        <v>9.2138707234796502E-2</v>
      </c>
      <c r="AM44" s="17"/>
      <c r="AN44" s="17">
        <v>0.14375934538007201</v>
      </c>
      <c r="AO44" s="17">
        <v>6.1718838625120301E-2</v>
      </c>
      <c r="AP44" s="17">
        <v>7.3882299848067004E-2</v>
      </c>
      <c r="AQ44" s="17"/>
      <c r="AR44" s="17">
        <v>0.10633983565489299</v>
      </c>
      <c r="AS44" s="17">
        <v>7.7886540626818102E-2</v>
      </c>
      <c r="AT44" s="17"/>
      <c r="AU44" s="17">
        <v>0.113665482108083</v>
      </c>
      <c r="AV44" s="17">
        <v>7.5075498089613196E-2</v>
      </c>
    </row>
    <row r="45" spans="2:48" x14ac:dyDescent="0.25">
      <c r="B45" t="s">
        <v>86</v>
      </c>
      <c r="C45" s="17">
        <v>0.30836325188948599</v>
      </c>
      <c r="D45" s="17">
        <v>0.33491760766719098</v>
      </c>
      <c r="E45" s="17">
        <v>0.28593620159755601</v>
      </c>
      <c r="F45" s="17"/>
      <c r="G45" s="17">
        <v>0.38403793829711602</v>
      </c>
      <c r="H45" s="17">
        <v>0.27827886661316997</v>
      </c>
      <c r="I45" s="17">
        <v>0.20369354572173101</v>
      </c>
      <c r="J45" s="17">
        <v>0.308500141985242</v>
      </c>
      <c r="K45" s="17">
        <v>0.36805235975384798</v>
      </c>
      <c r="L45" s="17"/>
      <c r="M45" s="17">
        <v>0.43636316386672203</v>
      </c>
      <c r="N45" s="17">
        <v>0.26741009774560498</v>
      </c>
      <c r="O45" s="17">
        <v>0.35887861091686302</v>
      </c>
      <c r="P45" s="17">
        <v>0.18691556695273301</v>
      </c>
      <c r="Q45" s="17"/>
      <c r="R45" s="17">
        <v>0.35395621294106799</v>
      </c>
      <c r="S45" s="17">
        <v>0.32327804365104301</v>
      </c>
      <c r="T45" s="17">
        <v>0.25601142080190098</v>
      </c>
      <c r="U45" s="17">
        <v>0.30564057329123201</v>
      </c>
      <c r="V45" s="17"/>
      <c r="W45" s="17">
        <v>0.31698448207816399</v>
      </c>
      <c r="X45" s="17">
        <v>0.28277949838495797</v>
      </c>
      <c r="Y45" s="17">
        <v>0.320071028086089</v>
      </c>
      <c r="Z45" s="17">
        <v>0.31164429295568402</v>
      </c>
      <c r="AA45" s="17">
        <v>0.30157670393651598</v>
      </c>
      <c r="AB45" s="17"/>
      <c r="AC45" s="17">
        <v>0.329095426047262</v>
      </c>
      <c r="AD45" s="17">
        <v>0.27213918486435801</v>
      </c>
      <c r="AE45" s="17"/>
      <c r="AF45" s="17">
        <v>0.38478705293100801</v>
      </c>
      <c r="AG45" s="17">
        <v>0.27081291036000299</v>
      </c>
      <c r="AH45" s="17">
        <v>0.29260805942352802</v>
      </c>
      <c r="AI45" s="17">
        <v>0.233080345196719</v>
      </c>
      <c r="AJ45" s="17"/>
      <c r="AK45" s="17">
        <v>0.304524220803495</v>
      </c>
      <c r="AL45" s="17">
        <v>0.33444429796380998</v>
      </c>
      <c r="AM45" s="17"/>
      <c r="AN45" s="17">
        <v>0.358247836544131</v>
      </c>
      <c r="AO45" s="17">
        <v>0.28487417338742199</v>
      </c>
      <c r="AP45" s="17">
        <v>0.31600113083117598</v>
      </c>
      <c r="AQ45" s="17"/>
      <c r="AR45" s="17">
        <v>0.322256728262729</v>
      </c>
      <c r="AS45" s="17">
        <v>0.27840675054570502</v>
      </c>
      <c r="AT45" s="17"/>
      <c r="AU45" s="17">
        <v>0.361371543040856</v>
      </c>
      <c r="AV45" s="17">
        <v>0.266024650231938</v>
      </c>
    </row>
    <row r="46" spans="2:48" x14ac:dyDescent="0.25">
      <c r="B46" t="s">
        <v>87</v>
      </c>
      <c r="C46" s="17">
        <v>0.383040098657354</v>
      </c>
      <c r="D46" s="17">
        <v>0.35234340522087698</v>
      </c>
      <c r="E46" s="17">
        <v>0.41273731290779098</v>
      </c>
      <c r="F46" s="17"/>
      <c r="G46" s="17">
        <v>0.31828431197961798</v>
      </c>
      <c r="H46" s="17">
        <v>0.42957900855594799</v>
      </c>
      <c r="I46" s="17">
        <v>0.46156847791365901</v>
      </c>
      <c r="J46" s="17">
        <v>0.36457422780586901</v>
      </c>
      <c r="K46" s="17">
        <v>0.34083060909829699</v>
      </c>
      <c r="L46" s="17"/>
      <c r="M46" s="17">
        <v>0.326638596401988</v>
      </c>
      <c r="N46" s="17">
        <v>0.40868198879753298</v>
      </c>
      <c r="O46" s="17">
        <v>0.38637363274271902</v>
      </c>
      <c r="P46" s="17">
        <v>0.41500631335508498</v>
      </c>
      <c r="Q46" s="17"/>
      <c r="R46" s="17">
        <v>0.33269672705578801</v>
      </c>
      <c r="S46" s="17">
        <v>0.33673608871414601</v>
      </c>
      <c r="T46" s="17">
        <v>0.44825593313080397</v>
      </c>
      <c r="U46" s="17">
        <v>0.39057938716961799</v>
      </c>
      <c r="V46" s="17"/>
      <c r="W46" s="17">
        <v>0.37140049821072202</v>
      </c>
      <c r="X46" s="17">
        <v>0.43023413625352003</v>
      </c>
      <c r="Y46" s="17">
        <v>0.36809630482389</v>
      </c>
      <c r="Z46" s="17">
        <v>0.302276969213714</v>
      </c>
      <c r="AA46" s="17">
        <v>8.6745102799036106E-2</v>
      </c>
      <c r="AB46" s="17"/>
      <c r="AC46" s="17">
        <v>0.38857989703867102</v>
      </c>
      <c r="AD46" s="17">
        <v>0.37491423893568598</v>
      </c>
      <c r="AE46" s="17"/>
      <c r="AF46" s="17">
        <v>0.35509537337605002</v>
      </c>
      <c r="AG46" s="17">
        <v>0.44431955113277999</v>
      </c>
      <c r="AH46" s="17">
        <v>0.38968471110644798</v>
      </c>
      <c r="AI46" s="17">
        <v>0.35708081952210302</v>
      </c>
      <c r="AJ46" s="17"/>
      <c r="AK46" s="17">
        <v>0.36598357826206601</v>
      </c>
      <c r="AL46" s="17">
        <v>0.38823061212581</v>
      </c>
      <c r="AM46" s="17"/>
      <c r="AN46" s="17">
        <v>0.35065887652752098</v>
      </c>
      <c r="AO46" s="17">
        <v>0.43378545612096298</v>
      </c>
      <c r="AP46" s="17">
        <v>0.39762713768463298</v>
      </c>
      <c r="AQ46" s="17"/>
      <c r="AR46" s="17">
        <v>0.35140189384548298</v>
      </c>
      <c r="AS46" s="17">
        <v>0.42795841158510101</v>
      </c>
      <c r="AT46" s="17"/>
      <c r="AU46" s="17">
        <v>0.33324408307032299</v>
      </c>
      <c r="AV46" s="17">
        <v>0.43695982550735901</v>
      </c>
    </row>
    <row r="47" spans="2:48" x14ac:dyDescent="0.25">
      <c r="B47" t="s">
        <v>88</v>
      </c>
      <c r="C47" s="17">
        <v>0.16699211726295399</v>
      </c>
      <c r="D47" s="17">
        <v>0.157986913085889</v>
      </c>
      <c r="E47" s="17">
        <v>0.17901077903239801</v>
      </c>
      <c r="F47" s="17"/>
      <c r="G47" s="17">
        <v>0.10952823610562901</v>
      </c>
      <c r="H47" s="17">
        <v>0.202253386185971</v>
      </c>
      <c r="I47" s="17">
        <v>0.21063924518731</v>
      </c>
      <c r="J47" s="17">
        <v>0.17755627988379599</v>
      </c>
      <c r="K47" s="17">
        <v>0.134048214461291</v>
      </c>
      <c r="L47" s="17"/>
      <c r="M47" s="17">
        <v>8.3297366432051101E-2</v>
      </c>
      <c r="N47" s="17">
        <v>0.18672781552717299</v>
      </c>
      <c r="O47" s="17">
        <v>9.3474715037488096E-2</v>
      </c>
      <c r="P47" s="17">
        <v>0.28312475700484202</v>
      </c>
      <c r="Q47" s="17"/>
      <c r="R47" s="17">
        <v>0.13182623700406401</v>
      </c>
      <c r="S47" s="17">
        <v>0.18539777520976899</v>
      </c>
      <c r="T47" s="17">
        <v>0.152305724981391</v>
      </c>
      <c r="U47" s="17">
        <v>0.18296534093376501</v>
      </c>
      <c r="V47" s="17"/>
      <c r="W47" s="17">
        <v>0.15793471231093001</v>
      </c>
      <c r="X47" s="17">
        <v>0.18970691341271501</v>
      </c>
      <c r="Y47" s="17">
        <v>0.16808811360442699</v>
      </c>
      <c r="Z47" s="17">
        <v>9.5834696958395693E-2</v>
      </c>
      <c r="AA47" s="17">
        <v>0</v>
      </c>
      <c r="AB47" s="17"/>
      <c r="AC47" s="17">
        <v>0.15540445683380499</v>
      </c>
      <c r="AD47" s="17">
        <v>0.19284130104584701</v>
      </c>
      <c r="AE47" s="17"/>
      <c r="AF47" s="17">
        <v>0.103651159910257</v>
      </c>
      <c r="AG47" s="17">
        <v>0.17002841341019101</v>
      </c>
      <c r="AH47" s="17">
        <v>0.186445630475186</v>
      </c>
      <c r="AI47" s="17">
        <v>0.268467216310465</v>
      </c>
      <c r="AJ47" s="17"/>
      <c r="AK47" s="17">
        <v>0.179527727092715</v>
      </c>
      <c r="AL47" s="17">
        <v>0.146390842391948</v>
      </c>
      <c r="AM47" s="17"/>
      <c r="AN47" s="17">
        <v>0.13521087569863499</v>
      </c>
      <c r="AO47" s="17">
        <v>0.17954831653713199</v>
      </c>
      <c r="AP47" s="17">
        <v>0.14912164791017199</v>
      </c>
      <c r="AQ47" s="17"/>
      <c r="AR47" s="17">
        <v>0.17568502874341901</v>
      </c>
      <c r="AS47" s="17">
        <v>0.16877561029539301</v>
      </c>
      <c r="AT47" s="17"/>
      <c r="AU47" s="17">
        <v>0.15381210890031399</v>
      </c>
      <c r="AV47" s="17">
        <v>0.17580599114920201</v>
      </c>
    </row>
    <row r="48" spans="2:48" x14ac:dyDescent="0.25">
      <c r="B48" t="s">
        <v>89</v>
      </c>
      <c r="C48" s="17">
        <v>1.9914843869237399E-2</v>
      </c>
      <c r="D48" s="17">
        <v>1.0462368798828999E-2</v>
      </c>
      <c r="E48" s="17">
        <v>2.4578091124907199E-2</v>
      </c>
      <c r="F48" s="17"/>
      <c r="G48" s="17">
        <v>9.1733549285289602E-3</v>
      </c>
      <c r="H48" s="17">
        <v>2.1775079343615701E-2</v>
      </c>
      <c r="I48" s="17">
        <v>6.7893586499815301E-3</v>
      </c>
      <c r="J48" s="17">
        <v>4.7606421980205503E-2</v>
      </c>
      <c r="K48" s="17">
        <v>1.35708741184379E-2</v>
      </c>
      <c r="L48" s="17"/>
      <c r="M48" s="17">
        <v>5.9139295951795698E-3</v>
      </c>
      <c r="N48" s="17">
        <v>1.8483783294675E-2</v>
      </c>
      <c r="O48" s="17">
        <v>1.2573296379374399E-2</v>
      </c>
      <c r="P48" s="17">
        <v>4.38587601092017E-2</v>
      </c>
      <c r="Q48" s="17"/>
      <c r="R48" s="17">
        <v>1.5619671787714701E-2</v>
      </c>
      <c r="S48" s="17">
        <v>1.7930371290420001E-2</v>
      </c>
      <c r="T48" s="17">
        <v>3.1938111847778998E-2</v>
      </c>
      <c r="U48" s="17">
        <v>1.1685137294901501E-2</v>
      </c>
      <c r="V48" s="17"/>
      <c r="W48" s="17">
        <v>2.5995456438042699E-2</v>
      </c>
      <c r="X48" s="17">
        <v>1.4351545045473301E-2</v>
      </c>
      <c r="Y48" s="17">
        <v>2.0904838104239199E-2</v>
      </c>
      <c r="Z48" s="17">
        <v>2.78254351627246E-2</v>
      </c>
      <c r="AA48" s="17">
        <v>0.100927760723505</v>
      </c>
      <c r="AB48" s="17"/>
      <c r="AC48" s="17">
        <v>2.3291414437142499E-2</v>
      </c>
      <c r="AD48" s="17">
        <v>1.40814725662049E-2</v>
      </c>
      <c r="AE48" s="17"/>
      <c r="AF48" s="17">
        <v>1.37571113124968E-2</v>
      </c>
      <c r="AG48" s="17">
        <v>3.2106712726158199E-2</v>
      </c>
      <c r="AH48" s="17">
        <v>9.7666905436289003E-3</v>
      </c>
      <c r="AI48" s="17">
        <v>4.3343965883474E-2</v>
      </c>
      <c r="AJ48" s="17"/>
      <c r="AK48" s="17">
        <v>3.0141780291790401E-2</v>
      </c>
      <c r="AL48" s="17">
        <v>1.07189198972437E-2</v>
      </c>
      <c r="AM48" s="17"/>
      <c r="AN48" s="17">
        <v>7.5234116190914203E-3</v>
      </c>
      <c r="AO48" s="17">
        <v>2.6441905768375299E-2</v>
      </c>
      <c r="AP48" s="17">
        <v>2.0747053534036001E-2</v>
      </c>
      <c r="AQ48" s="17"/>
      <c r="AR48" s="17">
        <v>2.33461231568802E-2</v>
      </c>
      <c r="AS48" s="17">
        <v>2.0931200672658499E-2</v>
      </c>
      <c r="AT48" s="17"/>
      <c r="AU48" s="17">
        <v>1.7858879244728301E-2</v>
      </c>
      <c r="AV48" s="17">
        <v>2.1292370192695999E-2</v>
      </c>
    </row>
    <row r="49" spans="2:48" x14ac:dyDescent="0.25">
      <c r="B49" t="s">
        <v>77</v>
      </c>
      <c r="C49" s="17">
        <v>3.01362642398223E-2</v>
      </c>
      <c r="D49" s="17">
        <v>3.6071553868622097E-2</v>
      </c>
      <c r="E49" s="17">
        <v>2.2948020495916099E-2</v>
      </c>
      <c r="F49" s="17"/>
      <c r="G49" s="17">
        <v>5.9946153067889099E-2</v>
      </c>
      <c r="H49" s="17">
        <v>3.6120934826594203E-2</v>
      </c>
      <c r="I49" s="17">
        <v>1.7572535174886699E-2</v>
      </c>
      <c r="J49" s="17">
        <v>1.6832101487847001E-2</v>
      </c>
      <c r="K49" s="17">
        <v>2.1523545203654699E-2</v>
      </c>
      <c r="L49" s="17"/>
      <c r="M49" s="17">
        <v>2.8138024904000299E-2</v>
      </c>
      <c r="N49" s="17">
        <v>2.5184173529644801E-2</v>
      </c>
      <c r="O49" s="17">
        <v>4.2885689876816999E-2</v>
      </c>
      <c r="P49" s="17">
        <v>2.1236449290491701E-2</v>
      </c>
      <c r="Q49" s="17"/>
      <c r="R49" s="17">
        <v>3.0058574161158001E-2</v>
      </c>
      <c r="S49" s="17">
        <v>3.2008077688042598E-2</v>
      </c>
      <c r="T49" s="17">
        <v>2.6771465848852798E-2</v>
      </c>
      <c r="U49" s="17">
        <v>3.4712695010948598E-2</v>
      </c>
      <c r="V49" s="17"/>
      <c r="W49" s="17">
        <v>4.1308139241850103E-2</v>
      </c>
      <c r="X49" s="17">
        <v>2.2897346529396598E-2</v>
      </c>
      <c r="Y49" s="17">
        <v>4.2844091578513504E-3</v>
      </c>
      <c r="Z49" s="17">
        <v>0</v>
      </c>
      <c r="AA49" s="17">
        <v>0</v>
      </c>
      <c r="AB49" s="17"/>
      <c r="AC49" s="17">
        <v>3.0914013887530799E-2</v>
      </c>
      <c r="AD49" s="17">
        <v>2.7176513530779101E-2</v>
      </c>
      <c r="AE49" s="17"/>
      <c r="AF49" s="17">
        <v>1.5750517936697201E-2</v>
      </c>
      <c r="AG49" s="17">
        <v>9.9732155047941307E-3</v>
      </c>
      <c r="AH49" s="17">
        <v>3.7414202710513197E-2</v>
      </c>
      <c r="AI49" s="17">
        <v>5.3236561285206298E-2</v>
      </c>
      <c r="AJ49" s="17"/>
      <c r="AK49" s="17">
        <v>2.11066180090103E-2</v>
      </c>
      <c r="AL49" s="17">
        <v>2.8076620386391499E-2</v>
      </c>
      <c r="AM49" s="17"/>
      <c r="AN49" s="17">
        <v>4.5996542305501899E-3</v>
      </c>
      <c r="AO49" s="17">
        <v>1.3631309560987299E-2</v>
      </c>
      <c r="AP49" s="17">
        <v>4.2620730191915597E-2</v>
      </c>
      <c r="AQ49" s="17"/>
      <c r="AR49" s="17">
        <v>2.0970390336596801E-2</v>
      </c>
      <c r="AS49" s="17">
        <v>2.6041486274324298E-2</v>
      </c>
      <c r="AT49" s="17"/>
      <c r="AU49" s="17">
        <v>2.0047903635696002E-2</v>
      </c>
      <c r="AV49" s="17">
        <v>2.48416648291922E-2</v>
      </c>
    </row>
    <row r="50" spans="2:48" x14ac:dyDescent="0.25">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row>
    <row r="51" spans="2:48" x14ac:dyDescent="0.25">
      <c r="B51" s="6" t="s">
        <v>94</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row>
    <row r="52" spans="2:48" x14ac:dyDescent="0.25">
      <c r="B52" s="24" t="s">
        <v>73</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row>
    <row r="53" spans="2:48" x14ac:dyDescent="0.25">
      <c r="B53" t="s">
        <v>91</v>
      </c>
      <c r="C53" s="17">
        <v>0.29315654851870998</v>
      </c>
      <c r="D53" s="17">
        <v>0.31688975982518403</v>
      </c>
      <c r="E53" s="17">
        <v>0.27198886787123699</v>
      </c>
      <c r="F53" s="17"/>
      <c r="G53" s="17">
        <v>1.6706342396654E-2</v>
      </c>
      <c r="H53" s="17">
        <v>0.17808606882967701</v>
      </c>
      <c r="I53" s="17">
        <v>0.33224265349045201</v>
      </c>
      <c r="J53" s="17">
        <v>0.41846386750820602</v>
      </c>
      <c r="K53" s="17">
        <v>0.50494059887013798</v>
      </c>
      <c r="L53" s="17"/>
      <c r="M53" s="17">
        <v>0.32507417331648802</v>
      </c>
      <c r="N53" s="17">
        <v>0.25912571727176797</v>
      </c>
      <c r="O53" s="17">
        <v>0.30780591712419397</v>
      </c>
      <c r="P53" s="17">
        <v>0.28472565203507</v>
      </c>
      <c r="Q53" s="17"/>
      <c r="R53" s="17">
        <v>0.29950727974955299</v>
      </c>
      <c r="S53" s="17">
        <v>0.29214595363886398</v>
      </c>
      <c r="T53" s="17">
        <v>0.29690588392007999</v>
      </c>
      <c r="U53" s="17">
        <v>0.25904020469447903</v>
      </c>
      <c r="V53" s="17"/>
      <c r="W53" s="17">
        <v>0.17813318329515199</v>
      </c>
      <c r="X53" s="17">
        <v>0.25401031319705197</v>
      </c>
      <c r="Y53" s="17">
        <v>0.47549121973179698</v>
      </c>
      <c r="Z53" s="17">
        <v>0.55627287390888003</v>
      </c>
      <c r="AA53" s="17">
        <v>0.70635805033716503</v>
      </c>
      <c r="AB53" s="17"/>
      <c r="AC53" s="17">
        <v>0.31910362460860198</v>
      </c>
      <c r="AD53" s="17">
        <v>0.25324896374184402</v>
      </c>
      <c r="AE53" s="17"/>
      <c r="AF53" s="17">
        <v>0.60083624595641005</v>
      </c>
      <c r="AG53" s="17">
        <v>0.28688858897161701</v>
      </c>
      <c r="AH53" s="17">
        <v>0.10101261003930501</v>
      </c>
      <c r="AI53" s="17">
        <v>0.13938502272626299</v>
      </c>
      <c r="AJ53" s="17"/>
      <c r="AK53" s="17">
        <v>0.35034720227812199</v>
      </c>
      <c r="AL53" s="17">
        <v>0.25905162503142398</v>
      </c>
      <c r="AM53" s="17"/>
      <c r="AN53" s="17">
        <v>1</v>
      </c>
      <c r="AO53" s="17">
        <v>0</v>
      </c>
      <c r="AP53" s="17">
        <v>0</v>
      </c>
      <c r="AQ53" s="17"/>
      <c r="AR53" s="17">
        <v>0.35793722709204101</v>
      </c>
      <c r="AS53" s="17">
        <v>0.23790592585327</v>
      </c>
      <c r="AT53" s="17"/>
      <c r="AU53" s="17">
        <v>0.35876872161970502</v>
      </c>
      <c r="AV53" s="17">
        <v>0.24599613299430001</v>
      </c>
    </row>
    <row r="54" spans="2:48" x14ac:dyDescent="0.25">
      <c r="B54" t="s">
        <v>92</v>
      </c>
      <c r="C54" s="17">
        <v>0.34480623875329097</v>
      </c>
      <c r="D54" s="17">
        <v>0.32984082601824</v>
      </c>
      <c r="E54" s="17">
        <v>0.36239923299385901</v>
      </c>
      <c r="F54" s="17"/>
      <c r="G54" s="17">
        <v>0.15775279934162501</v>
      </c>
      <c r="H54" s="17">
        <v>0.42623336427402198</v>
      </c>
      <c r="I54" s="17">
        <v>0.39215706675130202</v>
      </c>
      <c r="J54" s="17">
        <v>0.38488371895947998</v>
      </c>
      <c r="K54" s="17">
        <v>0.35715853153458699</v>
      </c>
      <c r="L54" s="17"/>
      <c r="M54" s="17">
        <v>0.33735677449045798</v>
      </c>
      <c r="N54" s="17">
        <v>0.36153975906351299</v>
      </c>
      <c r="O54" s="17">
        <v>0.30142379485540999</v>
      </c>
      <c r="P54" s="17">
        <v>0.38897371475618697</v>
      </c>
      <c r="Q54" s="17"/>
      <c r="R54" s="17">
        <v>0.33930109534478597</v>
      </c>
      <c r="S54" s="17">
        <v>0.33597658016876902</v>
      </c>
      <c r="T54" s="17">
        <v>0.33984596320793198</v>
      </c>
      <c r="U54" s="17">
        <v>0.34834820117895099</v>
      </c>
      <c r="V54" s="17"/>
      <c r="W54" s="17">
        <v>0.26775508301519302</v>
      </c>
      <c r="X54" s="17">
        <v>0.42178669539985603</v>
      </c>
      <c r="Y54" s="17">
        <v>0.36015815047628003</v>
      </c>
      <c r="Z54" s="17">
        <v>0.27332559017685698</v>
      </c>
      <c r="AA54" s="17">
        <v>0.29364194966283502</v>
      </c>
      <c r="AB54" s="17"/>
      <c r="AC54" s="17">
        <v>0.34096079562891501</v>
      </c>
      <c r="AD54" s="17">
        <v>0.35485950932850502</v>
      </c>
      <c r="AE54" s="17"/>
      <c r="AF54" s="17">
        <v>0.297790508556454</v>
      </c>
      <c r="AG54" s="17">
        <v>0.53716442237626405</v>
      </c>
      <c r="AH54" s="17">
        <v>0.29403669251722703</v>
      </c>
      <c r="AI54" s="17">
        <v>0.251580992378793</v>
      </c>
      <c r="AJ54" s="17"/>
      <c r="AK54" s="17">
        <v>0.384207338867251</v>
      </c>
      <c r="AL54" s="17">
        <v>0.330631081632484</v>
      </c>
      <c r="AM54" s="17"/>
      <c r="AN54" s="17">
        <v>0</v>
      </c>
      <c r="AO54" s="17">
        <v>1</v>
      </c>
      <c r="AP54" s="17">
        <v>0</v>
      </c>
      <c r="AQ54" s="17"/>
      <c r="AR54" s="17">
        <v>0.36500812569147001</v>
      </c>
      <c r="AS54" s="17">
        <v>0.32573872802369502</v>
      </c>
      <c r="AT54" s="17"/>
      <c r="AU54" s="17">
        <v>0.381650798870454</v>
      </c>
      <c r="AV54" s="17">
        <v>0.35689622008336702</v>
      </c>
    </row>
    <row r="55" spans="2:48" x14ac:dyDescent="0.25">
      <c r="B55" t="s">
        <v>93</v>
      </c>
      <c r="C55" s="17">
        <v>0.30081389756886401</v>
      </c>
      <c r="D55" s="17">
        <v>0.28497774841215501</v>
      </c>
      <c r="E55" s="17">
        <v>0.31216396391890999</v>
      </c>
      <c r="F55" s="17"/>
      <c r="G55" s="17">
        <v>0.69453523238269599</v>
      </c>
      <c r="H55" s="17">
        <v>0.35652082665012103</v>
      </c>
      <c r="I55" s="17">
        <v>0.224521811744512</v>
      </c>
      <c r="J55" s="17">
        <v>0.13104536617170701</v>
      </c>
      <c r="K55" s="17">
        <v>0.116023178916841</v>
      </c>
      <c r="L55" s="17"/>
      <c r="M55" s="17">
        <v>0.30557916226430798</v>
      </c>
      <c r="N55" s="17">
        <v>0.28556752539824298</v>
      </c>
      <c r="O55" s="17">
        <v>0.33223293084816002</v>
      </c>
      <c r="P55" s="17">
        <v>0.26729052958419203</v>
      </c>
      <c r="Q55" s="17"/>
      <c r="R55" s="17">
        <v>0.29823711965041799</v>
      </c>
      <c r="S55" s="17">
        <v>0.325032125164184</v>
      </c>
      <c r="T55" s="17">
        <v>0.28565947370549999</v>
      </c>
      <c r="U55" s="17">
        <v>0.33877009190843199</v>
      </c>
      <c r="V55" s="17"/>
      <c r="W55" s="17">
        <v>0.492711876656936</v>
      </c>
      <c r="X55" s="17">
        <v>0.27976154839218298</v>
      </c>
      <c r="Y55" s="17">
        <v>0.124681762930521</v>
      </c>
      <c r="Z55" s="17">
        <v>0.156554697274672</v>
      </c>
      <c r="AA55" s="17">
        <v>0</v>
      </c>
      <c r="AB55" s="17"/>
      <c r="AC55" s="17">
        <v>0.27492365412805297</v>
      </c>
      <c r="AD55" s="17">
        <v>0.34621342602961303</v>
      </c>
      <c r="AE55" s="17"/>
      <c r="AF55" s="17">
        <v>7.7602247878716502E-2</v>
      </c>
      <c r="AG55" s="17">
        <v>0.147812880329485</v>
      </c>
      <c r="AH55" s="17">
        <v>0.52119617351313996</v>
      </c>
      <c r="AI55" s="17">
        <v>0.48991493821655102</v>
      </c>
      <c r="AJ55" s="17"/>
      <c r="AK55" s="17">
        <v>0.21571612500836801</v>
      </c>
      <c r="AL55" s="17">
        <v>0.36057150589603898</v>
      </c>
      <c r="AM55" s="17"/>
      <c r="AN55" s="17">
        <v>0</v>
      </c>
      <c r="AO55" s="17">
        <v>0</v>
      </c>
      <c r="AP55" s="17">
        <v>1</v>
      </c>
      <c r="AQ55" s="17"/>
      <c r="AR55" s="17">
        <v>0.22563656291068701</v>
      </c>
      <c r="AS55" s="17">
        <v>0.38887498874577803</v>
      </c>
      <c r="AT55" s="17"/>
      <c r="AU55" s="17">
        <v>0.215700522421607</v>
      </c>
      <c r="AV55" s="17">
        <v>0.34146067083683501</v>
      </c>
    </row>
    <row r="56" spans="2:48" x14ac:dyDescent="0.25">
      <c r="B56" t="s">
        <v>76</v>
      </c>
      <c r="C56" s="17">
        <v>3.9102880196074101E-2</v>
      </c>
      <c r="D56" s="17">
        <v>4.2485603507368297E-2</v>
      </c>
      <c r="E56" s="17">
        <v>3.64358132180507E-2</v>
      </c>
      <c r="F56" s="17"/>
      <c r="G56" s="17">
        <v>6.8157492712945994E-2</v>
      </c>
      <c r="H56" s="17">
        <v>2.7277433098096798E-2</v>
      </c>
      <c r="I56" s="17">
        <v>3.93627538897523E-2</v>
      </c>
      <c r="J56" s="17">
        <v>4.9315750918244701E-2</v>
      </c>
      <c r="K56" s="17">
        <v>1.2534161488274799E-2</v>
      </c>
      <c r="L56" s="17"/>
      <c r="M56" s="17">
        <v>2.4240782386869001E-2</v>
      </c>
      <c r="N56" s="17">
        <v>7.2550604131040405E-2</v>
      </c>
      <c r="O56" s="17">
        <v>3.2707623458402502E-2</v>
      </c>
      <c r="P56" s="17">
        <v>2.3067451747121399E-2</v>
      </c>
      <c r="Q56" s="17"/>
      <c r="R56" s="17">
        <v>4.9118317845893503E-2</v>
      </c>
      <c r="S56" s="17">
        <v>1.53177556938974E-2</v>
      </c>
      <c r="T56" s="17">
        <v>5.9895708648942003E-2</v>
      </c>
      <c r="U56" s="17">
        <v>3.5663762174220799E-2</v>
      </c>
      <c r="V56" s="17"/>
      <c r="W56" s="17">
        <v>3.7950309033910903E-2</v>
      </c>
      <c r="X56" s="17">
        <v>2.99747614920347E-2</v>
      </c>
      <c r="Y56" s="17">
        <v>3.9668866861402002E-2</v>
      </c>
      <c r="Z56" s="17">
        <v>1.38468386395919E-2</v>
      </c>
      <c r="AA56" s="17">
        <v>0</v>
      </c>
      <c r="AB56" s="17"/>
      <c r="AC56" s="17">
        <v>3.6485681291636797E-2</v>
      </c>
      <c r="AD56" s="17">
        <v>3.5174088810931398E-2</v>
      </c>
      <c r="AE56" s="17"/>
      <c r="AF56" s="17">
        <v>1.4861814072410299E-2</v>
      </c>
      <c r="AG56" s="17">
        <v>2.8134108322634199E-2</v>
      </c>
      <c r="AH56" s="17">
        <v>5.7012082025448101E-2</v>
      </c>
      <c r="AI56" s="17">
        <v>6.3120215382736197E-2</v>
      </c>
      <c r="AJ56" s="17"/>
      <c r="AK56" s="17">
        <v>3.2391795529603501E-2</v>
      </c>
      <c r="AL56" s="17">
        <v>3.8637174037133501E-2</v>
      </c>
      <c r="AM56" s="17"/>
      <c r="AN56" s="17">
        <v>0</v>
      </c>
      <c r="AO56" s="17">
        <v>0</v>
      </c>
      <c r="AP56" s="17">
        <v>0</v>
      </c>
      <c r="AQ56" s="17"/>
      <c r="AR56" s="17">
        <v>3.4871872136232503E-2</v>
      </c>
      <c r="AS56" s="17">
        <v>3.5315361061419602E-2</v>
      </c>
      <c r="AT56" s="17"/>
      <c r="AU56" s="17">
        <v>2.3525963379322199E-2</v>
      </c>
      <c r="AV56" s="17">
        <v>4.49690365790055E-2</v>
      </c>
    </row>
    <row r="57" spans="2:48" x14ac:dyDescent="0.25">
      <c r="B57" t="s">
        <v>77</v>
      </c>
      <c r="C57" s="17">
        <v>2.21204349630609E-2</v>
      </c>
      <c r="D57" s="17">
        <v>2.58060622370525E-2</v>
      </c>
      <c r="E57" s="17">
        <v>1.70121219979429E-2</v>
      </c>
      <c r="F57" s="17"/>
      <c r="G57" s="17">
        <v>6.2848133166079206E-2</v>
      </c>
      <c r="H57" s="17">
        <v>1.18823071480832E-2</v>
      </c>
      <c r="I57" s="17">
        <v>1.17157141239817E-2</v>
      </c>
      <c r="J57" s="17">
        <v>1.6291296442362001E-2</v>
      </c>
      <c r="K57" s="17">
        <v>9.3435291901587097E-3</v>
      </c>
      <c r="L57" s="17"/>
      <c r="M57" s="17">
        <v>7.7491075418769598E-3</v>
      </c>
      <c r="N57" s="17">
        <v>2.1216394135435399E-2</v>
      </c>
      <c r="O57" s="17">
        <v>2.5829733713833399E-2</v>
      </c>
      <c r="P57" s="17">
        <v>3.5942651877428899E-2</v>
      </c>
      <c r="Q57" s="17"/>
      <c r="R57" s="17">
        <v>1.3836187409349001E-2</v>
      </c>
      <c r="S57" s="17">
        <v>3.1527585334285103E-2</v>
      </c>
      <c r="T57" s="17">
        <v>1.76929705175458E-2</v>
      </c>
      <c r="U57" s="17">
        <v>1.8177740043917399E-2</v>
      </c>
      <c r="V57" s="17"/>
      <c r="W57" s="17">
        <v>2.3449547998807E-2</v>
      </c>
      <c r="X57" s="17">
        <v>1.44666815188746E-2</v>
      </c>
      <c r="Y57" s="17">
        <v>0</v>
      </c>
      <c r="Z57" s="17">
        <v>0</v>
      </c>
      <c r="AA57" s="17">
        <v>0</v>
      </c>
      <c r="AB57" s="17"/>
      <c r="AC57" s="17">
        <v>2.8526244342792599E-2</v>
      </c>
      <c r="AD57" s="17">
        <v>1.0504012089106901E-2</v>
      </c>
      <c r="AE57" s="17"/>
      <c r="AF57" s="17">
        <v>8.9091835360093803E-3</v>
      </c>
      <c r="AG57" s="17">
        <v>0</v>
      </c>
      <c r="AH57" s="17">
        <v>2.67424419048801E-2</v>
      </c>
      <c r="AI57" s="17">
        <v>5.5998831295656297E-2</v>
      </c>
      <c r="AJ57" s="17"/>
      <c r="AK57" s="17">
        <v>1.7337538316655101E-2</v>
      </c>
      <c r="AL57" s="17">
        <v>1.11086134029202E-2</v>
      </c>
      <c r="AM57" s="17"/>
      <c r="AN57" s="17">
        <v>0</v>
      </c>
      <c r="AO57" s="17">
        <v>0</v>
      </c>
      <c r="AP57" s="17">
        <v>0</v>
      </c>
      <c r="AQ57" s="17"/>
      <c r="AR57" s="17">
        <v>1.6546212169570602E-2</v>
      </c>
      <c r="AS57" s="17">
        <v>1.2164996315837499E-2</v>
      </c>
      <c r="AT57" s="17"/>
      <c r="AU57" s="17">
        <v>2.03539937089121E-2</v>
      </c>
      <c r="AV57" s="17">
        <v>1.06779395064933E-2</v>
      </c>
    </row>
    <row r="58" spans="2:48" x14ac:dyDescent="0.25">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row>
    <row r="59" spans="2:48" x14ac:dyDescent="0.25">
      <c r="B59" s="6" t="s">
        <v>102</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row>
    <row r="60" spans="2:48" x14ac:dyDescent="0.25">
      <c r="B60" s="24" t="s">
        <v>73</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row>
    <row r="61" spans="2:48" x14ac:dyDescent="0.25">
      <c r="B61" t="s">
        <v>95</v>
      </c>
      <c r="C61" s="17">
        <v>0.54053852229246502</v>
      </c>
      <c r="D61" s="17">
        <v>0.55914168063722103</v>
      </c>
      <c r="E61" s="17">
        <v>0.51824027344855905</v>
      </c>
      <c r="F61" s="17"/>
      <c r="G61" s="17">
        <v>0.91178505220511796</v>
      </c>
      <c r="H61" s="17">
        <v>0.61573280357881799</v>
      </c>
      <c r="I61" s="17">
        <v>0.40529168782389402</v>
      </c>
      <c r="J61" s="17">
        <v>0.43228697680490402</v>
      </c>
      <c r="K61" s="17">
        <v>0.35457793706736701</v>
      </c>
      <c r="L61" s="17"/>
      <c r="M61" s="17">
        <v>0.50536556297361801</v>
      </c>
      <c r="N61" s="17">
        <v>0.49908521194144101</v>
      </c>
      <c r="O61" s="17">
        <v>0.59583964372799203</v>
      </c>
      <c r="P61" s="17">
        <v>0.56185711543764305</v>
      </c>
      <c r="Q61" s="17"/>
      <c r="R61" s="17">
        <v>0.57489526611230801</v>
      </c>
      <c r="S61" s="17">
        <v>0.54413152842169199</v>
      </c>
      <c r="T61" s="17">
        <v>0.55974814693822394</v>
      </c>
      <c r="U61" s="17">
        <v>0.51535904657697795</v>
      </c>
      <c r="V61" s="17"/>
      <c r="W61" s="17">
        <v>0.72101055176893103</v>
      </c>
      <c r="X61" s="17">
        <v>0.529076285208119</v>
      </c>
      <c r="Y61" s="17">
        <v>0.36245673695680902</v>
      </c>
      <c r="Z61" s="17">
        <v>0.24647648987611501</v>
      </c>
      <c r="AA61" s="17">
        <v>0.19560761779622099</v>
      </c>
      <c r="AB61" s="17"/>
      <c r="AC61" s="17">
        <v>0.53654238614540695</v>
      </c>
      <c r="AD61" s="17">
        <v>0.53754348453374401</v>
      </c>
      <c r="AE61" s="17"/>
      <c r="AF61" s="17">
        <v>0.41503390513347899</v>
      </c>
      <c r="AG61" s="17">
        <v>0.47726810840514799</v>
      </c>
      <c r="AH61" s="17">
        <v>0.65215270679817905</v>
      </c>
      <c r="AI61" s="17">
        <v>0.65708459356078297</v>
      </c>
      <c r="AJ61" s="17"/>
      <c r="AK61" s="17">
        <v>0.49362071280184699</v>
      </c>
      <c r="AL61" s="17">
        <v>0.57056779810352598</v>
      </c>
      <c r="AM61" s="17"/>
      <c r="AN61" s="17">
        <v>0.36301171248639502</v>
      </c>
      <c r="AO61" s="17">
        <v>0.47944741212946401</v>
      </c>
      <c r="AP61" s="17">
        <v>0.77151209126120701</v>
      </c>
      <c r="AQ61" s="17"/>
      <c r="AR61" s="17">
        <v>0.48753684918370099</v>
      </c>
      <c r="AS61" s="17">
        <v>0.59176681850053503</v>
      </c>
      <c r="AT61" s="17"/>
      <c r="AU61" s="17">
        <v>0.51040210180726198</v>
      </c>
      <c r="AV61" s="17">
        <v>0.593198738044869</v>
      </c>
    </row>
    <row r="62" spans="2:48" x14ac:dyDescent="0.25">
      <c r="B62" t="s">
        <v>96</v>
      </c>
      <c r="C62" s="17">
        <v>0.131437306724034</v>
      </c>
      <c r="D62" s="17">
        <v>0.12978470711732701</v>
      </c>
      <c r="E62" s="17">
        <v>0.13547168187688499</v>
      </c>
      <c r="F62" s="17"/>
      <c r="G62" s="17">
        <v>2.0642558762574099E-2</v>
      </c>
      <c r="H62" s="17">
        <v>0.22444847738975399</v>
      </c>
      <c r="I62" s="17">
        <v>0.20951101500782801</v>
      </c>
      <c r="J62" s="17">
        <v>0.111859192810374</v>
      </c>
      <c r="K62" s="17">
        <v>8.9347480544757593E-2</v>
      </c>
      <c r="L62" s="17"/>
      <c r="M62" s="17">
        <v>0.15748082089424001</v>
      </c>
      <c r="N62" s="17">
        <v>0.17471136659677999</v>
      </c>
      <c r="O62" s="17">
        <v>9.7974864145018506E-2</v>
      </c>
      <c r="P62" s="17">
        <v>9.3593456278160597E-2</v>
      </c>
      <c r="Q62" s="17"/>
      <c r="R62" s="17">
        <v>9.5489347568812999E-2</v>
      </c>
      <c r="S62" s="17">
        <v>0.111520561556535</v>
      </c>
      <c r="T62" s="17">
        <v>0.147847904730594</v>
      </c>
      <c r="U62" s="17">
        <v>0.15972083589271699</v>
      </c>
      <c r="V62" s="17"/>
      <c r="W62" s="17">
        <v>6.0137392856918701E-2</v>
      </c>
      <c r="X62" s="17">
        <v>0.21075833411610201</v>
      </c>
      <c r="Y62" s="17">
        <v>0.12083115154574001</v>
      </c>
      <c r="Z62" s="17">
        <v>9.9852866133947699E-2</v>
      </c>
      <c r="AA62" s="17">
        <v>0.105969086140295</v>
      </c>
      <c r="AB62" s="17"/>
      <c r="AC62" s="17">
        <v>0.118202806361833</v>
      </c>
      <c r="AD62" s="17">
        <v>0.161655033739702</v>
      </c>
      <c r="AE62" s="17"/>
      <c r="AF62" s="17">
        <v>6.6073167841815605E-2</v>
      </c>
      <c r="AG62" s="17">
        <v>0.16492944965380399</v>
      </c>
      <c r="AH62" s="17">
        <v>0.195963313565682</v>
      </c>
      <c r="AI62" s="17">
        <v>2.1376460804754902E-2</v>
      </c>
      <c r="AJ62" s="17"/>
      <c r="AK62" s="17">
        <v>0.12689295703370701</v>
      </c>
      <c r="AL62" s="17">
        <v>0.13924556443908401</v>
      </c>
      <c r="AM62" s="17"/>
      <c r="AN62" s="17">
        <v>0.10155899164875</v>
      </c>
      <c r="AO62" s="17">
        <v>0.192294409551064</v>
      </c>
      <c r="AP62" s="17">
        <v>0.109328170798561</v>
      </c>
      <c r="AQ62" s="17"/>
      <c r="AR62" s="17">
        <v>0.12868631826169799</v>
      </c>
      <c r="AS62" s="17">
        <v>0.11009091001179</v>
      </c>
      <c r="AT62" s="17"/>
      <c r="AU62" s="17">
        <v>0.12901608136477999</v>
      </c>
      <c r="AV62" s="17">
        <v>0.13125149179698101</v>
      </c>
    </row>
    <row r="63" spans="2:48" x14ac:dyDescent="0.25">
      <c r="B63" t="s">
        <v>97</v>
      </c>
      <c r="C63" s="17">
        <v>0.10756496183942001</v>
      </c>
      <c r="D63" s="17">
        <v>0.11965291348229599</v>
      </c>
      <c r="E63" s="17">
        <v>9.7450731572521002E-2</v>
      </c>
      <c r="F63" s="17"/>
      <c r="G63" s="17">
        <v>7.1902586542936702E-3</v>
      </c>
      <c r="H63" s="17">
        <v>8.1175759533647196E-2</v>
      </c>
      <c r="I63" s="17">
        <v>0.16105478591927999</v>
      </c>
      <c r="J63" s="17">
        <v>0.145434973448202</v>
      </c>
      <c r="K63" s="17">
        <v>0.138586297712081</v>
      </c>
      <c r="L63" s="17"/>
      <c r="M63" s="17">
        <v>0.107583504945556</v>
      </c>
      <c r="N63" s="17">
        <v>9.4541478086981198E-2</v>
      </c>
      <c r="O63" s="17">
        <v>9.4461274541130999E-2</v>
      </c>
      <c r="P63" s="17">
        <v>0.14239429564306</v>
      </c>
      <c r="Q63" s="17"/>
      <c r="R63" s="17">
        <v>9.7513550446386293E-2</v>
      </c>
      <c r="S63" s="17">
        <v>0.12607936985506299</v>
      </c>
      <c r="T63" s="17">
        <v>9.4387625145968199E-2</v>
      </c>
      <c r="U63" s="17">
        <v>0.117220611506238</v>
      </c>
      <c r="V63" s="17"/>
      <c r="W63" s="17">
        <v>6.7225669626171394E-2</v>
      </c>
      <c r="X63" s="17">
        <v>9.3626371625671598E-2</v>
      </c>
      <c r="Y63" s="17">
        <v>0.18793760334632401</v>
      </c>
      <c r="Z63" s="17">
        <v>0.18034405409520701</v>
      </c>
      <c r="AA63" s="17">
        <v>0</v>
      </c>
      <c r="AB63" s="17"/>
      <c r="AC63" s="17">
        <v>0.10178083598128</v>
      </c>
      <c r="AD63" s="17">
        <v>0.119559337566281</v>
      </c>
      <c r="AE63" s="17"/>
      <c r="AF63" s="17">
        <v>9.2971949080098995E-2</v>
      </c>
      <c r="AG63" s="17">
        <v>0.15712418287055599</v>
      </c>
      <c r="AH63" s="17">
        <v>8.2828150008059404E-2</v>
      </c>
      <c r="AI63" s="17">
        <v>0.152922825870593</v>
      </c>
      <c r="AJ63" s="17"/>
      <c r="AK63" s="17">
        <v>0.103561576883308</v>
      </c>
      <c r="AL63" s="17">
        <v>0.116576485122401</v>
      </c>
      <c r="AM63" s="17"/>
      <c r="AN63" s="17">
        <v>0.108540278307028</v>
      </c>
      <c r="AO63" s="17">
        <v>0.145837613701329</v>
      </c>
      <c r="AP63" s="17">
        <v>6.9126841836736605E-2</v>
      </c>
      <c r="AQ63" s="17"/>
      <c r="AR63" s="17">
        <v>0.11315028700250999</v>
      </c>
      <c r="AS63" s="17">
        <v>0.10570542095082899</v>
      </c>
      <c r="AT63" s="17"/>
      <c r="AU63" s="17">
        <v>0.111529162104929</v>
      </c>
      <c r="AV63" s="17">
        <v>8.7737953902223803E-2</v>
      </c>
    </row>
    <row r="64" spans="2:48" x14ac:dyDescent="0.25">
      <c r="B64" t="s">
        <v>98</v>
      </c>
      <c r="C64" s="17">
        <v>0.129752593659654</v>
      </c>
      <c r="D64" s="17">
        <v>0.10888218107138201</v>
      </c>
      <c r="E64" s="17">
        <v>0.15014231520192001</v>
      </c>
      <c r="F64" s="17"/>
      <c r="G64" s="17">
        <v>1.21168001007823E-2</v>
      </c>
      <c r="H64" s="17">
        <v>5.4737937889867701E-2</v>
      </c>
      <c r="I64" s="17">
        <v>0.136774706366351</v>
      </c>
      <c r="J64" s="17">
        <v>0.221234087960959</v>
      </c>
      <c r="K64" s="17">
        <v>0.216592954208807</v>
      </c>
      <c r="L64" s="17"/>
      <c r="M64" s="17">
        <v>0.114485773017641</v>
      </c>
      <c r="N64" s="17">
        <v>0.13720226807638999</v>
      </c>
      <c r="O64" s="17">
        <v>0.14647919745862301</v>
      </c>
      <c r="P64" s="17">
        <v>0.12841866834874899</v>
      </c>
      <c r="Q64" s="17"/>
      <c r="R64" s="17">
        <v>0.115488714113682</v>
      </c>
      <c r="S64" s="17">
        <v>0.123648772610814</v>
      </c>
      <c r="T64" s="17">
        <v>0.13663508916400199</v>
      </c>
      <c r="U64" s="17">
        <v>0.12113547771797301</v>
      </c>
      <c r="V64" s="17"/>
      <c r="W64" s="17">
        <v>9.9189105504746702E-2</v>
      </c>
      <c r="X64" s="17">
        <v>0.109985961105334</v>
      </c>
      <c r="Y64" s="17">
        <v>0.20082050453229799</v>
      </c>
      <c r="Z64" s="17">
        <v>0.23600123724187999</v>
      </c>
      <c r="AA64" s="17">
        <v>3.8565180555348903E-2</v>
      </c>
      <c r="AB64" s="17"/>
      <c r="AC64" s="17">
        <v>0.14750407103996599</v>
      </c>
      <c r="AD64" s="17">
        <v>9.7534030339255104E-2</v>
      </c>
      <c r="AE64" s="17"/>
      <c r="AF64" s="17">
        <v>0.243485204628897</v>
      </c>
      <c r="AG64" s="17">
        <v>0.135345976005145</v>
      </c>
      <c r="AH64" s="17">
        <v>3.7130063797623999E-2</v>
      </c>
      <c r="AI64" s="17">
        <v>9.3445560780786696E-2</v>
      </c>
      <c r="AJ64" s="17"/>
      <c r="AK64" s="17">
        <v>0.17247087062392499</v>
      </c>
      <c r="AL64" s="17">
        <v>9.7250545956773196E-2</v>
      </c>
      <c r="AM64" s="17"/>
      <c r="AN64" s="17">
        <v>0.26725993563336298</v>
      </c>
      <c r="AO64" s="17">
        <v>0.107070976393558</v>
      </c>
      <c r="AP64" s="17">
        <v>2.4829450447234998E-2</v>
      </c>
      <c r="AQ64" s="17"/>
      <c r="AR64" s="17">
        <v>0.144046189939148</v>
      </c>
      <c r="AS64" s="17">
        <v>0.12064416075908101</v>
      </c>
      <c r="AT64" s="17"/>
      <c r="AU64" s="17">
        <v>0.133125210795322</v>
      </c>
      <c r="AV64" s="17">
        <v>0.14580662446117701</v>
      </c>
    </row>
    <row r="65" spans="2:48" x14ac:dyDescent="0.25">
      <c r="B65" t="s">
        <v>99</v>
      </c>
      <c r="C65" s="17">
        <v>6.0016581492390503E-2</v>
      </c>
      <c r="D65" s="17">
        <v>4.9366043575840901E-2</v>
      </c>
      <c r="E65" s="17">
        <v>7.1736614050322098E-2</v>
      </c>
      <c r="F65" s="17"/>
      <c r="G65" s="17">
        <v>0</v>
      </c>
      <c r="H65" s="17">
        <v>7.8650283225124192E-3</v>
      </c>
      <c r="I65" s="17">
        <v>7.4233983321561794E-2</v>
      </c>
      <c r="J65" s="17">
        <v>6.5301702657209401E-2</v>
      </c>
      <c r="K65" s="17">
        <v>0.148680433347674</v>
      </c>
      <c r="L65" s="17"/>
      <c r="M65" s="17">
        <v>0.10117434384396801</v>
      </c>
      <c r="N65" s="17">
        <v>6.1110068103053701E-2</v>
      </c>
      <c r="O65" s="17">
        <v>3.7799940424219802E-2</v>
      </c>
      <c r="P65" s="17">
        <v>3.5199090362160797E-2</v>
      </c>
      <c r="Q65" s="17"/>
      <c r="R65" s="17">
        <v>9.14379305412132E-2</v>
      </c>
      <c r="S65" s="17">
        <v>7.5954363986341394E-2</v>
      </c>
      <c r="T65" s="17">
        <v>4.2918822580756098E-2</v>
      </c>
      <c r="U65" s="17">
        <v>5.5963290017164401E-2</v>
      </c>
      <c r="V65" s="17"/>
      <c r="W65" s="17">
        <v>2.3588888293638099E-2</v>
      </c>
      <c r="X65" s="17">
        <v>3.91348395539243E-2</v>
      </c>
      <c r="Y65" s="17">
        <v>0.107657350272062</v>
      </c>
      <c r="Z65" s="17">
        <v>0.20796618025388799</v>
      </c>
      <c r="AA65" s="17">
        <v>0.55893035478463104</v>
      </c>
      <c r="AB65" s="17"/>
      <c r="AC65" s="17">
        <v>6.2774974317081206E-2</v>
      </c>
      <c r="AD65" s="17">
        <v>5.6786833866941201E-2</v>
      </c>
      <c r="AE65" s="17"/>
      <c r="AF65" s="17">
        <v>0.15581160559027599</v>
      </c>
      <c r="AG65" s="17">
        <v>4.3028727298191502E-2</v>
      </c>
      <c r="AH65" s="17">
        <v>1.03623740420941E-2</v>
      </c>
      <c r="AI65" s="17">
        <v>0</v>
      </c>
      <c r="AJ65" s="17"/>
      <c r="AK65" s="17">
        <v>7.6528401362223802E-2</v>
      </c>
      <c r="AL65" s="17">
        <v>4.7107145392845301E-2</v>
      </c>
      <c r="AM65" s="17"/>
      <c r="AN65" s="17">
        <v>0.14350615736605299</v>
      </c>
      <c r="AO65" s="17">
        <v>4.3906735149993097E-2</v>
      </c>
      <c r="AP65" s="17">
        <v>9.3329980012872397E-3</v>
      </c>
      <c r="AQ65" s="17"/>
      <c r="AR65" s="17">
        <v>0.10264698177367899</v>
      </c>
      <c r="AS65" s="17">
        <v>4.3143484597991298E-2</v>
      </c>
      <c r="AT65" s="17"/>
      <c r="AU65" s="17">
        <v>0.10392139655144</v>
      </c>
      <c r="AV65" s="17">
        <v>2.3484756665698801E-2</v>
      </c>
    </row>
    <row r="66" spans="2:48" x14ac:dyDescent="0.25">
      <c r="B66" t="s">
        <v>100</v>
      </c>
      <c r="C66" s="17">
        <v>7.9849734921557305E-3</v>
      </c>
      <c r="D66" s="17">
        <v>1.41361181153854E-2</v>
      </c>
      <c r="E66" s="17">
        <v>1.98993731281098E-3</v>
      </c>
      <c r="F66" s="17"/>
      <c r="G66" s="17">
        <v>0</v>
      </c>
      <c r="H66" s="17">
        <v>4.3619904042916501E-3</v>
      </c>
      <c r="I66" s="17">
        <v>0</v>
      </c>
      <c r="J66" s="17">
        <v>1.5541166515347499E-2</v>
      </c>
      <c r="K66" s="17">
        <v>1.9396402497948599E-2</v>
      </c>
      <c r="L66" s="17"/>
      <c r="M66" s="17">
        <v>1.28460946198308E-3</v>
      </c>
      <c r="N66" s="17">
        <v>1.4341266096402299E-2</v>
      </c>
      <c r="O66" s="17">
        <v>0</v>
      </c>
      <c r="P66" s="17">
        <v>1.5789894077393E-2</v>
      </c>
      <c r="Q66" s="17"/>
      <c r="R66" s="17">
        <v>1.5818895180716299E-2</v>
      </c>
      <c r="S66" s="17">
        <v>0</v>
      </c>
      <c r="T66" s="17">
        <v>1.4767208903588401E-2</v>
      </c>
      <c r="U66" s="17">
        <v>2.7855731074563398E-3</v>
      </c>
      <c r="V66" s="17"/>
      <c r="W66" s="17">
        <v>8.9015462466401404E-3</v>
      </c>
      <c r="X66" s="17">
        <v>0</v>
      </c>
      <c r="Y66" s="17">
        <v>7.8098109685806501E-3</v>
      </c>
      <c r="Z66" s="17">
        <v>6.4801301653361299E-3</v>
      </c>
      <c r="AA66" s="17">
        <v>0.100927760723505</v>
      </c>
      <c r="AB66" s="17"/>
      <c r="AC66" s="17">
        <v>5.8827976796878498E-3</v>
      </c>
      <c r="AD66" s="17">
        <v>1.23322111271227E-2</v>
      </c>
      <c r="AE66" s="17"/>
      <c r="AF66" s="17">
        <v>7.14684702172116E-3</v>
      </c>
      <c r="AG66" s="17">
        <v>7.3301207090472704E-3</v>
      </c>
      <c r="AH66" s="17">
        <v>4.9546605991126298E-3</v>
      </c>
      <c r="AI66" s="17">
        <v>2.8930029732814201E-2</v>
      </c>
      <c r="AJ66" s="17"/>
      <c r="AK66" s="17">
        <v>7.8136759211050698E-3</v>
      </c>
      <c r="AL66" s="17">
        <v>9.4843587403659196E-3</v>
      </c>
      <c r="AM66" s="17"/>
      <c r="AN66" s="17">
        <v>8.9913498826030298E-3</v>
      </c>
      <c r="AO66" s="17">
        <v>1.5513351537339799E-2</v>
      </c>
      <c r="AP66" s="17">
        <v>0</v>
      </c>
      <c r="AQ66" s="17"/>
      <c r="AR66" s="17">
        <v>9.8798146836175695E-3</v>
      </c>
      <c r="AS66" s="17">
        <v>7.4766549519230899E-3</v>
      </c>
      <c r="AT66" s="17"/>
      <c r="AU66" s="17">
        <v>8.7283501566745895E-4</v>
      </c>
      <c r="AV66" s="17">
        <v>9.0789688896371901E-3</v>
      </c>
    </row>
    <row r="67" spans="2:48" x14ac:dyDescent="0.25">
      <c r="B67" t="s">
        <v>101</v>
      </c>
      <c r="C67" s="17">
        <v>7.1099768255718501E-3</v>
      </c>
      <c r="D67" s="17">
        <v>6.3131774965166296E-3</v>
      </c>
      <c r="E67" s="17">
        <v>6.2237441162188703E-3</v>
      </c>
      <c r="F67" s="17"/>
      <c r="G67" s="17">
        <v>8.6754444277155306E-3</v>
      </c>
      <c r="H67" s="17">
        <v>0</v>
      </c>
      <c r="I67" s="17">
        <v>7.2119726293359198E-3</v>
      </c>
      <c r="J67" s="17">
        <v>8.3418998030042203E-3</v>
      </c>
      <c r="K67" s="17">
        <v>1.12130779641345E-2</v>
      </c>
      <c r="L67" s="17"/>
      <c r="M67" s="17">
        <v>3.24788083861527E-3</v>
      </c>
      <c r="N67" s="17">
        <v>0</v>
      </c>
      <c r="O67" s="17">
        <v>1.2498400432031501E-2</v>
      </c>
      <c r="P67" s="17">
        <v>5.8833365647663E-3</v>
      </c>
      <c r="Q67" s="17"/>
      <c r="R67" s="17">
        <v>5.1221876981383096E-3</v>
      </c>
      <c r="S67" s="17">
        <v>0</v>
      </c>
      <c r="T67" s="17">
        <v>3.6952025368677298E-3</v>
      </c>
      <c r="U67" s="17">
        <v>1.4421019575517001E-2</v>
      </c>
      <c r="V67" s="17"/>
      <c r="W67" s="17">
        <v>1.0785383091134301E-2</v>
      </c>
      <c r="X67" s="17">
        <v>3.12295245915056E-3</v>
      </c>
      <c r="Y67" s="17">
        <v>4.1884248827820103E-3</v>
      </c>
      <c r="Z67" s="17">
        <v>2.2879042233625899E-2</v>
      </c>
      <c r="AA67" s="17">
        <v>0</v>
      </c>
      <c r="AB67" s="17"/>
      <c r="AC67" s="17">
        <v>5.3900637177416904E-3</v>
      </c>
      <c r="AD67" s="17">
        <v>1.06869607357116E-2</v>
      </c>
      <c r="AE67" s="17"/>
      <c r="AF67" s="17">
        <v>1.01697992875161E-2</v>
      </c>
      <c r="AG67" s="17">
        <v>7.1362506884755103E-3</v>
      </c>
      <c r="AH67" s="17">
        <v>4.3252932654116302E-3</v>
      </c>
      <c r="AI67" s="17">
        <v>1.0795920882152499E-2</v>
      </c>
      <c r="AJ67" s="17"/>
      <c r="AK67" s="17">
        <v>8.0242967481580895E-3</v>
      </c>
      <c r="AL67" s="17">
        <v>7.5478743937778996E-3</v>
      </c>
      <c r="AM67" s="17"/>
      <c r="AN67" s="17">
        <v>3.9977799786656398E-3</v>
      </c>
      <c r="AO67" s="17">
        <v>9.1018067418422392E-3</v>
      </c>
      <c r="AP67" s="17">
        <v>9.3068894735295407E-3</v>
      </c>
      <c r="AQ67" s="17"/>
      <c r="AR67" s="17">
        <v>0</v>
      </c>
      <c r="AS67" s="17">
        <v>1.4842743994571399E-2</v>
      </c>
      <c r="AT67" s="17"/>
      <c r="AU67" s="17">
        <v>2.2067906290232E-3</v>
      </c>
      <c r="AV67" s="17">
        <v>5.2917024615506004E-3</v>
      </c>
    </row>
    <row r="68" spans="2:48" x14ac:dyDescent="0.25">
      <c r="B68" t="s">
        <v>77</v>
      </c>
      <c r="C68" s="17">
        <v>1.5595083674309E-2</v>
      </c>
      <c r="D68" s="17">
        <v>1.2723178504030101E-2</v>
      </c>
      <c r="E68" s="17">
        <v>1.8744702420763201E-2</v>
      </c>
      <c r="F68" s="17"/>
      <c r="G68" s="17">
        <v>3.9589885849516303E-2</v>
      </c>
      <c r="H68" s="17">
        <v>1.16780028811081E-2</v>
      </c>
      <c r="I68" s="17">
        <v>5.9218489317487003E-3</v>
      </c>
      <c r="J68" s="17">
        <v>0</v>
      </c>
      <c r="K68" s="17">
        <v>2.16054166572309E-2</v>
      </c>
      <c r="L68" s="17"/>
      <c r="M68" s="17">
        <v>9.3775040243788601E-3</v>
      </c>
      <c r="N68" s="17">
        <v>1.9008341098953E-2</v>
      </c>
      <c r="O68" s="17">
        <v>1.49466792709849E-2</v>
      </c>
      <c r="P68" s="17">
        <v>1.68641432880671E-2</v>
      </c>
      <c r="Q68" s="17"/>
      <c r="R68" s="17">
        <v>4.2341083387429897E-3</v>
      </c>
      <c r="S68" s="17">
        <v>1.8665403569554099E-2</v>
      </c>
      <c r="T68" s="17">
        <v>0</v>
      </c>
      <c r="U68" s="17">
        <v>1.3394145605956901E-2</v>
      </c>
      <c r="V68" s="17"/>
      <c r="W68" s="17">
        <v>9.1614626118194306E-3</v>
      </c>
      <c r="X68" s="17">
        <v>1.42952559316984E-2</v>
      </c>
      <c r="Y68" s="17">
        <v>8.2984174954051099E-3</v>
      </c>
      <c r="Z68" s="17">
        <v>0</v>
      </c>
      <c r="AA68" s="17">
        <v>0</v>
      </c>
      <c r="AB68" s="17"/>
      <c r="AC68" s="17">
        <v>2.1922064757002799E-2</v>
      </c>
      <c r="AD68" s="17">
        <v>3.9021080912421502E-3</v>
      </c>
      <c r="AE68" s="17"/>
      <c r="AF68" s="17">
        <v>9.3075214161966995E-3</v>
      </c>
      <c r="AG68" s="17">
        <v>7.8371843696324207E-3</v>
      </c>
      <c r="AH68" s="17">
        <v>1.2283437923838E-2</v>
      </c>
      <c r="AI68" s="17">
        <v>3.5444608368115298E-2</v>
      </c>
      <c r="AJ68" s="17"/>
      <c r="AK68" s="17">
        <v>1.1087508625726101E-2</v>
      </c>
      <c r="AL68" s="17">
        <v>1.22202278512267E-2</v>
      </c>
      <c r="AM68" s="17"/>
      <c r="AN68" s="17">
        <v>3.1337946971427802E-3</v>
      </c>
      <c r="AO68" s="17">
        <v>6.8276947954097203E-3</v>
      </c>
      <c r="AP68" s="17">
        <v>6.5635581814445501E-3</v>
      </c>
      <c r="AQ68" s="17"/>
      <c r="AR68" s="17">
        <v>1.40535591556464E-2</v>
      </c>
      <c r="AS68" s="17">
        <v>6.3298062332787404E-3</v>
      </c>
      <c r="AT68" s="17"/>
      <c r="AU68" s="17">
        <v>8.9264217315766798E-3</v>
      </c>
      <c r="AV68" s="17">
        <v>4.1497637778639598E-3</v>
      </c>
    </row>
    <row r="69" spans="2:48" x14ac:dyDescent="0.25">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row>
    <row r="70" spans="2:48" x14ac:dyDescent="0.25">
      <c r="B70" s="6" t="s">
        <v>114</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row>
    <row r="71" spans="2:48" x14ac:dyDescent="0.25">
      <c r="B71" s="24" t="s">
        <v>285</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row>
    <row r="72" spans="2:48" x14ac:dyDescent="0.25">
      <c r="B72" t="s">
        <v>103</v>
      </c>
      <c r="C72" s="17">
        <v>6.22468148570288E-2</v>
      </c>
      <c r="D72" s="17">
        <v>4.1565078295195602E-2</v>
      </c>
      <c r="E72" s="17">
        <v>8.2071409446311597E-2</v>
      </c>
      <c r="F72" s="17"/>
      <c r="G72" s="17">
        <v>0.131125998546886</v>
      </c>
      <c r="H72" s="17">
        <v>8.5139174945365201E-2</v>
      </c>
      <c r="I72" s="17">
        <v>5.1838894283353802E-2</v>
      </c>
      <c r="J72" s="17">
        <v>6.6909225653507098E-2</v>
      </c>
      <c r="K72" s="17">
        <v>4.4739473915623801E-2</v>
      </c>
      <c r="L72" s="17"/>
      <c r="M72" s="17">
        <v>3.3720778258508402E-2</v>
      </c>
      <c r="N72" s="17">
        <v>9.1678068502103194E-2</v>
      </c>
      <c r="O72" s="17">
        <v>6.9718928209023895E-2</v>
      </c>
      <c r="P72" s="17">
        <v>6.4651818167024103E-2</v>
      </c>
      <c r="Q72" s="17"/>
      <c r="R72" s="17">
        <v>5.3323247958083797E-2</v>
      </c>
      <c r="S72" s="17">
        <v>9.1231010295487497E-2</v>
      </c>
      <c r="T72" s="17">
        <v>6.2623554550455096E-2</v>
      </c>
      <c r="U72" s="17">
        <v>4.3248412980876103E-2</v>
      </c>
      <c r="V72" s="17"/>
      <c r="W72" s="17">
        <v>0</v>
      </c>
      <c r="X72" s="17">
        <v>7.3471967406027294E-2</v>
      </c>
      <c r="Y72" s="17">
        <v>5.2615562130930701E-2</v>
      </c>
      <c r="Z72" s="17">
        <v>0.121416355715622</v>
      </c>
      <c r="AA72" s="17">
        <v>0</v>
      </c>
      <c r="AB72" s="17"/>
      <c r="AC72" s="17">
        <v>7.4050129953534702E-2</v>
      </c>
      <c r="AD72" s="17">
        <v>4.7007082190232301E-2</v>
      </c>
      <c r="AE72" s="17"/>
      <c r="AF72" s="17">
        <v>4.70040724492201E-2</v>
      </c>
      <c r="AG72" s="17">
        <v>7.3889478241354098E-2</v>
      </c>
      <c r="AH72" s="17">
        <v>6.7048054439466501E-2</v>
      </c>
      <c r="AI72" s="17">
        <v>8.5280449607734093E-2</v>
      </c>
      <c r="AJ72" s="17"/>
      <c r="AK72" s="17">
        <v>4.6900302868711601E-2</v>
      </c>
      <c r="AL72" s="17">
        <v>7.3508268355405401E-2</v>
      </c>
      <c r="AM72" s="17"/>
      <c r="AN72" s="17">
        <v>3.5491269186129298E-2</v>
      </c>
      <c r="AO72" s="17">
        <v>5.7811335135838401E-2</v>
      </c>
      <c r="AP72" s="17">
        <v>0.12139655190915501</v>
      </c>
      <c r="AQ72" s="17"/>
      <c r="AR72" s="17">
        <v>9.4680816871537996E-2</v>
      </c>
      <c r="AS72" s="17">
        <v>3.87584289030702E-2</v>
      </c>
      <c r="AT72" s="17"/>
      <c r="AU72" s="17">
        <v>6.02881027771709E-2</v>
      </c>
      <c r="AV72" s="17">
        <v>5.4991339170891398E-2</v>
      </c>
    </row>
    <row r="73" spans="2:48" x14ac:dyDescent="0.25">
      <c r="B73" t="s">
        <v>104</v>
      </c>
      <c r="C73" s="17">
        <v>0.100146511790768</v>
      </c>
      <c r="D73" s="17">
        <v>8.3460610495586396E-2</v>
      </c>
      <c r="E73" s="17">
        <v>0.11641098517824799</v>
      </c>
      <c r="F73" s="17"/>
      <c r="G73" s="17">
        <v>0.17908607493143799</v>
      </c>
      <c r="H73" s="17">
        <v>0.13305270433560601</v>
      </c>
      <c r="I73" s="17">
        <v>0.112676260012116</v>
      </c>
      <c r="J73" s="17">
        <v>9.3688611117007603E-2</v>
      </c>
      <c r="K73" s="17">
        <v>6.3059206039839194E-2</v>
      </c>
      <c r="L73" s="17"/>
      <c r="M73" s="17">
        <v>9.13455564110702E-2</v>
      </c>
      <c r="N73" s="17">
        <v>8.7448864441489804E-2</v>
      </c>
      <c r="O73" s="17">
        <v>0.101672227720513</v>
      </c>
      <c r="P73" s="17">
        <v>0.13078028373482201</v>
      </c>
      <c r="Q73" s="17"/>
      <c r="R73" s="17">
        <v>8.9770428987659995E-2</v>
      </c>
      <c r="S73" s="17">
        <v>0.118479405765693</v>
      </c>
      <c r="T73" s="17">
        <v>6.9590773857679103E-2</v>
      </c>
      <c r="U73" s="17">
        <v>0.111038159372812</v>
      </c>
      <c r="V73" s="17"/>
      <c r="W73" s="17">
        <v>0.105125482106126</v>
      </c>
      <c r="X73" s="17">
        <v>0.113895266269589</v>
      </c>
      <c r="Y73" s="17">
        <v>0.10399233797236</v>
      </c>
      <c r="Z73" s="17">
        <v>6.9890815806624401E-2</v>
      </c>
      <c r="AA73" s="17">
        <v>0</v>
      </c>
      <c r="AB73" s="17"/>
      <c r="AC73" s="17">
        <v>0.109312616955149</v>
      </c>
      <c r="AD73" s="17">
        <v>9.0100948735655495E-2</v>
      </c>
      <c r="AE73" s="17"/>
      <c r="AF73" s="17">
        <v>8.9294567378372006E-2</v>
      </c>
      <c r="AG73" s="17">
        <v>7.9501936799062395E-2</v>
      </c>
      <c r="AH73" s="17">
        <v>0.12397518739418301</v>
      </c>
      <c r="AI73" s="17">
        <v>6.1479048632668502E-2</v>
      </c>
      <c r="AJ73" s="17"/>
      <c r="AK73" s="17">
        <v>8.4643404888321505E-2</v>
      </c>
      <c r="AL73" s="17">
        <v>0.104383029918541</v>
      </c>
      <c r="AM73" s="17"/>
      <c r="AN73" s="17">
        <v>0.114518829183094</v>
      </c>
      <c r="AO73" s="17">
        <v>8.5433292832989199E-2</v>
      </c>
      <c r="AP73" s="17">
        <v>9.8833066657473004E-2</v>
      </c>
      <c r="AQ73" s="17"/>
      <c r="AR73" s="17">
        <v>8.3239160838025794E-2</v>
      </c>
      <c r="AS73" s="17">
        <v>0.122256392584771</v>
      </c>
      <c r="AT73" s="17"/>
      <c r="AU73" s="17">
        <v>9.5260322519025206E-2</v>
      </c>
      <c r="AV73" s="17">
        <v>0.11268567287108799</v>
      </c>
    </row>
    <row r="74" spans="2:48" x14ac:dyDescent="0.25">
      <c r="B74" t="s">
        <v>105</v>
      </c>
      <c r="C74" s="17">
        <v>7.8231329968320995E-2</v>
      </c>
      <c r="D74" s="17">
        <v>5.5180650862208497E-2</v>
      </c>
      <c r="E74" s="17">
        <v>0.10037459260817901</v>
      </c>
      <c r="F74" s="17"/>
      <c r="G74" s="17">
        <v>9.5909058427825294E-2</v>
      </c>
      <c r="H74" s="17">
        <v>5.8808423712538999E-2</v>
      </c>
      <c r="I74" s="17">
        <v>0.120976031529778</v>
      </c>
      <c r="J74" s="17">
        <v>4.5140979844465301E-2</v>
      </c>
      <c r="K74" s="17">
        <v>8.0006227169934802E-2</v>
      </c>
      <c r="L74" s="17"/>
      <c r="M74" s="17">
        <v>7.2146478876459197E-2</v>
      </c>
      <c r="N74" s="17">
        <v>0.10363462622311199</v>
      </c>
      <c r="O74" s="17">
        <v>7.6101108759180899E-2</v>
      </c>
      <c r="P74" s="17">
        <v>5.4251868920197503E-2</v>
      </c>
      <c r="Q74" s="17"/>
      <c r="R74" s="17">
        <v>6.9381074037700705E-2</v>
      </c>
      <c r="S74" s="17">
        <v>5.6881986821457002E-2</v>
      </c>
      <c r="T74" s="17">
        <v>8.1412117831203695E-2</v>
      </c>
      <c r="U74" s="17">
        <v>7.3903808353657105E-2</v>
      </c>
      <c r="V74" s="17"/>
      <c r="W74" s="17">
        <v>8.2116109880751104E-2</v>
      </c>
      <c r="X74" s="17">
        <v>9.1142137498046796E-2</v>
      </c>
      <c r="Y74" s="17">
        <v>7.2054789861500296E-2</v>
      </c>
      <c r="Z74" s="17">
        <v>8.6859598540497907E-2</v>
      </c>
      <c r="AA74" s="17">
        <v>3.6730498083147801E-2</v>
      </c>
      <c r="AB74" s="17"/>
      <c r="AC74" s="17">
        <v>8.5846672446755298E-2</v>
      </c>
      <c r="AD74" s="17">
        <v>6.9713614895245204E-2</v>
      </c>
      <c r="AE74" s="17"/>
      <c r="AF74" s="17">
        <v>5.7747103108439397E-2</v>
      </c>
      <c r="AG74" s="17">
        <v>9.1041591345995099E-2</v>
      </c>
      <c r="AH74" s="17">
        <v>9.0307122129975603E-2</v>
      </c>
      <c r="AI74" s="17">
        <v>4.4367622114746E-2</v>
      </c>
      <c r="AJ74" s="17"/>
      <c r="AK74" s="17">
        <v>6.7310530647251204E-2</v>
      </c>
      <c r="AL74" s="17">
        <v>8.5489750732912401E-2</v>
      </c>
      <c r="AM74" s="17"/>
      <c r="AN74" s="17">
        <v>9.6415909363502403E-2</v>
      </c>
      <c r="AO74" s="17">
        <v>7.5891435185324596E-2</v>
      </c>
      <c r="AP74" s="17">
        <v>6.5987055203267503E-2</v>
      </c>
      <c r="AQ74" s="17"/>
      <c r="AR74" s="17">
        <v>6.2088601858166302E-2</v>
      </c>
      <c r="AS74" s="17">
        <v>9.6880184222907104E-2</v>
      </c>
      <c r="AT74" s="17"/>
      <c r="AU74" s="17">
        <v>6.8362290492254299E-2</v>
      </c>
      <c r="AV74" s="17">
        <v>0.10683967841672699</v>
      </c>
    </row>
    <row r="75" spans="2:48" x14ac:dyDescent="0.25">
      <c r="B75" t="s">
        <v>106</v>
      </c>
      <c r="C75" s="17">
        <v>8.3380312829546499E-2</v>
      </c>
      <c r="D75" s="17">
        <v>0.12547607673854999</v>
      </c>
      <c r="E75" s="17">
        <v>4.4165740179862301E-2</v>
      </c>
      <c r="F75" s="17"/>
      <c r="G75" s="17">
        <v>4.21483613107499E-2</v>
      </c>
      <c r="H75" s="17">
        <v>0.114174468634372</v>
      </c>
      <c r="I75" s="17">
        <v>6.8660107751165295E-2</v>
      </c>
      <c r="J75" s="17">
        <v>8.6988466418224303E-2</v>
      </c>
      <c r="K75" s="17">
        <v>7.5176750703143197E-2</v>
      </c>
      <c r="L75" s="17"/>
      <c r="M75" s="17">
        <v>9.6987776733543293E-2</v>
      </c>
      <c r="N75" s="17">
        <v>5.7006914775595101E-2</v>
      </c>
      <c r="O75" s="17">
        <v>3.6333505835171899E-2</v>
      </c>
      <c r="P75" s="17">
        <v>0.16037508314004001</v>
      </c>
      <c r="Q75" s="17"/>
      <c r="R75" s="17">
        <v>5.1274181800758198E-2</v>
      </c>
      <c r="S75" s="17">
        <v>9.2424476768585603E-2</v>
      </c>
      <c r="T75" s="17">
        <v>0.10950489459056501</v>
      </c>
      <c r="U75" s="17">
        <v>8.2226919345409502E-2</v>
      </c>
      <c r="V75" s="17"/>
      <c r="W75" s="17">
        <v>0.13066773794131101</v>
      </c>
      <c r="X75" s="17">
        <v>9.9886626899143696E-2</v>
      </c>
      <c r="Y75" s="17">
        <v>6.4901519398747401E-2</v>
      </c>
      <c r="Z75" s="17">
        <v>6.5727312489807704E-2</v>
      </c>
      <c r="AA75" s="17">
        <v>0.19560761779622099</v>
      </c>
      <c r="AB75" s="17"/>
      <c r="AC75" s="17">
        <v>7.8572918341115197E-2</v>
      </c>
      <c r="AD75" s="17">
        <v>8.8317189174491301E-2</v>
      </c>
      <c r="AE75" s="17"/>
      <c r="AF75" s="17">
        <v>9.3699721474239606E-2</v>
      </c>
      <c r="AG75" s="17">
        <v>8.7643729958029104E-2</v>
      </c>
      <c r="AH75" s="17">
        <v>7.4335568155101298E-2</v>
      </c>
      <c r="AI75" s="17">
        <v>6.8918579434810695E-2</v>
      </c>
      <c r="AJ75" s="17"/>
      <c r="AK75" s="17">
        <v>9.7798012029156403E-2</v>
      </c>
      <c r="AL75" s="17">
        <v>7.8233416287295604E-2</v>
      </c>
      <c r="AM75" s="17"/>
      <c r="AN75" s="17">
        <v>7.9872559600608295E-2</v>
      </c>
      <c r="AO75" s="17">
        <v>0.10344100829271601</v>
      </c>
      <c r="AP75" s="17">
        <v>6.4021708046099302E-2</v>
      </c>
      <c r="AQ75" s="17"/>
      <c r="AR75" s="17">
        <v>8.5600171421223697E-2</v>
      </c>
      <c r="AS75" s="17">
        <v>8.9830723809305804E-2</v>
      </c>
      <c r="AT75" s="17"/>
      <c r="AU75" s="17">
        <v>0.11737399444627</v>
      </c>
      <c r="AV75" s="17">
        <v>5.3987473520279002E-2</v>
      </c>
    </row>
    <row r="76" spans="2:48" x14ac:dyDescent="0.25">
      <c r="B76" t="s">
        <v>107</v>
      </c>
      <c r="C76" s="17">
        <v>4.28716032199392E-2</v>
      </c>
      <c r="D76" s="17">
        <v>6.0759212466219598E-2</v>
      </c>
      <c r="E76" s="17">
        <v>2.62485463282729E-2</v>
      </c>
      <c r="F76" s="17"/>
      <c r="G76" s="17">
        <v>0</v>
      </c>
      <c r="H76" s="17">
        <v>5.14421522769717E-2</v>
      </c>
      <c r="I76" s="17">
        <v>0</v>
      </c>
      <c r="J76" s="17">
        <v>4.7716153175124898E-2</v>
      </c>
      <c r="K76" s="17">
        <v>7.5484276540664294E-2</v>
      </c>
      <c r="L76" s="17"/>
      <c r="M76" s="17">
        <v>8.0330449163104195E-3</v>
      </c>
      <c r="N76" s="17">
        <v>5.2119648923102897E-2</v>
      </c>
      <c r="O76" s="17">
        <v>6.6506554764638001E-2</v>
      </c>
      <c r="P76" s="17">
        <v>6.6740695165079703E-2</v>
      </c>
      <c r="Q76" s="17"/>
      <c r="R76" s="17">
        <v>5.1267927456112597E-2</v>
      </c>
      <c r="S76" s="17">
        <v>5.2257349411655697E-2</v>
      </c>
      <c r="T76" s="17">
        <v>2.95630748895769E-2</v>
      </c>
      <c r="U76" s="17">
        <v>5.4310350332094803E-2</v>
      </c>
      <c r="V76" s="17"/>
      <c r="W76" s="17">
        <v>0.12388808535398101</v>
      </c>
      <c r="X76" s="17">
        <v>3.0263467814068901E-2</v>
      </c>
      <c r="Y76" s="17">
        <v>4.0454964075421901E-2</v>
      </c>
      <c r="Z76" s="17">
        <v>1.4284801172994599E-2</v>
      </c>
      <c r="AA76" s="17">
        <v>0</v>
      </c>
      <c r="AB76" s="17"/>
      <c r="AC76" s="17">
        <v>5.3039302008007903E-2</v>
      </c>
      <c r="AD76" s="17">
        <v>2.9372447872070599E-2</v>
      </c>
      <c r="AE76" s="17"/>
      <c r="AF76" s="17">
        <v>5.2165667547052499E-2</v>
      </c>
      <c r="AG76" s="17">
        <v>4.67951211769276E-2</v>
      </c>
      <c r="AH76" s="17">
        <v>3.6247214473908301E-2</v>
      </c>
      <c r="AI76" s="17">
        <v>0</v>
      </c>
      <c r="AJ76" s="17"/>
      <c r="AK76" s="17">
        <v>3.1943333940600997E-2</v>
      </c>
      <c r="AL76" s="17">
        <v>5.3186918740477103E-2</v>
      </c>
      <c r="AM76" s="17"/>
      <c r="AN76" s="17">
        <v>4.1315701003286999E-2</v>
      </c>
      <c r="AO76" s="17">
        <v>4.7883670309223601E-2</v>
      </c>
      <c r="AP76" s="17">
        <v>3.6786983049210402E-2</v>
      </c>
      <c r="AQ76" s="17"/>
      <c r="AR76" s="17">
        <v>2.9911462181955499E-2</v>
      </c>
      <c r="AS76" s="17">
        <v>2.0726196753952601E-2</v>
      </c>
      <c r="AT76" s="17"/>
      <c r="AU76" s="17">
        <v>3.27311247062195E-2</v>
      </c>
      <c r="AV76" s="17">
        <v>1.29044798155999E-2</v>
      </c>
    </row>
    <row r="77" spans="2:48" x14ac:dyDescent="0.25">
      <c r="B77" t="s">
        <v>108</v>
      </c>
      <c r="C77" s="17">
        <v>0.14849331343304301</v>
      </c>
      <c r="D77" s="17">
        <v>0.16277855461136601</v>
      </c>
      <c r="E77" s="17">
        <v>0.13042592753707699</v>
      </c>
      <c r="F77" s="17"/>
      <c r="G77" s="17">
        <v>0</v>
      </c>
      <c r="H77" s="17">
        <v>0.110595933784692</v>
      </c>
      <c r="I77" s="17">
        <v>0.16058349569928601</v>
      </c>
      <c r="J77" s="17">
        <v>0.16959264480886599</v>
      </c>
      <c r="K77" s="17">
        <v>0.16079834310288901</v>
      </c>
      <c r="L77" s="17"/>
      <c r="M77" s="17">
        <v>0.20113531741900201</v>
      </c>
      <c r="N77" s="17">
        <v>0.14244064794004699</v>
      </c>
      <c r="O77" s="17">
        <v>8.6308956807734094E-2</v>
      </c>
      <c r="P77" s="17">
        <v>0.1209811789899</v>
      </c>
      <c r="Q77" s="17"/>
      <c r="R77" s="17">
        <v>0.188587609766391</v>
      </c>
      <c r="S77" s="17">
        <v>8.0346340825946702E-2</v>
      </c>
      <c r="T77" s="17">
        <v>0.13497666745082201</v>
      </c>
      <c r="U77" s="17">
        <v>0.146536187383839</v>
      </c>
      <c r="V77" s="17"/>
      <c r="W77" s="17">
        <v>3.1744598875578303E-2</v>
      </c>
      <c r="X77" s="17">
        <v>0.110922511631215</v>
      </c>
      <c r="Y77" s="17">
        <v>0.19901972446414701</v>
      </c>
      <c r="Z77" s="17">
        <v>0.15889051811059099</v>
      </c>
      <c r="AA77" s="17">
        <v>0.32868744174221798</v>
      </c>
      <c r="AB77" s="17"/>
      <c r="AC77" s="17">
        <v>0.14582325131429799</v>
      </c>
      <c r="AD77" s="17">
        <v>0.14995343305508499</v>
      </c>
      <c r="AE77" s="17"/>
      <c r="AF77" s="17">
        <v>0.14958190646838601</v>
      </c>
      <c r="AG77" s="17">
        <v>0.13276061372692899</v>
      </c>
      <c r="AH77" s="17">
        <v>0.13364978927474</v>
      </c>
      <c r="AI77" s="17">
        <v>0.53603260232069505</v>
      </c>
      <c r="AJ77" s="17"/>
      <c r="AK77" s="17">
        <v>0.12394828100704799</v>
      </c>
      <c r="AL77" s="17">
        <v>0.17442794433535</v>
      </c>
      <c r="AM77" s="17"/>
      <c r="AN77" s="17">
        <v>0.15519404206019499</v>
      </c>
      <c r="AO77" s="17">
        <v>0.13086651333125299</v>
      </c>
      <c r="AP77" s="17">
        <v>0.118004798645857</v>
      </c>
      <c r="AQ77" s="17"/>
      <c r="AR77" s="17">
        <v>0.140568152681567</v>
      </c>
      <c r="AS77" s="17">
        <v>0.121667843721981</v>
      </c>
      <c r="AT77" s="17"/>
      <c r="AU77" s="17">
        <v>0.16503821112250699</v>
      </c>
      <c r="AV77" s="17">
        <v>0.13662536529531399</v>
      </c>
    </row>
    <row r="78" spans="2:48" x14ac:dyDescent="0.25">
      <c r="B78" t="s">
        <v>109</v>
      </c>
      <c r="C78" s="17">
        <v>0.13189650014812801</v>
      </c>
      <c r="D78" s="17">
        <v>0.10516127644828201</v>
      </c>
      <c r="E78" s="17">
        <v>0.157801945122232</v>
      </c>
      <c r="F78" s="17"/>
      <c r="G78" s="17">
        <v>0</v>
      </c>
      <c r="H78" s="17">
        <v>9.9107749681851098E-2</v>
      </c>
      <c r="I78" s="17">
        <v>0.14566615868035801</v>
      </c>
      <c r="J78" s="17">
        <v>0.147817657868406</v>
      </c>
      <c r="K78" s="17">
        <v>0.141839597565663</v>
      </c>
      <c r="L78" s="17"/>
      <c r="M78" s="17">
        <v>0.122677343370068</v>
      </c>
      <c r="N78" s="17">
        <v>0.102766890585163</v>
      </c>
      <c r="O78" s="17">
        <v>0.115922994392574</v>
      </c>
      <c r="P78" s="17">
        <v>0.22163932280005799</v>
      </c>
      <c r="Q78" s="17"/>
      <c r="R78" s="17">
        <v>0.19189699663714599</v>
      </c>
      <c r="S78" s="17">
        <v>0.114297682622706</v>
      </c>
      <c r="T78" s="17">
        <v>0.150063428628497</v>
      </c>
      <c r="U78" s="17">
        <v>0.105057552073531</v>
      </c>
      <c r="V78" s="17"/>
      <c r="W78" s="17">
        <v>0.132265225617999</v>
      </c>
      <c r="X78" s="17">
        <v>0.122880697548616</v>
      </c>
      <c r="Y78" s="17">
        <v>0.138468496625024</v>
      </c>
      <c r="Z78" s="17">
        <v>0.118968162014451</v>
      </c>
      <c r="AA78" s="17">
        <v>0.23127936949468</v>
      </c>
      <c r="AB78" s="17"/>
      <c r="AC78" s="17">
        <v>0.100561336241782</v>
      </c>
      <c r="AD78" s="17">
        <v>0.16899318982306</v>
      </c>
      <c r="AE78" s="17"/>
      <c r="AF78" s="17">
        <v>0.13614550244496901</v>
      </c>
      <c r="AG78" s="17">
        <v>0.184702327694372</v>
      </c>
      <c r="AH78" s="17">
        <v>9.8035068445349899E-2</v>
      </c>
      <c r="AI78" s="17">
        <v>7.8815466163775397E-2</v>
      </c>
      <c r="AJ78" s="17"/>
      <c r="AK78" s="17">
        <v>0.16432324559307199</v>
      </c>
      <c r="AL78" s="17">
        <v>0.108424500612577</v>
      </c>
      <c r="AM78" s="17"/>
      <c r="AN78" s="17">
        <v>0.125342252818268</v>
      </c>
      <c r="AO78" s="17">
        <v>0.15234843711368601</v>
      </c>
      <c r="AP78" s="17">
        <v>0.105362097331876</v>
      </c>
      <c r="AQ78" s="17"/>
      <c r="AR78" s="17">
        <v>0.135033776385278</v>
      </c>
      <c r="AS78" s="17">
        <v>0.150044444709834</v>
      </c>
      <c r="AT78" s="17"/>
      <c r="AU78" s="17">
        <v>9.5927444203970605E-2</v>
      </c>
      <c r="AV78" s="17">
        <v>0.15240326723159001</v>
      </c>
    </row>
    <row r="79" spans="2:48" x14ac:dyDescent="0.25">
      <c r="B79" t="s">
        <v>110</v>
      </c>
      <c r="C79" s="17">
        <v>4.3805295520943803E-2</v>
      </c>
      <c r="D79" s="17">
        <v>1.69184318010146E-2</v>
      </c>
      <c r="E79" s="17">
        <v>6.9377038079546094E-2</v>
      </c>
      <c r="F79" s="17"/>
      <c r="G79" s="17">
        <v>9.4087230229421601E-2</v>
      </c>
      <c r="H79" s="17">
        <v>5.2804549953785397E-2</v>
      </c>
      <c r="I79" s="17">
        <v>3.3911787577737801E-2</v>
      </c>
      <c r="J79" s="17">
        <v>4.04451275083745E-2</v>
      </c>
      <c r="K79" s="17">
        <v>4.4468753374105802E-2</v>
      </c>
      <c r="L79" s="17"/>
      <c r="M79" s="17">
        <v>1.9580559634081E-2</v>
      </c>
      <c r="N79" s="17">
        <v>3.5824961474366701E-2</v>
      </c>
      <c r="O79" s="17">
        <v>6.0021148167555903E-2</v>
      </c>
      <c r="P79" s="17">
        <v>6.7221297957422793E-2</v>
      </c>
      <c r="Q79" s="17"/>
      <c r="R79" s="17">
        <v>2.11349588497033E-2</v>
      </c>
      <c r="S79" s="17">
        <v>9.8865220509838495E-2</v>
      </c>
      <c r="T79" s="17">
        <v>3.8728708314164903E-2</v>
      </c>
      <c r="U79" s="17">
        <v>3.5681181437245399E-2</v>
      </c>
      <c r="V79" s="17"/>
      <c r="W79" s="17">
        <v>5.8487763451954201E-2</v>
      </c>
      <c r="X79" s="17">
        <v>3.6842803546993902E-2</v>
      </c>
      <c r="Y79" s="17">
        <v>3.2943623284649198E-2</v>
      </c>
      <c r="Z79" s="17">
        <v>5.7993247092518602E-2</v>
      </c>
      <c r="AA79" s="17">
        <v>0.100927760723505</v>
      </c>
      <c r="AB79" s="17"/>
      <c r="AC79" s="17">
        <v>5.6120890363458902E-2</v>
      </c>
      <c r="AD79" s="17">
        <v>2.7173964149558499E-2</v>
      </c>
      <c r="AE79" s="17"/>
      <c r="AF79" s="17">
        <v>5.40725011551315E-2</v>
      </c>
      <c r="AG79" s="17">
        <v>3.4205270100946303E-2</v>
      </c>
      <c r="AH79" s="17">
        <v>4.41463997473217E-2</v>
      </c>
      <c r="AI79" s="17">
        <v>0</v>
      </c>
      <c r="AJ79" s="17"/>
      <c r="AK79" s="17">
        <v>7.6461060309478607E-2</v>
      </c>
      <c r="AL79" s="17">
        <v>1.8138320979198999E-2</v>
      </c>
      <c r="AM79" s="17"/>
      <c r="AN79" s="17">
        <v>2.7924986031732199E-2</v>
      </c>
      <c r="AO79" s="17">
        <v>4.6135427779019203E-2</v>
      </c>
      <c r="AP79" s="17">
        <v>6.8391280830209802E-2</v>
      </c>
      <c r="AQ79" s="17"/>
      <c r="AR79" s="17">
        <v>7.1660758662478605E-2</v>
      </c>
      <c r="AS79" s="17">
        <v>1.5291609711827201E-2</v>
      </c>
      <c r="AT79" s="17"/>
      <c r="AU79" s="17">
        <v>5.8500930349355898E-2</v>
      </c>
      <c r="AV79" s="17">
        <v>3.3960186790008597E-2</v>
      </c>
    </row>
    <row r="80" spans="2:48" x14ac:dyDescent="0.25">
      <c r="B80" t="s">
        <v>111</v>
      </c>
      <c r="C80" s="17">
        <v>7.0167240948671203E-2</v>
      </c>
      <c r="D80" s="17">
        <v>7.43928902950384E-2</v>
      </c>
      <c r="E80" s="17">
        <v>6.6565145272891396E-2</v>
      </c>
      <c r="F80" s="17"/>
      <c r="G80" s="17">
        <v>0</v>
      </c>
      <c r="H80" s="17">
        <v>4.97261080181979E-2</v>
      </c>
      <c r="I80" s="17">
        <v>7.4475817135211494E-2</v>
      </c>
      <c r="J80" s="17">
        <v>0.11793814236921001</v>
      </c>
      <c r="K80" s="17">
        <v>4.6895239755747199E-2</v>
      </c>
      <c r="L80" s="17"/>
      <c r="M80" s="17">
        <v>7.0947553739699604E-2</v>
      </c>
      <c r="N80" s="17">
        <v>6.8472899216799901E-2</v>
      </c>
      <c r="O80" s="17">
        <v>9.8095666256200295E-2</v>
      </c>
      <c r="P80" s="17">
        <v>4.9589697131199199E-2</v>
      </c>
      <c r="Q80" s="17"/>
      <c r="R80" s="17">
        <v>6.97913281239326E-2</v>
      </c>
      <c r="S80" s="17">
        <v>7.40388836263174E-2</v>
      </c>
      <c r="T80" s="17">
        <v>7.1103574513335099E-2</v>
      </c>
      <c r="U80" s="17">
        <v>8.6143969214313706E-2</v>
      </c>
      <c r="V80" s="17"/>
      <c r="W80" s="17">
        <v>5.7117433162509099E-2</v>
      </c>
      <c r="X80" s="17">
        <v>0.10110499308717499</v>
      </c>
      <c r="Y80" s="17">
        <v>3.6936989615823299E-2</v>
      </c>
      <c r="Z80" s="17">
        <v>0.11889299388744499</v>
      </c>
      <c r="AA80" s="17">
        <v>4.0227400187230797E-2</v>
      </c>
      <c r="AB80" s="17"/>
      <c r="AC80" s="17">
        <v>6.1126667570015801E-2</v>
      </c>
      <c r="AD80" s="17">
        <v>8.5909618383622405E-2</v>
      </c>
      <c r="AE80" s="17"/>
      <c r="AF80" s="17">
        <v>9.0058711624032894E-2</v>
      </c>
      <c r="AG80" s="17">
        <v>3.7299807013345801E-2</v>
      </c>
      <c r="AH80" s="17">
        <v>7.3808952973482E-2</v>
      </c>
      <c r="AI80" s="17">
        <v>6.4843072841225202E-2</v>
      </c>
      <c r="AJ80" s="17"/>
      <c r="AK80" s="17">
        <v>6.0366284438918699E-2</v>
      </c>
      <c r="AL80" s="17">
        <v>7.2408795681780797E-2</v>
      </c>
      <c r="AM80" s="17"/>
      <c r="AN80" s="17">
        <v>7.6865755186998605E-2</v>
      </c>
      <c r="AO80" s="17">
        <v>5.9628876278084803E-2</v>
      </c>
      <c r="AP80" s="17">
        <v>7.7175728060613999E-2</v>
      </c>
      <c r="AQ80" s="17"/>
      <c r="AR80" s="17">
        <v>7.8262851160207605E-2</v>
      </c>
      <c r="AS80" s="17">
        <v>6.0914879584822799E-2</v>
      </c>
      <c r="AT80" s="17"/>
      <c r="AU80" s="17">
        <v>7.1302649980421198E-2</v>
      </c>
      <c r="AV80" s="17">
        <v>7.4709746562445903E-2</v>
      </c>
    </row>
    <row r="81" spans="2:48" x14ac:dyDescent="0.25">
      <c r="B81" t="s">
        <v>112</v>
      </c>
      <c r="C81" s="17">
        <v>7.3951817492000194E-2</v>
      </c>
      <c r="D81" s="17">
        <v>5.88328692347828E-2</v>
      </c>
      <c r="E81" s="17">
        <v>8.8598076537605E-2</v>
      </c>
      <c r="F81" s="17"/>
      <c r="G81" s="17">
        <v>0</v>
      </c>
      <c r="H81" s="17">
        <v>8.6125978195064304E-2</v>
      </c>
      <c r="I81" s="17">
        <v>7.3649940641840703E-2</v>
      </c>
      <c r="J81" s="17">
        <v>7.0081849906556498E-2</v>
      </c>
      <c r="K81" s="17">
        <v>7.5553320907103705E-2</v>
      </c>
      <c r="L81" s="17"/>
      <c r="M81" s="17">
        <v>6.9522530134659505E-2</v>
      </c>
      <c r="N81" s="17">
        <v>9.6652702956947903E-2</v>
      </c>
      <c r="O81" s="17">
        <v>0.112738921829799</v>
      </c>
      <c r="P81" s="17">
        <v>0</v>
      </c>
      <c r="Q81" s="17"/>
      <c r="R81" s="17">
        <v>5.5086205830319097E-2</v>
      </c>
      <c r="S81" s="17">
        <v>3.8174854657216498E-2</v>
      </c>
      <c r="T81" s="17">
        <v>0.115043841503939</v>
      </c>
      <c r="U81" s="17">
        <v>6.8950984246503297E-2</v>
      </c>
      <c r="V81" s="17"/>
      <c r="W81" s="17">
        <v>0.113495904416218</v>
      </c>
      <c r="X81" s="17">
        <v>7.0682278760302003E-2</v>
      </c>
      <c r="Y81" s="17">
        <v>8.6751537447643703E-2</v>
      </c>
      <c r="Z81" s="17">
        <v>3.0539727252474998E-2</v>
      </c>
      <c r="AA81" s="17">
        <v>0</v>
      </c>
      <c r="AB81" s="17"/>
      <c r="AC81" s="17">
        <v>8.6328143878769303E-2</v>
      </c>
      <c r="AD81" s="17">
        <v>5.8272117364221103E-2</v>
      </c>
      <c r="AE81" s="17"/>
      <c r="AF81" s="17">
        <v>6.2286585956469999E-2</v>
      </c>
      <c r="AG81" s="17">
        <v>8.6345331154382102E-2</v>
      </c>
      <c r="AH81" s="17">
        <v>7.7857186133941894E-2</v>
      </c>
      <c r="AI81" s="17">
        <v>6.0263158884344803E-2</v>
      </c>
      <c r="AJ81" s="17"/>
      <c r="AK81" s="17">
        <v>6.4291729601920505E-2</v>
      </c>
      <c r="AL81" s="17">
        <v>8.6654501041206103E-2</v>
      </c>
      <c r="AM81" s="17"/>
      <c r="AN81" s="17">
        <v>6.5246285412096303E-2</v>
      </c>
      <c r="AO81" s="17">
        <v>7.7785698688187896E-2</v>
      </c>
      <c r="AP81" s="17">
        <v>9.5337086458511605E-2</v>
      </c>
      <c r="AQ81" s="17"/>
      <c r="AR81" s="17">
        <v>6.8626760846079202E-2</v>
      </c>
      <c r="AS81" s="17">
        <v>7.2340201877900107E-2</v>
      </c>
      <c r="AT81" s="17"/>
      <c r="AU81" s="17">
        <v>6.5684009056013598E-2</v>
      </c>
      <c r="AV81" s="17">
        <v>9.2265441177320107E-2</v>
      </c>
    </row>
    <row r="82" spans="2:48" x14ac:dyDescent="0.25">
      <c r="B82" t="s">
        <v>113</v>
      </c>
      <c r="C82" s="17">
        <v>0.10763458706703501</v>
      </c>
      <c r="D82" s="17">
        <v>0.15426768530173099</v>
      </c>
      <c r="E82" s="17">
        <v>6.4275829531997994E-2</v>
      </c>
      <c r="F82" s="17"/>
      <c r="G82" s="17">
        <v>9.8637656254231695E-2</v>
      </c>
      <c r="H82" s="17">
        <v>6.6433201013379906E-2</v>
      </c>
      <c r="I82" s="17">
        <v>0.107583886765938</v>
      </c>
      <c r="J82" s="17">
        <v>7.8092142865650804E-2</v>
      </c>
      <c r="K82" s="17">
        <v>0.16357108433710499</v>
      </c>
      <c r="L82" s="17"/>
      <c r="M82" s="17">
        <v>0.12898851285746801</v>
      </c>
      <c r="N82" s="17">
        <v>0.11499520770814201</v>
      </c>
      <c r="O82" s="17">
        <v>0.118237224623106</v>
      </c>
      <c r="P82" s="17">
        <v>5.0805426617765798E-2</v>
      </c>
      <c r="Q82" s="17"/>
      <c r="R82" s="17">
        <v>0.115988054781283</v>
      </c>
      <c r="S82" s="17">
        <v>0.12391571895143901</v>
      </c>
      <c r="T82" s="17">
        <v>9.6143025582390906E-2</v>
      </c>
      <c r="U82" s="17">
        <v>0.107921666610147</v>
      </c>
      <c r="V82" s="17"/>
      <c r="W82" s="17">
        <v>8.0459278761083594E-2</v>
      </c>
      <c r="X82" s="17">
        <v>6.6092036542965096E-2</v>
      </c>
      <c r="Y82" s="17">
        <v>0.14266411894415701</v>
      </c>
      <c r="Z82" s="17">
        <v>0.12036619180521201</v>
      </c>
      <c r="AA82" s="17">
        <v>0</v>
      </c>
      <c r="AB82" s="17"/>
      <c r="AC82" s="17">
        <v>7.7798152108504298E-2</v>
      </c>
      <c r="AD82" s="17">
        <v>0.155308716017482</v>
      </c>
      <c r="AE82" s="17"/>
      <c r="AF82" s="17">
        <v>0.13595302520904901</v>
      </c>
      <c r="AG82" s="17">
        <v>0.134316436195553</v>
      </c>
      <c r="AH82" s="17">
        <v>7.3067180709231003E-2</v>
      </c>
      <c r="AI82" s="17">
        <v>0</v>
      </c>
      <c r="AJ82" s="17"/>
      <c r="AK82" s="17">
        <v>0.13640895599123201</v>
      </c>
      <c r="AL82" s="17">
        <v>8.54781804816033E-2</v>
      </c>
      <c r="AM82" s="17"/>
      <c r="AN82" s="17">
        <v>0.15455421305568801</v>
      </c>
      <c r="AO82" s="17">
        <v>9.6481235358196804E-2</v>
      </c>
      <c r="AP82" s="17">
        <v>4.7010231427995798E-2</v>
      </c>
      <c r="AQ82" s="17"/>
      <c r="AR82" s="17">
        <v>0.11864401546454</v>
      </c>
      <c r="AS82" s="17">
        <v>0.11941804048497801</v>
      </c>
      <c r="AT82" s="17"/>
      <c r="AU82" s="17">
        <v>0.138891964169614</v>
      </c>
      <c r="AV82" s="17">
        <v>7.0955571502333503E-2</v>
      </c>
    </row>
    <row r="83" spans="2:48" x14ac:dyDescent="0.25">
      <c r="B83" t="s">
        <v>101</v>
      </c>
      <c r="C83" s="17">
        <v>5.7174672724575402E-2</v>
      </c>
      <c r="D83" s="17">
        <v>6.1206663450024699E-2</v>
      </c>
      <c r="E83" s="17">
        <v>5.3684764177776602E-2</v>
      </c>
      <c r="F83" s="17"/>
      <c r="G83" s="17">
        <v>0.35900562029944699</v>
      </c>
      <c r="H83" s="17">
        <v>9.2589555448175695E-2</v>
      </c>
      <c r="I83" s="17">
        <v>4.9977619923215498E-2</v>
      </c>
      <c r="J83" s="17">
        <v>3.5588998464606697E-2</v>
      </c>
      <c r="K83" s="17">
        <v>2.8407726588181699E-2</v>
      </c>
      <c r="L83" s="17"/>
      <c r="M83" s="17">
        <v>8.4914547649130895E-2</v>
      </c>
      <c r="N83" s="17">
        <v>4.69585672531301E-2</v>
      </c>
      <c r="O83" s="17">
        <v>5.8342762634503303E-2</v>
      </c>
      <c r="P83" s="17">
        <v>1.2963327376490599E-2</v>
      </c>
      <c r="Q83" s="17"/>
      <c r="R83" s="17">
        <v>4.2497985770909297E-2</v>
      </c>
      <c r="S83" s="17">
        <v>5.9087069743657301E-2</v>
      </c>
      <c r="T83" s="17">
        <v>4.1246338287370898E-2</v>
      </c>
      <c r="U83" s="17">
        <v>8.4980808649571707E-2</v>
      </c>
      <c r="V83" s="17"/>
      <c r="W83" s="17">
        <v>8.4632380432489399E-2</v>
      </c>
      <c r="X83" s="17">
        <v>8.2815212995857895E-2</v>
      </c>
      <c r="Y83" s="17">
        <v>2.9196336179596199E-2</v>
      </c>
      <c r="Z83" s="17">
        <v>3.61702761117614E-2</v>
      </c>
      <c r="AA83" s="17">
        <v>6.65399119729983E-2</v>
      </c>
      <c r="AB83" s="17"/>
      <c r="AC83" s="17">
        <v>7.1419918818608999E-2</v>
      </c>
      <c r="AD83" s="17">
        <v>2.9877678339275598E-2</v>
      </c>
      <c r="AE83" s="17"/>
      <c r="AF83" s="17">
        <v>3.19906351846376E-2</v>
      </c>
      <c r="AG83" s="17">
        <v>1.1498356593103901E-2</v>
      </c>
      <c r="AH83" s="17">
        <v>0.107522276123299</v>
      </c>
      <c r="AI83" s="17">
        <v>0</v>
      </c>
      <c r="AJ83" s="17"/>
      <c r="AK83" s="17">
        <v>4.5604858684288797E-2</v>
      </c>
      <c r="AL83" s="17">
        <v>5.9666372833652198E-2</v>
      </c>
      <c r="AM83" s="17"/>
      <c r="AN83" s="17">
        <v>2.7258197098402E-2</v>
      </c>
      <c r="AO83" s="17">
        <v>6.6293069695480697E-2</v>
      </c>
      <c r="AP83" s="17">
        <v>0.10169341237972999</v>
      </c>
      <c r="AQ83" s="17"/>
      <c r="AR83" s="17">
        <v>3.1683471628939502E-2</v>
      </c>
      <c r="AS83" s="17">
        <v>9.1871053634650396E-2</v>
      </c>
      <c r="AT83" s="17"/>
      <c r="AU83" s="17">
        <v>3.06389561771775E-2</v>
      </c>
      <c r="AV83" s="17">
        <v>9.7671777646401794E-2</v>
      </c>
    </row>
    <row r="84" spans="2:48" x14ac:dyDescent="0.25">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row>
    <row r="85" spans="2:48" x14ac:dyDescent="0.25">
      <c r="B85" s="6" t="s">
        <v>127</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row>
    <row r="86" spans="2:48" x14ac:dyDescent="0.25">
      <c r="B86" s="24" t="s">
        <v>73</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row>
    <row r="87" spans="2:48" x14ac:dyDescent="0.25">
      <c r="B87" t="s">
        <v>116</v>
      </c>
      <c r="C87" s="17">
        <v>0.44902006387617899</v>
      </c>
      <c r="D87" s="17">
        <v>0.397893382599601</v>
      </c>
      <c r="E87" s="17">
        <v>0.50085748877928404</v>
      </c>
      <c r="F87" s="17"/>
      <c r="G87" s="17">
        <v>0.46557861790771798</v>
      </c>
      <c r="H87" s="17">
        <v>0.53370521608230803</v>
      </c>
      <c r="I87" s="17">
        <v>0.48770035092172698</v>
      </c>
      <c r="J87" s="17">
        <v>0.39470313808978902</v>
      </c>
      <c r="K87" s="17">
        <v>0.36710191559892402</v>
      </c>
      <c r="L87" s="17"/>
      <c r="M87" s="17">
        <v>0.59178193426303805</v>
      </c>
      <c r="N87" s="17">
        <v>0.491696766850718</v>
      </c>
      <c r="O87" s="17">
        <v>0.34384474152313299</v>
      </c>
      <c r="P87" s="17">
        <v>0.36554195390470101</v>
      </c>
      <c r="Q87" s="17"/>
      <c r="R87" s="17">
        <v>0.49054884858344699</v>
      </c>
      <c r="S87" s="17">
        <v>0.44011510191842201</v>
      </c>
      <c r="T87" s="17">
        <v>0.47981526930859197</v>
      </c>
      <c r="U87" s="17">
        <v>0.414456621100389</v>
      </c>
      <c r="V87" s="17"/>
      <c r="W87" s="17">
        <v>0.320194595852002</v>
      </c>
      <c r="X87" s="17">
        <v>0.56076412714915902</v>
      </c>
      <c r="Y87" s="17">
        <v>0.52815258353092898</v>
      </c>
      <c r="Z87" s="17">
        <v>0.51764097206110604</v>
      </c>
      <c r="AA87" s="17">
        <v>0.28803207693902</v>
      </c>
      <c r="AB87" s="17"/>
      <c r="AC87" s="17">
        <v>0.39429895155483202</v>
      </c>
      <c r="AD87" s="17">
        <v>0.54983957983202503</v>
      </c>
      <c r="AE87" s="17"/>
      <c r="AF87" s="17">
        <v>0.28961411705534201</v>
      </c>
      <c r="AG87" s="17">
        <v>0.46683113396325399</v>
      </c>
      <c r="AH87" s="17">
        <v>0.62060904751018997</v>
      </c>
      <c r="AI87" s="17">
        <v>0.29180421357442199</v>
      </c>
      <c r="AJ87" s="17"/>
      <c r="AK87" s="17">
        <v>0.408356876119428</v>
      </c>
      <c r="AL87" s="17">
        <v>0.49244651552344798</v>
      </c>
      <c r="AM87" s="17"/>
      <c r="AN87" s="17">
        <v>0.35880626317434999</v>
      </c>
      <c r="AO87" s="17">
        <v>0.49551028493645199</v>
      </c>
      <c r="AP87" s="17">
        <v>0.52159314939703405</v>
      </c>
      <c r="AQ87" s="17"/>
      <c r="AR87" s="17">
        <v>0.50001703119741503</v>
      </c>
      <c r="AS87" s="17">
        <v>0.47686012555260099</v>
      </c>
      <c r="AT87" s="17"/>
      <c r="AU87" s="17">
        <v>0.44947788966902202</v>
      </c>
      <c r="AV87" s="17">
        <v>0.48447442337143098</v>
      </c>
    </row>
    <row r="88" spans="2:48" x14ac:dyDescent="0.25">
      <c r="B88" t="s">
        <v>117</v>
      </c>
      <c r="C88" s="17">
        <v>0.125659130072653</v>
      </c>
      <c r="D88" s="17">
        <v>0.13905290709860699</v>
      </c>
      <c r="E88" s="17">
        <v>0.10863202147774099</v>
      </c>
      <c r="F88" s="17"/>
      <c r="G88" s="17">
        <v>0.19593001315700501</v>
      </c>
      <c r="H88" s="17">
        <v>0.13365071716076701</v>
      </c>
      <c r="I88" s="17">
        <v>0.138301403024568</v>
      </c>
      <c r="J88" s="17">
        <v>0.102233870672233</v>
      </c>
      <c r="K88" s="17">
        <v>6.1998447315754802E-2</v>
      </c>
      <c r="L88" s="17"/>
      <c r="M88" s="17">
        <v>9.0718580225545797E-2</v>
      </c>
      <c r="N88" s="17">
        <v>0.13956510081679999</v>
      </c>
      <c r="O88" s="17">
        <v>0.12842606745733101</v>
      </c>
      <c r="P88" s="17">
        <v>0.13479887898022799</v>
      </c>
      <c r="Q88" s="17"/>
      <c r="R88" s="17">
        <v>0.10612966384524899</v>
      </c>
      <c r="S88" s="17">
        <v>0.116675141528335</v>
      </c>
      <c r="T88" s="17">
        <v>0.117937606201656</v>
      </c>
      <c r="U88" s="17">
        <v>0.14544875687376799</v>
      </c>
      <c r="V88" s="17"/>
      <c r="W88" s="17">
        <v>0.18321432171170901</v>
      </c>
      <c r="X88" s="17">
        <v>0.13575266656415499</v>
      </c>
      <c r="Y88" s="17">
        <v>4.57042546049993E-2</v>
      </c>
      <c r="Z88" s="17">
        <v>4.9845960073150397E-2</v>
      </c>
      <c r="AA88" s="17">
        <v>3.8565180555348903E-2</v>
      </c>
      <c r="AB88" s="17"/>
      <c r="AC88" s="17">
        <v>0.127003069311766</v>
      </c>
      <c r="AD88" s="17">
        <v>0.122571114758123</v>
      </c>
      <c r="AE88" s="17"/>
      <c r="AF88" s="17">
        <v>0.111721243941203</v>
      </c>
      <c r="AG88" s="17">
        <v>0.11812937583963599</v>
      </c>
      <c r="AH88" s="17">
        <v>0.13140315579768799</v>
      </c>
      <c r="AI88" s="17">
        <v>0.179672938696255</v>
      </c>
      <c r="AJ88" s="17"/>
      <c r="AK88" s="17">
        <v>0.142384515725794</v>
      </c>
      <c r="AL88" s="17">
        <v>0.120929142690653</v>
      </c>
      <c r="AM88" s="17"/>
      <c r="AN88" s="17">
        <v>0.103116571974729</v>
      </c>
      <c r="AO88" s="17">
        <v>0.12544014316566801</v>
      </c>
      <c r="AP88" s="17">
        <v>0.16263642820549001</v>
      </c>
      <c r="AQ88" s="17"/>
      <c r="AR88" s="17">
        <v>0.122916660834844</v>
      </c>
      <c r="AS88" s="17">
        <v>0.12285587152775899</v>
      </c>
      <c r="AT88" s="17"/>
      <c r="AU88" s="17">
        <v>0.10965746003673001</v>
      </c>
      <c r="AV88" s="17">
        <v>0.138146147839946</v>
      </c>
    </row>
    <row r="89" spans="2:48" x14ac:dyDescent="0.25">
      <c r="B89" t="s">
        <v>118</v>
      </c>
      <c r="C89" s="17">
        <v>0.11727757046036601</v>
      </c>
      <c r="D89" s="17">
        <v>0.13799138405071501</v>
      </c>
      <c r="E89" s="17">
        <v>9.6371099444571395E-2</v>
      </c>
      <c r="F89" s="17"/>
      <c r="G89" s="17">
        <v>0.165956848080347</v>
      </c>
      <c r="H89" s="17">
        <v>9.8457608421163398E-2</v>
      </c>
      <c r="I89" s="17">
        <v>8.3934569820280594E-2</v>
      </c>
      <c r="J89" s="17">
        <v>0.105904461247919</v>
      </c>
      <c r="K89" s="17">
        <v>0.133287739841012</v>
      </c>
      <c r="L89" s="17"/>
      <c r="M89" s="17">
        <v>9.7191933103612294E-2</v>
      </c>
      <c r="N89" s="17">
        <v>0.108261241305043</v>
      </c>
      <c r="O89" s="17">
        <v>0.12723433958671301</v>
      </c>
      <c r="P89" s="17">
        <v>0.14456238307020799</v>
      </c>
      <c r="Q89" s="17"/>
      <c r="R89" s="17">
        <v>0.104840110709708</v>
      </c>
      <c r="S89" s="17">
        <v>0.153378100826423</v>
      </c>
      <c r="T89" s="17">
        <v>0.117534539568593</v>
      </c>
      <c r="U89" s="17">
        <v>0.12557557057179999</v>
      </c>
      <c r="V89" s="17"/>
      <c r="W89" s="17">
        <v>0.139643927047294</v>
      </c>
      <c r="X89" s="17">
        <v>0.109514226132317</v>
      </c>
      <c r="Y89" s="17">
        <v>6.5237822078343499E-2</v>
      </c>
      <c r="Z89" s="17">
        <v>7.7329663256888295E-2</v>
      </c>
      <c r="AA89" s="17">
        <v>0.296535378519726</v>
      </c>
      <c r="AB89" s="17"/>
      <c r="AC89" s="17">
        <v>0.109591232311317</v>
      </c>
      <c r="AD89" s="17">
        <v>0.134160427918883</v>
      </c>
      <c r="AE89" s="17"/>
      <c r="AF89" s="17">
        <v>0.11201309226596801</v>
      </c>
      <c r="AG89" s="17">
        <v>0.14240572000388399</v>
      </c>
      <c r="AH89" s="17">
        <v>0.116587177383084</v>
      </c>
      <c r="AI89" s="17">
        <v>8.2798588057050607E-2</v>
      </c>
      <c r="AJ89" s="17"/>
      <c r="AK89" s="17">
        <v>0.119476281858675</v>
      </c>
      <c r="AL89" s="17">
        <v>0.12642018951810299</v>
      </c>
      <c r="AM89" s="17"/>
      <c r="AN89" s="17">
        <v>9.9357588416276899E-2</v>
      </c>
      <c r="AO89" s="17">
        <v>0.12770124513733599</v>
      </c>
      <c r="AP89" s="17">
        <v>0.139219428011539</v>
      </c>
      <c r="AQ89" s="17"/>
      <c r="AR89" s="17">
        <v>0.122966558098293</v>
      </c>
      <c r="AS89" s="17">
        <v>0.10670885055014701</v>
      </c>
      <c r="AT89" s="17"/>
      <c r="AU89" s="17">
        <v>0.144509585386421</v>
      </c>
      <c r="AV89" s="17">
        <v>8.0011336079595693E-2</v>
      </c>
    </row>
    <row r="90" spans="2:48" x14ac:dyDescent="0.25">
      <c r="B90" t="s">
        <v>119</v>
      </c>
      <c r="C90" s="17">
        <v>0.109885517261731</v>
      </c>
      <c r="D90" s="17">
        <v>0.104009502102926</v>
      </c>
      <c r="E90" s="17">
        <v>0.111806826460842</v>
      </c>
      <c r="F90" s="17"/>
      <c r="G90" s="17">
        <v>7.6617038996135797E-2</v>
      </c>
      <c r="H90" s="17">
        <v>7.6394434906117803E-2</v>
      </c>
      <c r="I90" s="17">
        <v>0.15286666618004299</v>
      </c>
      <c r="J90" s="17">
        <v>0.13379768551412</v>
      </c>
      <c r="K90" s="17">
        <v>0.108188111736884</v>
      </c>
      <c r="L90" s="17"/>
      <c r="M90" s="17">
        <v>0.143204158920784</v>
      </c>
      <c r="N90" s="17">
        <v>9.3981543513774204E-2</v>
      </c>
      <c r="O90" s="17">
        <v>0.11476711346728199</v>
      </c>
      <c r="P90" s="17">
        <v>9.4475053532857095E-2</v>
      </c>
      <c r="Q90" s="17"/>
      <c r="R90" s="17">
        <v>9.1650327489718894E-2</v>
      </c>
      <c r="S90" s="17">
        <v>8.5621041683770799E-2</v>
      </c>
      <c r="T90" s="17">
        <v>0.13459164218553599</v>
      </c>
      <c r="U90" s="17">
        <v>0.10639529238671799</v>
      </c>
      <c r="V90" s="17"/>
      <c r="W90" s="17">
        <v>0.10370989496165001</v>
      </c>
      <c r="X90" s="17">
        <v>0.10288286307764399</v>
      </c>
      <c r="Y90" s="17">
        <v>0.109126607767707</v>
      </c>
      <c r="Z90" s="17">
        <v>9.2883041777402905E-2</v>
      </c>
      <c r="AA90" s="17">
        <v>8.6745102799036106E-2</v>
      </c>
      <c r="AB90" s="17"/>
      <c r="AC90" s="17">
        <v>0.11242423934179201</v>
      </c>
      <c r="AD90" s="17">
        <v>0.10328820640047499</v>
      </c>
      <c r="AE90" s="17"/>
      <c r="AF90" s="17">
        <v>0.13167310745702501</v>
      </c>
      <c r="AG90" s="17">
        <v>9.3854743972190596E-2</v>
      </c>
      <c r="AH90" s="17">
        <v>9.5542985983792503E-2</v>
      </c>
      <c r="AI90" s="17">
        <v>0.15322407298469801</v>
      </c>
      <c r="AJ90" s="17"/>
      <c r="AK90" s="17">
        <v>0.122103167160794</v>
      </c>
      <c r="AL90" s="17">
        <v>0.10477194848709501</v>
      </c>
      <c r="AM90" s="17"/>
      <c r="AN90" s="17">
        <v>0.137019029734158</v>
      </c>
      <c r="AO90" s="17">
        <v>0.10856344382220701</v>
      </c>
      <c r="AP90" s="17">
        <v>8.8494906034688903E-2</v>
      </c>
      <c r="AQ90" s="17"/>
      <c r="AR90" s="17">
        <v>0.123306053746343</v>
      </c>
      <c r="AS90" s="17">
        <v>8.8769789642498195E-2</v>
      </c>
      <c r="AT90" s="17"/>
      <c r="AU90" s="17">
        <v>0.12570176888590601</v>
      </c>
      <c r="AV90" s="17">
        <v>0.11831279184671099</v>
      </c>
    </row>
    <row r="91" spans="2:48" x14ac:dyDescent="0.25">
      <c r="B91" t="s">
        <v>120</v>
      </c>
      <c r="C91" s="17">
        <v>8.9407324760884296E-2</v>
      </c>
      <c r="D91" s="17">
        <v>0.119626983921805</v>
      </c>
      <c r="E91" s="17">
        <v>6.0865036640916699E-2</v>
      </c>
      <c r="F91" s="17"/>
      <c r="G91" s="17">
        <v>3.4727292068621102E-2</v>
      </c>
      <c r="H91" s="17">
        <v>6.5963683312797297E-2</v>
      </c>
      <c r="I91" s="17">
        <v>8.1646013587790806E-2</v>
      </c>
      <c r="J91" s="17">
        <v>9.9280521139953198E-2</v>
      </c>
      <c r="K91" s="17">
        <v>0.16200680466459599</v>
      </c>
      <c r="L91" s="17"/>
      <c r="M91" s="17">
        <v>9.5894490255888198E-2</v>
      </c>
      <c r="N91" s="17">
        <v>7.2740933510276107E-2</v>
      </c>
      <c r="O91" s="17">
        <v>0.111091284591634</v>
      </c>
      <c r="P91" s="17">
        <v>8.8393816445659606E-2</v>
      </c>
      <c r="Q91" s="17"/>
      <c r="R91" s="17">
        <v>7.7499050571730899E-2</v>
      </c>
      <c r="S91" s="17">
        <v>7.6239211029619794E-2</v>
      </c>
      <c r="T91" s="17">
        <v>9.7640128227353004E-2</v>
      </c>
      <c r="U91" s="17">
        <v>9.7588816661699607E-2</v>
      </c>
      <c r="V91" s="17"/>
      <c r="W91" s="17">
        <v>8.58701211554211E-2</v>
      </c>
      <c r="X91" s="17">
        <v>6.1806273227222798E-2</v>
      </c>
      <c r="Y91" s="17">
        <v>0.12634148057113101</v>
      </c>
      <c r="Z91" s="17">
        <v>5.1083295996388903E-2</v>
      </c>
      <c r="AA91" s="17">
        <v>0.105969086140295</v>
      </c>
      <c r="AB91" s="17"/>
      <c r="AC91" s="17">
        <v>9.4427154644143405E-2</v>
      </c>
      <c r="AD91" s="17">
        <v>8.2834211558985196E-2</v>
      </c>
      <c r="AE91" s="17"/>
      <c r="AF91" s="17">
        <v>0.12517040488415199</v>
      </c>
      <c r="AG91" s="17">
        <v>0.119554444058247</v>
      </c>
      <c r="AH91" s="17">
        <v>6.4199417352811206E-2</v>
      </c>
      <c r="AI91" s="17">
        <v>2.73405929180194E-2</v>
      </c>
      <c r="AJ91" s="17"/>
      <c r="AK91" s="17">
        <v>0.113770528892916</v>
      </c>
      <c r="AL91" s="17">
        <v>8.01136035231097E-2</v>
      </c>
      <c r="AM91" s="17"/>
      <c r="AN91" s="17">
        <v>0.126875108577301</v>
      </c>
      <c r="AO91" s="17">
        <v>0.108180301859502</v>
      </c>
      <c r="AP91" s="17">
        <v>4.3986637619218498E-2</v>
      </c>
      <c r="AQ91" s="17"/>
      <c r="AR91" s="17">
        <v>9.08818389458491E-2</v>
      </c>
      <c r="AS91" s="17">
        <v>5.78790854366657E-2</v>
      </c>
      <c r="AT91" s="17"/>
      <c r="AU91" s="17">
        <v>0.124009682793034</v>
      </c>
      <c r="AV91" s="17">
        <v>6.5919269845774897E-2</v>
      </c>
    </row>
    <row r="92" spans="2:48" x14ac:dyDescent="0.25">
      <c r="B92" t="s">
        <v>121</v>
      </c>
      <c r="C92" s="17">
        <v>8.6426623930748403E-2</v>
      </c>
      <c r="D92" s="17">
        <v>9.5753604690832397E-2</v>
      </c>
      <c r="E92" s="17">
        <v>7.4537720533747798E-2</v>
      </c>
      <c r="F92" s="17"/>
      <c r="G92" s="17">
        <v>1.85203957713179E-2</v>
      </c>
      <c r="H92" s="17">
        <v>4.7553387069755398E-2</v>
      </c>
      <c r="I92" s="17">
        <v>0.128484718652048</v>
      </c>
      <c r="J92" s="17">
        <v>0.115947475685902</v>
      </c>
      <c r="K92" s="17">
        <v>0.118233492975847</v>
      </c>
      <c r="L92" s="17"/>
      <c r="M92" s="17">
        <v>9.6464055971326901E-2</v>
      </c>
      <c r="N92" s="17">
        <v>0.119434338523475</v>
      </c>
      <c r="O92" s="17">
        <v>6.4830456231834699E-2</v>
      </c>
      <c r="P92" s="17">
        <v>6.3781145523686494E-2</v>
      </c>
      <c r="Q92" s="17"/>
      <c r="R92" s="17">
        <v>8.6225076190801803E-2</v>
      </c>
      <c r="S92" s="17">
        <v>8.8276773125396196E-2</v>
      </c>
      <c r="T92" s="17">
        <v>7.9649881048512103E-2</v>
      </c>
      <c r="U92" s="17">
        <v>7.6561544531012493E-2</v>
      </c>
      <c r="V92" s="17"/>
      <c r="W92" s="17">
        <v>4.4897460982898298E-2</v>
      </c>
      <c r="X92" s="17">
        <v>0.10970974288428501</v>
      </c>
      <c r="Y92" s="17">
        <v>9.4040251045194798E-2</v>
      </c>
      <c r="Z92" s="17">
        <v>0.111009152805321</v>
      </c>
      <c r="AA92" s="17">
        <v>3.8565180555348903E-2</v>
      </c>
      <c r="AB92" s="17"/>
      <c r="AC92" s="17">
        <v>8.4326924364361303E-2</v>
      </c>
      <c r="AD92" s="17">
        <v>8.9070120478005693E-2</v>
      </c>
      <c r="AE92" s="17"/>
      <c r="AF92" s="17">
        <v>0.11822174913635</v>
      </c>
      <c r="AG92" s="17">
        <v>0.1041092656479</v>
      </c>
      <c r="AH92" s="17">
        <v>6.2181512157141398E-2</v>
      </c>
      <c r="AI92" s="17">
        <v>6.3812846719483396E-2</v>
      </c>
      <c r="AJ92" s="17"/>
      <c r="AK92" s="17">
        <v>8.4715352108180098E-2</v>
      </c>
      <c r="AL92" s="17">
        <v>9.1976967513530697E-2</v>
      </c>
      <c r="AM92" s="17"/>
      <c r="AN92" s="17">
        <v>0.115680075852389</v>
      </c>
      <c r="AO92" s="17">
        <v>9.5374789169805699E-2</v>
      </c>
      <c r="AP92" s="17">
        <v>5.9819540958435002E-2</v>
      </c>
      <c r="AQ92" s="17"/>
      <c r="AR92" s="17">
        <v>0.125781761734821</v>
      </c>
      <c r="AS92" s="17">
        <v>5.3463415335194497E-2</v>
      </c>
      <c r="AT92" s="17"/>
      <c r="AU92" s="17">
        <v>0.12333410062212199</v>
      </c>
      <c r="AV92" s="17">
        <v>6.82958984375346E-2</v>
      </c>
    </row>
    <row r="93" spans="2:48" x14ac:dyDescent="0.25">
      <c r="B93" t="s">
        <v>122</v>
      </c>
      <c r="C93" s="17">
        <v>7.8330529515576799E-2</v>
      </c>
      <c r="D93" s="17">
        <v>7.3376229792725997E-2</v>
      </c>
      <c r="E93" s="17">
        <v>8.2866244007638007E-2</v>
      </c>
      <c r="F93" s="17"/>
      <c r="G93" s="17">
        <v>9.5313270923745294E-2</v>
      </c>
      <c r="H93" s="17">
        <v>6.3923129095813699E-2</v>
      </c>
      <c r="I93" s="17">
        <v>8.8858974442304006E-2</v>
      </c>
      <c r="J93" s="17">
        <v>6.5958800446257806E-2</v>
      </c>
      <c r="K93" s="17">
        <v>7.8218985286065898E-2</v>
      </c>
      <c r="L93" s="17"/>
      <c r="M93" s="17">
        <v>6.1591616111615802E-2</v>
      </c>
      <c r="N93" s="17">
        <v>8.3499642581508701E-2</v>
      </c>
      <c r="O93" s="17">
        <v>9.4544550444404296E-2</v>
      </c>
      <c r="P93" s="17">
        <v>7.2228513961723598E-2</v>
      </c>
      <c r="Q93" s="17"/>
      <c r="R93" s="17">
        <v>0.114492103466453</v>
      </c>
      <c r="S93" s="17">
        <v>9.4963504754717001E-2</v>
      </c>
      <c r="T93" s="17">
        <v>7.3347950626287295E-2</v>
      </c>
      <c r="U93" s="17">
        <v>5.82904502751685E-2</v>
      </c>
      <c r="V93" s="17"/>
      <c r="W93" s="17">
        <v>9.7832201193435595E-2</v>
      </c>
      <c r="X93" s="17">
        <v>8.4808646510446298E-2</v>
      </c>
      <c r="Y93" s="17">
        <v>3.5574137070941703E-2</v>
      </c>
      <c r="Z93" s="17">
        <v>8.3327631798526397E-2</v>
      </c>
      <c r="AA93" s="17">
        <v>7.5295678638496705E-2</v>
      </c>
      <c r="AB93" s="17"/>
      <c r="AC93" s="17">
        <v>8.2587453467368094E-2</v>
      </c>
      <c r="AD93" s="17">
        <v>7.2844537132811499E-2</v>
      </c>
      <c r="AE93" s="17"/>
      <c r="AF93" s="17">
        <v>0.10113918638646199</v>
      </c>
      <c r="AG93" s="17">
        <v>6.2977717022561705E-2</v>
      </c>
      <c r="AH93" s="17">
        <v>7.1561884598925901E-2</v>
      </c>
      <c r="AI93" s="17">
        <v>6.13939191052238E-2</v>
      </c>
      <c r="AJ93" s="17"/>
      <c r="AK93" s="17">
        <v>7.8911377659581394E-2</v>
      </c>
      <c r="AL93" s="17">
        <v>7.9152077500094301E-2</v>
      </c>
      <c r="AM93" s="17"/>
      <c r="AN93" s="17">
        <v>8.7484415897271003E-2</v>
      </c>
      <c r="AO93" s="17">
        <v>7.3477665621743599E-2</v>
      </c>
      <c r="AP93" s="17">
        <v>7.8970376765182204E-2</v>
      </c>
      <c r="AQ93" s="17"/>
      <c r="AR93" s="17">
        <v>8.4050680703508795E-2</v>
      </c>
      <c r="AS93" s="17">
        <v>6.0881861791889903E-2</v>
      </c>
      <c r="AT93" s="17"/>
      <c r="AU93" s="17">
        <v>0.10041676329174599</v>
      </c>
      <c r="AV93" s="17">
        <v>9.0310012438559406E-2</v>
      </c>
    </row>
    <row r="94" spans="2:48" x14ac:dyDescent="0.25">
      <c r="B94" t="s">
        <v>123</v>
      </c>
      <c r="C94" s="17">
        <v>6.3215190956390305E-2</v>
      </c>
      <c r="D94" s="17">
        <v>6.7367973707894505E-2</v>
      </c>
      <c r="E94" s="17">
        <v>5.8423685629107901E-2</v>
      </c>
      <c r="F94" s="17"/>
      <c r="G94" s="17">
        <v>0.115501041888057</v>
      </c>
      <c r="H94" s="17">
        <v>7.9657708703247898E-2</v>
      </c>
      <c r="I94" s="17">
        <v>2.7605924898012901E-2</v>
      </c>
      <c r="J94" s="17">
        <v>5.23623786985353E-2</v>
      </c>
      <c r="K94" s="17">
        <v>4.3171843050929699E-2</v>
      </c>
      <c r="L94" s="17"/>
      <c r="M94" s="17">
        <v>2.6961644045479499E-2</v>
      </c>
      <c r="N94" s="17">
        <v>7.3867937904329301E-2</v>
      </c>
      <c r="O94" s="17">
        <v>7.6617146274135003E-2</v>
      </c>
      <c r="P94" s="17">
        <v>6.9669203609779407E-2</v>
      </c>
      <c r="Q94" s="17"/>
      <c r="R94" s="17">
        <v>4.7350264039732803E-2</v>
      </c>
      <c r="S94" s="17">
        <v>9.7249360448633498E-2</v>
      </c>
      <c r="T94" s="17">
        <v>5.3639797140946403E-2</v>
      </c>
      <c r="U94" s="17">
        <v>6.8114323408499503E-2</v>
      </c>
      <c r="V94" s="17"/>
      <c r="W94" s="17">
        <v>4.9418953613295097E-2</v>
      </c>
      <c r="X94" s="17">
        <v>6.3779494538946394E-2</v>
      </c>
      <c r="Y94" s="17">
        <v>2.83515186163809E-2</v>
      </c>
      <c r="Z94" s="17">
        <v>0</v>
      </c>
      <c r="AA94" s="17">
        <v>0</v>
      </c>
      <c r="AB94" s="17"/>
      <c r="AC94" s="17">
        <v>6.5702544402565496E-2</v>
      </c>
      <c r="AD94" s="17">
        <v>5.8191511337166199E-2</v>
      </c>
      <c r="AE94" s="17"/>
      <c r="AF94" s="17">
        <v>3.73349823249658E-2</v>
      </c>
      <c r="AG94" s="17">
        <v>2.0019174570663299E-2</v>
      </c>
      <c r="AH94" s="17">
        <v>6.8770712808738199E-2</v>
      </c>
      <c r="AI94" s="17">
        <v>0.170970248972454</v>
      </c>
      <c r="AJ94" s="17"/>
      <c r="AK94" s="17">
        <v>4.6961985429620601E-2</v>
      </c>
      <c r="AL94" s="17">
        <v>6.1310593158820502E-2</v>
      </c>
      <c r="AM94" s="17"/>
      <c r="AN94" s="17">
        <v>3.0497391404823899E-2</v>
      </c>
      <c r="AO94" s="17">
        <v>3.7174404423526902E-2</v>
      </c>
      <c r="AP94" s="17">
        <v>6.8519519524551098E-2</v>
      </c>
      <c r="AQ94" s="17"/>
      <c r="AR94" s="17">
        <v>4.0259549966456802E-2</v>
      </c>
      <c r="AS94" s="17">
        <v>7.6165404228538305E-2</v>
      </c>
      <c r="AT94" s="17"/>
      <c r="AU94" s="17">
        <v>2.7180705765681198E-2</v>
      </c>
      <c r="AV94" s="17">
        <v>7.5239798856475901E-2</v>
      </c>
    </row>
    <row r="95" spans="2:48" x14ac:dyDescent="0.25">
      <c r="B95" t="s">
        <v>124</v>
      </c>
      <c r="C95" s="17">
        <v>5.55967224062816E-2</v>
      </c>
      <c r="D95" s="17">
        <v>5.95821960457441E-2</v>
      </c>
      <c r="E95" s="17">
        <v>5.2627268995380602E-2</v>
      </c>
      <c r="F95" s="17"/>
      <c r="G95" s="17">
        <v>0</v>
      </c>
      <c r="H95" s="17">
        <v>1.5941356100404799E-2</v>
      </c>
      <c r="I95" s="17">
        <v>2.6254239125844799E-2</v>
      </c>
      <c r="J95" s="17">
        <v>9.8190827540951597E-2</v>
      </c>
      <c r="K95" s="17">
        <v>0.133364787297202</v>
      </c>
      <c r="L95" s="17"/>
      <c r="M95" s="17">
        <v>7.0352597447699602E-2</v>
      </c>
      <c r="N95" s="17">
        <v>3.7370227529771302E-2</v>
      </c>
      <c r="O95" s="17">
        <v>6.3742514311153103E-2</v>
      </c>
      <c r="P95" s="17">
        <v>4.6019347322907099E-2</v>
      </c>
      <c r="Q95" s="17"/>
      <c r="R95" s="17">
        <v>7.3974193993949597E-2</v>
      </c>
      <c r="S95" s="17">
        <v>4.8036005419327198E-2</v>
      </c>
      <c r="T95" s="17">
        <v>5.2545470824599802E-2</v>
      </c>
      <c r="U95" s="17">
        <v>6.4643710903843896E-2</v>
      </c>
      <c r="V95" s="17"/>
      <c r="W95" s="17">
        <v>3.0767091940049299E-2</v>
      </c>
      <c r="X95" s="17">
        <v>2.3980030157558001E-2</v>
      </c>
      <c r="Y95" s="17">
        <v>0.117952430931773</v>
      </c>
      <c r="Z95" s="17">
        <v>0.18091722793300399</v>
      </c>
      <c r="AA95" s="17">
        <v>0.32868744174221798</v>
      </c>
      <c r="AB95" s="17"/>
      <c r="AC95" s="17">
        <v>5.8822894060825102E-2</v>
      </c>
      <c r="AD95" s="17">
        <v>5.1306844647073302E-2</v>
      </c>
      <c r="AE95" s="17"/>
      <c r="AF95" s="17">
        <v>0.12021057463599399</v>
      </c>
      <c r="AG95" s="17">
        <v>4.7934866825123303E-2</v>
      </c>
      <c r="AH95" s="17">
        <v>8.8418815608751495E-3</v>
      </c>
      <c r="AI95" s="17">
        <v>7.1974620642933404E-2</v>
      </c>
      <c r="AJ95" s="17"/>
      <c r="AK95" s="17">
        <v>5.33192985512135E-2</v>
      </c>
      <c r="AL95" s="17">
        <v>6.2577291680481095E-2</v>
      </c>
      <c r="AM95" s="17"/>
      <c r="AN95" s="17">
        <v>0.11271214043449999</v>
      </c>
      <c r="AO95" s="17">
        <v>4.3733372610729002E-2</v>
      </c>
      <c r="AP95" s="17">
        <v>1.9542726390327999E-2</v>
      </c>
      <c r="AQ95" s="17"/>
      <c r="AR95" s="17">
        <v>5.1232687457433E-2</v>
      </c>
      <c r="AS95" s="17">
        <v>4.5507461032104901E-2</v>
      </c>
      <c r="AT95" s="17"/>
      <c r="AU95" s="17">
        <v>5.5001154774425798E-2</v>
      </c>
      <c r="AV95" s="17">
        <v>4.02767437288305E-2</v>
      </c>
    </row>
    <row r="96" spans="2:48" x14ac:dyDescent="0.25">
      <c r="B96" t="s">
        <v>125</v>
      </c>
      <c r="C96" s="17">
        <v>1.6184934497121401E-2</v>
      </c>
      <c r="D96" s="17">
        <v>1.7057722297261001E-2</v>
      </c>
      <c r="E96" s="17">
        <v>1.56073987616272E-2</v>
      </c>
      <c r="F96" s="17"/>
      <c r="G96" s="17">
        <v>5.5644501683717797E-2</v>
      </c>
      <c r="H96" s="17">
        <v>9.4336206114025798E-3</v>
      </c>
      <c r="I96" s="17">
        <v>6.6503318437315098E-3</v>
      </c>
      <c r="J96" s="17">
        <v>5.2715328090123196E-3</v>
      </c>
      <c r="K96" s="17">
        <v>5.4374988706656297E-3</v>
      </c>
      <c r="L96" s="17"/>
      <c r="M96" s="17">
        <v>9.1862689756557706E-3</v>
      </c>
      <c r="N96" s="17">
        <v>2.0059107993168901E-2</v>
      </c>
      <c r="O96" s="17">
        <v>1.75153416257097E-2</v>
      </c>
      <c r="P96" s="17">
        <v>1.2772263995434701E-2</v>
      </c>
      <c r="Q96" s="17"/>
      <c r="R96" s="17">
        <v>5.0053238869630801E-3</v>
      </c>
      <c r="S96" s="17">
        <v>2.0525038992773501E-2</v>
      </c>
      <c r="T96" s="17">
        <v>1.5942381593895001E-2</v>
      </c>
      <c r="U96" s="17">
        <v>1.9098924678998201E-2</v>
      </c>
      <c r="V96" s="17"/>
      <c r="W96" s="17">
        <v>4.7566042464378198E-2</v>
      </c>
      <c r="X96" s="17">
        <v>3.5418152956929001E-3</v>
      </c>
      <c r="Y96" s="17">
        <v>0</v>
      </c>
      <c r="Z96" s="17">
        <v>2.1989559200961298E-2</v>
      </c>
      <c r="AA96" s="17">
        <v>0</v>
      </c>
      <c r="AB96" s="17"/>
      <c r="AC96" s="17">
        <v>2.27021317182125E-2</v>
      </c>
      <c r="AD96" s="17">
        <v>4.14466527581594E-3</v>
      </c>
      <c r="AE96" s="17"/>
      <c r="AF96" s="17">
        <v>3.3110713377855401E-3</v>
      </c>
      <c r="AG96" s="17">
        <v>2.1051304125133001E-2</v>
      </c>
      <c r="AH96" s="17">
        <v>2.8069496077452901E-2</v>
      </c>
      <c r="AI96" s="17">
        <v>0</v>
      </c>
      <c r="AJ96" s="17"/>
      <c r="AK96" s="17">
        <v>1.18330339417389E-2</v>
      </c>
      <c r="AL96" s="17">
        <v>1.50748200710975E-2</v>
      </c>
      <c r="AM96" s="17"/>
      <c r="AN96" s="17">
        <v>3.7842117366323901E-3</v>
      </c>
      <c r="AO96" s="17">
        <v>3.1100251610284698E-3</v>
      </c>
      <c r="AP96" s="17">
        <v>3.91061852259229E-2</v>
      </c>
      <c r="AQ96" s="17"/>
      <c r="AR96" s="17">
        <v>1.38132440873427E-2</v>
      </c>
      <c r="AS96" s="17">
        <v>1.8560301155791999E-2</v>
      </c>
      <c r="AT96" s="17"/>
      <c r="AU96" s="17">
        <v>1.9295548507867102E-2</v>
      </c>
      <c r="AV96" s="17">
        <v>2.1917234925221098E-2</v>
      </c>
    </row>
    <row r="97" spans="2:48" x14ac:dyDescent="0.25">
      <c r="B97" t="s">
        <v>126</v>
      </c>
      <c r="C97" s="17">
        <v>9.1256176353431598E-2</v>
      </c>
      <c r="D97" s="17">
        <v>8.7633271823439399E-2</v>
      </c>
      <c r="E97" s="17">
        <v>9.22152988162597E-2</v>
      </c>
      <c r="F97" s="17"/>
      <c r="G97" s="17">
        <v>6.5376652678237696E-2</v>
      </c>
      <c r="H97" s="17">
        <v>7.72945775861138E-2</v>
      </c>
      <c r="I97" s="17">
        <v>9.3539199638413104E-2</v>
      </c>
      <c r="J97" s="17">
        <v>0.124282944399634</v>
      </c>
      <c r="K97" s="17">
        <v>9.4300589303495802E-2</v>
      </c>
      <c r="L97" s="17"/>
      <c r="M97" s="17">
        <v>4.5833856526566401E-2</v>
      </c>
      <c r="N97" s="17">
        <v>6.7688095376124593E-2</v>
      </c>
      <c r="O97" s="17">
        <v>9.9968346382811907E-2</v>
      </c>
      <c r="P97" s="17">
        <v>0.15431931056709999</v>
      </c>
      <c r="Q97" s="17"/>
      <c r="R97" s="17">
        <v>4.3885366142106003E-2</v>
      </c>
      <c r="S97" s="17">
        <v>7.5087437072540994E-2</v>
      </c>
      <c r="T97" s="17">
        <v>0.101243232635937</v>
      </c>
      <c r="U97" s="17">
        <v>8.1430627745775003E-2</v>
      </c>
      <c r="V97" s="17"/>
      <c r="W97" s="17">
        <v>0.148444587724785</v>
      </c>
      <c r="X97" s="17">
        <v>7.3412204917570306E-2</v>
      </c>
      <c r="Y97" s="17">
        <v>7.0153382553816201E-2</v>
      </c>
      <c r="Z97" s="17">
        <v>4.33676879236796E-2</v>
      </c>
      <c r="AA97" s="17">
        <v>0</v>
      </c>
      <c r="AB97" s="17"/>
      <c r="AC97" s="17">
        <v>0.119694754565635</v>
      </c>
      <c r="AD97" s="17">
        <v>3.6928266692929201E-2</v>
      </c>
      <c r="AE97" s="17"/>
      <c r="AF97" s="17">
        <v>0.12152120922491901</v>
      </c>
      <c r="AG97" s="17">
        <v>8.3947616117755197E-2</v>
      </c>
      <c r="AH97" s="17">
        <v>3.4423186643711703E-2</v>
      </c>
      <c r="AI97" s="17">
        <v>0.19179198287709401</v>
      </c>
      <c r="AJ97" s="17"/>
      <c r="AK97" s="17">
        <v>7.3269945454990104E-2</v>
      </c>
      <c r="AL97" s="17">
        <v>9.5578510229610406E-2</v>
      </c>
      <c r="AM97" s="17"/>
      <c r="AN97" s="17">
        <v>0.13102084695676999</v>
      </c>
      <c r="AO97" s="17">
        <v>7.2236400597264605E-2</v>
      </c>
      <c r="AP97" s="17">
        <v>5.4250866596216203E-2</v>
      </c>
      <c r="AQ97" s="17"/>
      <c r="AR97" s="17">
        <v>6.5578725364475995E-2</v>
      </c>
      <c r="AS97" s="17">
        <v>0.126537196742846</v>
      </c>
      <c r="AT97" s="17"/>
      <c r="AU97" s="17">
        <v>7.4553102351008704E-2</v>
      </c>
      <c r="AV97" s="17">
        <v>0.101035914596193</v>
      </c>
    </row>
    <row r="98" spans="2:48" x14ac:dyDescent="0.25">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row>
    <row r="99" spans="2:48" x14ac:dyDescent="0.25">
      <c r="B99" s="6" t="s">
        <v>149</v>
      </c>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row>
    <row r="100" spans="2:48" x14ac:dyDescent="0.25">
      <c r="B100" s="24" t="s">
        <v>73</v>
      </c>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row>
    <row r="101" spans="2:48" x14ac:dyDescent="0.25">
      <c r="B101" t="s">
        <v>141</v>
      </c>
      <c r="C101" s="17">
        <v>0.54078916886520501</v>
      </c>
      <c r="D101" s="17">
        <v>0.53198325127516699</v>
      </c>
      <c r="E101" s="17">
        <v>0.55417339096805196</v>
      </c>
      <c r="F101" s="17"/>
      <c r="G101" s="17">
        <v>0.492176906317218</v>
      </c>
      <c r="H101" s="17">
        <v>0.50600937940482904</v>
      </c>
      <c r="I101" s="17">
        <v>0.57005256136039295</v>
      </c>
      <c r="J101" s="17">
        <v>0.523375693678092</v>
      </c>
      <c r="K101" s="17">
        <v>0.60958669878237803</v>
      </c>
      <c r="L101" s="17"/>
      <c r="M101" s="17">
        <v>0.592734918195431</v>
      </c>
      <c r="N101" s="17">
        <v>0.54382549512538103</v>
      </c>
      <c r="O101" s="17">
        <v>0.54286420848566797</v>
      </c>
      <c r="P101" s="17">
        <v>0.48096299861574299</v>
      </c>
      <c r="Q101" s="17"/>
      <c r="R101" s="17">
        <v>0.57724978634524204</v>
      </c>
      <c r="S101" s="17">
        <v>0.554759011473002</v>
      </c>
      <c r="T101" s="17">
        <v>0.52313977073991902</v>
      </c>
      <c r="U101" s="17">
        <v>0.53002927769742603</v>
      </c>
      <c r="V101" s="17"/>
      <c r="W101" s="17">
        <v>0.50739081689418797</v>
      </c>
      <c r="X101" s="17">
        <v>0.50765281849589705</v>
      </c>
      <c r="Y101" s="17">
        <v>0.68412570988388799</v>
      </c>
      <c r="Z101" s="17">
        <v>0.53092434524461496</v>
      </c>
      <c r="AA101" s="17">
        <v>0.40108969152382401</v>
      </c>
      <c r="AB101" s="17"/>
      <c r="AC101" s="17">
        <v>0.50124878196124201</v>
      </c>
      <c r="AD101" s="17">
        <v>0.62524088040758197</v>
      </c>
      <c r="AE101" s="17"/>
      <c r="AF101" s="17">
        <v>0.60710608209600203</v>
      </c>
      <c r="AG101" s="17">
        <v>0.61261524067951201</v>
      </c>
      <c r="AH101" s="17">
        <v>0.48584315316559001</v>
      </c>
      <c r="AI101" s="17">
        <v>0.40477310929124399</v>
      </c>
      <c r="AJ101" s="17"/>
      <c r="AK101" s="17">
        <v>0.57461876704484904</v>
      </c>
      <c r="AL101" s="17">
        <v>0.53763143580855599</v>
      </c>
      <c r="AM101" s="17"/>
      <c r="AN101" s="17">
        <v>0.62507487150528995</v>
      </c>
      <c r="AO101" s="17">
        <v>0.54546312661548002</v>
      </c>
      <c r="AP101" s="17">
        <v>0.47267515918349001</v>
      </c>
      <c r="AQ101" s="17"/>
      <c r="AR101" s="17">
        <v>0.56174188479232801</v>
      </c>
      <c r="AS101" s="17">
        <v>0.56418395181148395</v>
      </c>
      <c r="AT101" s="17"/>
      <c r="AU101" s="17">
        <v>0.60680580080177005</v>
      </c>
      <c r="AV101" s="17">
        <v>0.52391537084587603</v>
      </c>
    </row>
    <row r="102" spans="2:48" x14ac:dyDescent="0.25">
      <c r="B102" t="s">
        <v>142</v>
      </c>
      <c r="C102" s="17">
        <v>0.37938485297466201</v>
      </c>
      <c r="D102" s="17">
        <v>0.373000359072163</v>
      </c>
      <c r="E102" s="17">
        <v>0.37971495203587002</v>
      </c>
      <c r="F102" s="17"/>
      <c r="G102" s="17">
        <v>0.400836563466684</v>
      </c>
      <c r="H102" s="17">
        <v>0.41267199796906201</v>
      </c>
      <c r="I102" s="17">
        <v>0.375470389551399</v>
      </c>
      <c r="J102" s="17">
        <v>0.401340728870964</v>
      </c>
      <c r="K102" s="17">
        <v>0.30851850618191901</v>
      </c>
      <c r="L102" s="17"/>
      <c r="M102" s="17">
        <v>0.38238515812176199</v>
      </c>
      <c r="N102" s="17">
        <v>0.40236191165061302</v>
      </c>
      <c r="O102" s="17">
        <v>0.38171251339790602</v>
      </c>
      <c r="P102" s="17">
        <v>0.35171635679714602</v>
      </c>
      <c r="Q102" s="17"/>
      <c r="R102" s="17">
        <v>0.37553693285381901</v>
      </c>
      <c r="S102" s="17">
        <v>0.381344406917695</v>
      </c>
      <c r="T102" s="17">
        <v>0.40267402695642002</v>
      </c>
      <c r="U102" s="17">
        <v>0.37728944654981</v>
      </c>
      <c r="V102" s="17"/>
      <c r="W102" s="17">
        <v>0.39934107207956399</v>
      </c>
      <c r="X102" s="17">
        <v>0.426368837179114</v>
      </c>
      <c r="Y102" s="17">
        <v>0.24575375222666199</v>
      </c>
      <c r="Z102" s="17">
        <v>0.44006342472346099</v>
      </c>
      <c r="AA102" s="17">
        <v>0.49798254775267098</v>
      </c>
      <c r="AB102" s="17"/>
      <c r="AC102" s="17">
        <v>0.40395352432814502</v>
      </c>
      <c r="AD102" s="17">
        <v>0.32883742537237798</v>
      </c>
      <c r="AE102" s="17"/>
      <c r="AF102" s="17">
        <v>0.32830923808755902</v>
      </c>
      <c r="AG102" s="17">
        <v>0.31961940589513399</v>
      </c>
      <c r="AH102" s="17">
        <v>0.44488181480657302</v>
      </c>
      <c r="AI102" s="17">
        <v>0.41744575645820597</v>
      </c>
      <c r="AJ102" s="17"/>
      <c r="AK102" s="17">
        <v>0.33732205886236</v>
      </c>
      <c r="AL102" s="17">
        <v>0.39973114291781398</v>
      </c>
      <c r="AM102" s="17"/>
      <c r="AN102" s="17">
        <v>0.322216807716317</v>
      </c>
      <c r="AO102" s="17">
        <v>0.37857395421110501</v>
      </c>
      <c r="AP102" s="17">
        <v>0.44458972133351798</v>
      </c>
      <c r="AQ102" s="17"/>
      <c r="AR102" s="17">
        <v>0.35033327400089698</v>
      </c>
      <c r="AS102" s="17">
        <v>0.36823769770817699</v>
      </c>
      <c r="AT102" s="17"/>
      <c r="AU102" s="17">
        <v>0.31315077569124899</v>
      </c>
      <c r="AV102" s="17">
        <v>0.42728347767636798</v>
      </c>
    </row>
    <row r="103" spans="2:48" x14ac:dyDescent="0.25">
      <c r="B103" t="s">
        <v>143</v>
      </c>
      <c r="C103" s="17">
        <v>5.5966616558829098E-2</v>
      </c>
      <c r="D103" s="17">
        <v>6.4477259145036006E-2</v>
      </c>
      <c r="E103" s="17">
        <v>4.84869666324673E-2</v>
      </c>
      <c r="F103" s="17"/>
      <c r="G103" s="17">
        <v>6.8517392403722399E-2</v>
      </c>
      <c r="H103" s="17">
        <v>6.9328734808613499E-2</v>
      </c>
      <c r="I103" s="17">
        <v>4.1359591905835297E-2</v>
      </c>
      <c r="J103" s="17">
        <v>3.3346518864796101E-2</v>
      </c>
      <c r="K103" s="17">
        <v>6.7883043599040002E-2</v>
      </c>
      <c r="L103" s="17"/>
      <c r="M103" s="17">
        <v>1.9705332084743302E-2</v>
      </c>
      <c r="N103" s="17">
        <v>3.40616604533647E-2</v>
      </c>
      <c r="O103" s="17">
        <v>4.8557646707428598E-2</v>
      </c>
      <c r="P103" s="17">
        <v>0.12105732438978301</v>
      </c>
      <c r="Q103" s="17"/>
      <c r="R103" s="17">
        <v>2.6305403161967E-2</v>
      </c>
      <c r="S103" s="17">
        <v>4.89645336210063E-2</v>
      </c>
      <c r="T103" s="17">
        <v>6.4370784758714605E-2</v>
      </c>
      <c r="U103" s="17">
        <v>5.7819896725608701E-2</v>
      </c>
      <c r="V103" s="17"/>
      <c r="W103" s="17">
        <v>7.6665245621747896E-2</v>
      </c>
      <c r="X103" s="17">
        <v>4.6388338731464203E-2</v>
      </c>
      <c r="Y103" s="17">
        <v>4.7036771179825201E-2</v>
      </c>
      <c r="Z103" s="17">
        <v>1.38468386395919E-2</v>
      </c>
      <c r="AA103" s="17">
        <v>0</v>
      </c>
      <c r="AB103" s="17"/>
      <c r="AC103" s="17">
        <v>6.2273912309077403E-2</v>
      </c>
      <c r="AD103" s="17">
        <v>3.7987303001821002E-2</v>
      </c>
      <c r="AE103" s="17"/>
      <c r="AF103" s="17">
        <v>4.6306761843187202E-2</v>
      </c>
      <c r="AG103" s="17">
        <v>4.9705800066361001E-2</v>
      </c>
      <c r="AH103" s="17">
        <v>4.4060597985607602E-2</v>
      </c>
      <c r="AI103" s="17">
        <v>0.13020645806751999</v>
      </c>
      <c r="AJ103" s="17"/>
      <c r="AK103" s="17">
        <v>6.5152636655473994E-2</v>
      </c>
      <c r="AL103" s="17">
        <v>4.696200679214E-2</v>
      </c>
      <c r="AM103" s="17"/>
      <c r="AN103" s="17">
        <v>4.7464175613110601E-2</v>
      </c>
      <c r="AO103" s="17">
        <v>5.6491801745541401E-2</v>
      </c>
      <c r="AP103" s="17">
        <v>6.0999604190018097E-2</v>
      </c>
      <c r="AQ103" s="17"/>
      <c r="AR103" s="17">
        <v>6.3798076375545298E-2</v>
      </c>
      <c r="AS103" s="17">
        <v>5.9201736949914902E-2</v>
      </c>
      <c r="AT103" s="17"/>
      <c r="AU103" s="17">
        <v>6.2833837648154894E-2</v>
      </c>
      <c r="AV103" s="17">
        <v>3.6556879640568599E-2</v>
      </c>
    </row>
    <row r="104" spans="2:48" x14ac:dyDescent="0.25">
      <c r="B104" t="s">
        <v>144</v>
      </c>
      <c r="C104" s="17">
        <v>1.32483467603648E-2</v>
      </c>
      <c r="D104" s="17">
        <v>2.3894633088370799E-2</v>
      </c>
      <c r="E104" s="17">
        <v>2.8618735525136798E-3</v>
      </c>
      <c r="F104" s="17"/>
      <c r="G104" s="17">
        <v>1.7252568836315402E-2</v>
      </c>
      <c r="H104" s="17">
        <v>3.5383617207381001E-3</v>
      </c>
      <c r="I104" s="17">
        <v>6.46712533864048E-3</v>
      </c>
      <c r="J104" s="17">
        <v>2.96553142660822E-2</v>
      </c>
      <c r="K104" s="17">
        <v>9.1744356391090295E-3</v>
      </c>
      <c r="L104" s="17"/>
      <c r="M104" s="17">
        <v>5.1745915980636603E-3</v>
      </c>
      <c r="N104" s="17">
        <v>9.7768864174293292E-3</v>
      </c>
      <c r="O104" s="17">
        <v>1.2141298402869E-2</v>
      </c>
      <c r="P104" s="17">
        <v>2.7203557079100899E-2</v>
      </c>
      <c r="Q104" s="17"/>
      <c r="R104" s="17">
        <v>4.5048343108220097E-3</v>
      </c>
      <c r="S104" s="17">
        <v>5.2116051395730504E-3</v>
      </c>
      <c r="T104" s="17">
        <v>6.2421169072194799E-3</v>
      </c>
      <c r="U104" s="17">
        <v>2.0740619753617202E-2</v>
      </c>
      <c r="V104" s="17"/>
      <c r="W104" s="17">
        <v>5.5755479724990996E-3</v>
      </c>
      <c r="X104" s="17">
        <v>1.12246846553036E-2</v>
      </c>
      <c r="Y104" s="17">
        <v>1.4385425418408501E-2</v>
      </c>
      <c r="Z104" s="17">
        <v>0</v>
      </c>
      <c r="AA104" s="17">
        <v>0</v>
      </c>
      <c r="AB104" s="17"/>
      <c r="AC104" s="17">
        <v>1.9258066269882999E-2</v>
      </c>
      <c r="AD104" s="17">
        <v>2.08678019232362E-3</v>
      </c>
      <c r="AE104" s="17"/>
      <c r="AF104" s="17">
        <v>1.50262960093453E-2</v>
      </c>
      <c r="AG104" s="17">
        <v>1.43980752894019E-2</v>
      </c>
      <c r="AH104" s="17">
        <v>4.6809206516403501E-3</v>
      </c>
      <c r="AI104" s="17">
        <v>4.7574676183029699E-2</v>
      </c>
      <c r="AJ104" s="17"/>
      <c r="AK104" s="17">
        <v>6.9405860840284902E-3</v>
      </c>
      <c r="AL104" s="17">
        <v>1.14125026577724E-2</v>
      </c>
      <c r="AM104" s="17"/>
      <c r="AN104" s="17">
        <v>2.7213817901414702E-3</v>
      </c>
      <c r="AO104" s="17">
        <v>1.43150029314816E-2</v>
      </c>
      <c r="AP104" s="17">
        <v>6.22239117766131E-3</v>
      </c>
      <c r="AQ104" s="17"/>
      <c r="AR104" s="17">
        <v>1.6816353394055399E-2</v>
      </c>
      <c r="AS104" s="17">
        <v>2.9424561367706699E-3</v>
      </c>
      <c r="AT104" s="17"/>
      <c r="AU104" s="17">
        <v>1.13538126013392E-2</v>
      </c>
      <c r="AV104" s="17">
        <v>1.9036716019757501E-3</v>
      </c>
    </row>
    <row r="105" spans="2:48" x14ac:dyDescent="0.25">
      <c r="B105" t="s">
        <v>123</v>
      </c>
      <c r="C105" s="17">
        <v>1.0611014840939599E-2</v>
      </c>
      <c r="D105" s="17">
        <v>6.6444974192623896E-3</v>
      </c>
      <c r="E105" s="17">
        <v>1.4762816811097401E-2</v>
      </c>
      <c r="F105" s="17"/>
      <c r="G105" s="17">
        <v>2.1216568976060699E-2</v>
      </c>
      <c r="H105" s="17">
        <v>8.45152609675732E-3</v>
      </c>
      <c r="I105" s="17">
        <v>6.6503318437315098E-3</v>
      </c>
      <c r="J105" s="17">
        <v>1.2281744320066601E-2</v>
      </c>
      <c r="K105" s="17">
        <v>4.8373157975545302E-3</v>
      </c>
      <c r="L105" s="17"/>
      <c r="M105" s="17">
        <v>0</v>
      </c>
      <c r="N105" s="17">
        <v>9.9740463532122393E-3</v>
      </c>
      <c r="O105" s="17">
        <v>1.4724333006128699E-2</v>
      </c>
      <c r="P105" s="17">
        <v>1.9059763118226498E-2</v>
      </c>
      <c r="Q105" s="17"/>
      <c r="R105" s="17">
        <v>1.64030433281501E-2</v>
      </c>
      <c r="S105" s="17">
        <v>9.7204428487236393E-3</v>
      </c>
      <c r="T105" s="17">
        <v>3.5733006377262799E-3</v>
      </c>
      <c r="U105" s="17">
        <v>1.41207592735375E-2</v>
      </c>
      <c r="V105" s="17"/>
      <c r="W105" s="17">
        <v>1.10273174320014E-2</v>
      </c>
      <c r="X105" s="17">
        <v>8.3653209382208507E-3</v>
      </c>
      <c r="Y105" s="17">
        <v>8.6983412912162699E-3</v>
      </c>
      <c r="Z105" s="17">
        <v>1.5165391392332601E-2</v>
      </c>
      <c r="AA105" s="17">
        <v>0.100927760723505</v>
      </c>
      <c r="AB105" s="17"/>
      <c r="AC105" s="17">
        <v>1.32657151316522E-2</v>
      </c>
      <c r="AD105" s="17">
        <v>5.8476110258949797E-3</v>
      </c>
      <c r="AE105" s="17"/>
      <c r="AF105" s="17">
        <v>3.25162196390578E-3</v>
      </c>
      <c r="AG105" s="17">
        <v>3.6614780695910102E-3</v>
      </c>
      <c r="AH105" s="17">
        <v>2.0533513390589099E-2</v>
      </c>
      <c r="AI105" s="17">
        <v>0</v>
      </c>
      <c r="AJ105" s="17"/>
      <c r="AK105" s="17">
        <v>1.5965951353288699E-2</v>
      </c>
      <c r="AL105" s="17">
        <v>4.2629118237174001E-3</v>
      </c>
      <c r="AM105" s="17"/>
      <c r="AN105" s="17">
        <v>2.5227633751414499E-3</v>
      </c>
      <c r="AO105" s="17">
        <v>5.1561144963914798E-3</v>
      </c>
      <c r="AP105" s="17">
        <v>1.55131241153121E-2</v>
      </c>
      <c r="AQ105" s="17"/>
      <c r="AR105" s="17">
        <v>7.3104114371745701E-3</v>
      </c>
      <c r="AS105" s="17">
        <v>5.4341573936531398E-3</v>
      </c>
      <c r="AT105" s="17"/>
      <c r="AU105" s="17">
        <v>5.8557732574862397E-3</v>
      </c>
      <c r="AV105" s="17">
        <v>1.03406002352119E-2</v>
      </c>
    </row>
    <row r="106" spans="2:48" x14ac:dyDescent="0.25">
      <c r="B106" t="s">
        <v>145</v>
      </c>
      <c r="C106" s="17">
        <v>0.92017402183986696</v>
      </c>
      <c r="D106" s="17">
        <v>0.90498361034733099</v>
      </c>
      <c r="E106" s="17">
        <v>0.93388834300392198</v>
      </c>
      <c r="F106" s="17"/>
      <c r="G106" s="17">
        <v>0.89301346978390195</v>
      </c>
      <c r="H106" s="17">
        <v>0.91868137737389099</v>
      </c>
      <c r="I106" s="17">
        <v>0.94552295091179295</v>
      </c>
      <c r="J106" s="17">
        <v>0.92471642254905495</v>
      </c>
      <c r="K106" s="17">
        <v>0.91810520496429704</v>
      </c>
      <c r="L106" s="17"/>
      <c r="M106" s="17">
        <v>0.975120076317193</v>
      </c>
      <c r="N106" s="17">
        <v>0.946187406775994</v>
      </c>
      <c r="O106" s="17">
        <v>0.92457672188357398</v>
      </c>
      <c r="P106" s="17">
        <v>0.83267935541288995</v>
      </c>
      <c r="Q106" s="17"/>
      <c r="R106" s="17">
        <v>0.95278671919906099</v>
      </c>
      <c r="S106" s="17">
        <v>0.936103418390697</v>
      </c>
      <c r="T106" s="17">
        <v>0.92581379769633998</v>
      </c>
      <c r="U106" s="17">
        <v>0.90731872424723703</v>
      </c>
      <c r="V106" s="17"/>
      <c r="W106" s="17">
        <v>0.90673188897375201</v>
      </c>
      <c r="X106" s="17">
        <v>0.93402165567501105</v>
      </c>
      <c r="Y106" s="17">
        <v>0.92987946211054995</v>
      </c>
      <c r="Z106" s="17">
        <v>0.97098776996807501</v>
      </c>
      <c r="AA106" s="17">
        <v>0.89907223927649504</v>
      </c>
      <c r="AB106" s="17"/>
      <c r="AC106" s="17">
        <v>0.90520230628938703</v>
      </c>
      <c r="AD106" s="17">
        <v>0.95407830577996</v>
      </c>
      <c r="AE106" s="17"/>
      <c r="AF106" s="17">
        <v>0.93541532018356199</v>
      </c>
      <c r="AG106" s="17">
        <v>0.93223464657464605</v>
      </c>
      <c r="AH106" s="17">
        <v>0.93072496797216298</v>
      </c>
      <c r="AI106" s="17">
        <v>0.82221886574945002</v>
      </c>
      <c r="AJ106" s="17"/>
      <c r="AK106" s="17">
        <v>0.91194082590720904</v>
      </c>
      <c r="AL106" s="17">
        <v>0.93736257872636997</v>
      </c>
      <c r="AM106" s="17"/>
      <c r="AN106" s="17">
        <v>0.94729167922160595</v>
      </c>
      <c r="AO106" s="17">
        <v>0.92403708082658498</v>
      </c>
      <c r="AP106" s="17">
        <v>0.91726488051700905</v>
      </c>
      <c r="AQ106" s="17"/>
      <c r="AR106" s="17">
        <v>0.91207515879322498</v>
      </c>
      <c r="AS106" s="17">
        <v>0.932421649519661</v>
      </c>
      <c r="AT106" s="17"/>
      <c r="AU106" s="17">
        <v>0.91995657649301998</v>
      </c>
      <c r="AV106" s="17">
        <v>0.95119884852224401</v>
      </c>
    </row>
    <row r="107" spans="2:48" x14ac:dyDescent="0.25">
      <c r="B107" t="s">
        <v>146</v>
      </c>
      <c r="C107" s="17">
        <v>6.9214963319193898E-2</v>
      </c>
      <c r="D107" s="17">
        <v>8.8371892233406801E-2</v>
      </c>
      <c r="E107" s="17">
        <v>5.1348840184981002E-2</v>
      </c>
      <c r="F107" s="17"/>
      <c r="G107" s="17">
        <v>8.5769961240037704E-2</v>
      </c>
      <c r="H107" s="17">
        <v>7.2867096529351597E-2</v>
      </c>
      <c r="I107" s="17">
        <v>4.7826717244475701E-2</v>
      </c>
      <c r="J107" s="17">
        <v>6.3001833130878204E-2</v>
      </c>
      <c r="K107" s="17">
        <v>7.7057479238148999E-2</v>
      </c>
      <c r="L107" s="17"/>
      <c r="M107" s="17">
        <v>2.4879923682807E-2</v>
      </c>
      <c r="N107" s="17">
        <v>4.3838546870793998E-2</v>
      </c>
      <c r="O107" s="17">
        <v>6.0698945110297602E-2</v>
      </c>
      <c r="P107" s="17">
        <v>0.148260881468884</v>
      </c>
      <c r="Q107" s="17"/>
      <c r="R107" s="17">
        <v>3.0810237472789E-2</v>
      </c>
      <c r="S107" s="17">
        <v>5.41761387605793E-2</v>
      </c>
      <c r="T107" s="17">
        <v>7.0612901665934105E-2</v>
      </c>
      <c r="U107" s="17">
        <v>7.8560516479226003E-2</v>
      </c>
      <c r="V107" s="17"/>
      <c r="W107" s="17">
        <v>8.2240793594247005E-2</v>
      </c>
      <c r="X107" s="17">
        <v>5.7613023386767798E-2</v>
      </c>
      <c r="Y107" s="17">
        <v>6.1422196598233697E-2</v>
      </c>
      <c r="Z107" s="17">
        <v>1.38468386395919E-2</v>
      </c>
      <c r="AA107" s="17">
        <v>0</v>
      </c>
      <c r="AB107" s="17"/>
      <c r="AC107" s="17">
        <v>8.1531978578960496E-2</v>
      </c>
      <c r="AD107" s="17">
        <v>4.00740831941446E-2</v>
      </c>
      <c r="AE107" s="17"/>
      <c r="AF107" s="17">
        <v>6.1333057852532603E-2</v>
      </c>
      <c r="AG107" s="17">
        <v>6.4103875355762896E-2</v>
      </c>
      <c r="AH107" s="17">
        <v>4.8741518637247898E-2</v>
      </c>
      <c r="AI107" s="17">
        <v>0.17778113425055</v>
      </c>
      <c r="AJ107" s="17"/>
      <c r="AK107" s="17">
        <v>7.2093222739502499E-2</v>
      </c>
      <c r="AL107" s="17">
        <v>5.8374509449912397E-2</v>
      </c>
      <c r="AM107" s="17"/>
      <c r="AN107" s="17">
        <v>5.0185557403252E-2</v>
      </c>
      <c r="AO107" s="17">
        <v>7.0806804677022994E-2</v>
      </c>
      <c r="AP107" s="17">
        <v>6.7221995367679394E-2</v>
      </c>
      <c r="AQ107" s="17"/>
      <c r="AR107" s="17">
        <v>8.0614429769600704E-2</v>
      </c>
      <c r="AS107" s="17">
        <v>6.2144193086685499E-2</v>
      </c>
      <c r="AT107" s="17"/>
      <c r="AU107" s="17">
        <v>7.41876502494941E-2</v>
      </c>
      <c r="AV107" s="17">
        <v>3.84605512425443E-2</v>
      </c>
    </row>
    <row r="108" spans="2:48" x14ac:dyDescent="0.25">
      <c r="B108" t="s">
        <v>147</v>
      </c>
      <c r="C108" s="17">
        <v>0.850959058520673</v>
      </c>
      <c r="D108" s="17">
        <v>0.81661171811392397</v>
      </c>
      <c r="E108" s="17">
        <v>0.882539502818941</v>
      </c>
      <c r="F108" s="17"/>
      <c r="G108" s="17">
        <v>0.80724350854386395</v>
      </c>
      <c r="H108" s="17">
        <v>0.84581428084453902</v>
      </c>
      <c r="I108" s="17">
        <v>0.89769623366731699</v>
      </c>
      <c r="J108" s="17">
        <v>0.86171458941817702</v>
      </c>
      <c r="K108" s="17">
        <v>0.84104772572614805</v>
      </c>
      <c r="L108" s="17"/>
      <c r="M108" s="17">
        <v>0.95024015263438599</v>
      </c>
      <c r="N108" s="17">
        <v>0.90234885990519997</v>
      </c>
      <c r="O108" s="17">
        <v>0.86387777677327604</v>
      </c>
      <c r="P108" s="17">
        <v>0.68441847394400601</v>
      </c>
      <c r="Q108" s="17"/>
      <c r="R108" s="17">
        <v>0.921976481726272</v>
      </c>
      <c r="S108" s="17">
        <v>0.88192727963011797</v>
      </c>
      <c r="T108" s="17">
        <v>0.85520089603040494</v>
      </c>
      <c r="U108" s="17">
        <v>0.82875820776801101</v>
      </c>
      <c r="V108" s="17"/>
      <c r="W108" s="17">
        <v>0.82449109537950505</v>
      </c>
      <c r="X108" s="17">
        <v>0.87640863228824395</v>
      </c>
      <c r="Y108" s="17">
        <v>0.86845726551231694</v>
      </c>
      <c r="Z108" s="17">
        <v>0.95714093132848399</v>
      </c>
      <c r="AA108" s="17">
        <v>0.89907223927649504</v>
      </c>
      <c r="AB108" s="17"/>
      <c r="AC108" s="17">
        <v>0.82367032771042703</v>
      </c>
      <c r="AD108" s="17">
        <v>0.91400422258581604</v>
      </c>
      <c r="AE108" s="17"/>
      <c r="AF108" s="17">
        <v>0.87408226233102904</v>
      </c>
      <c r="AG108" s="17">
        <v>0.86813077121888305</v>
      </c>
      <c r="AH108" s="17">
        <v>0.88198344933491502</v>
      </c>
      <c r="AI108" s="17">
        <v>0.64443773149890005</v>
      </c>
      <c r="AJ108" s="17"/>
      <c r="AK108" s="17">
        <v>0.83984760316770601</v>
      </c>
      <c r="AL108" s="17">
        <v>0.87898806927645801</v>
      </c>
      <c r="AM108" s="17"/>
      <c r="AN108" s="17">
        <v>0.89710612181835403</v>
      </c>
      <c r="AO108" s="17">
        <v>0.85323027614956204</v>
      </c>
      <c r="AP108" s="17">
        <v>0.85004288514932902</v>
      </c>
      <c r="AQ108" s="17"/>
      <c r="AR108" s="17">
        <v>0.831460729023624</v>
      </c>
      <c r="AS108" s="17">
        <v>0.87027745643297605</v>
      </c>
      <c r="AT108" s="17"/>
      <c r="AU108" s="17">
        <v>0.84576892624352495</v>
      </c>
      <c r="AV108" s="17">
        <v>0.91273829727969902</v>
      </c>
    </row>
    <row r="109" spans="2:48" x14ac:dyDescent="0.25">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row>
    <row r="110" spans="2:48" x14ac:dyDescent="0.25">
      <c r="B110" s="6" t="s">
        <v>150</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row>
    <row r="111" spans="2:48" x14ac:dyDescent="0.25">
      <c r="B111" s="24" t="s">
        <v>73</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row>
    <row r="112" spans="2:48" x14ac:dyDescent="0.25">
      <c r="B112" t="s">
        <v>141</v>
      </c>
      <c r="C112" s="17">
        <v>0.500795418904739</v>
      </c>
      <c r="D112" s="17">
        <v>0.45675081507727999</v>
      </c>
      <c r="E112" s="17">
        <v>0.54168446515664104</v>
      </c>
      <c r="F112" s="17"/>
      <c r="G112" s="17">
        <v>0.41864170417047503</v>
      </c>
      <c r="H112" s="17">
        <v>0.47601872799787298</v>
      </c>
      <c r="I112" s="17">
        <v>0.54464698465616701</v>
      </c>
      <c r="J112" s="17">
        <v>0.50409386469352802</v>
      </c>
      <c r="K112" s="17">
        <v>0.55682441314228404</v>
      </c>
      <c r="L112" s="17"/>
      <c r="M112" s="17">
        <v>0.529713048089405</v>
      </c>
      <c r="N112" s="17">
        <v>0.52745540790086598</v>
      </c>
      <c r="O112" s="17">
        <v>0.50802892803709998</v>
      </c>
      <c r="P112" s="17">
        <v>0.415305743553461</v>
      </c>
      <c r="Q112" s="17"/>
      <c r="R112" s="17">
        <v>0.58083799954592596</v>
      </c>
      <c r="S112" s="17">
        <v>0.42038887643696699</v>
      </c>
      <c r="T112" s="17">
        <v>0.50640782122273598</v>
      </c>
      <c r="U112" s="17">
        <v>0.486167173921844</v>
      </c>
      <c r="V112" s="17"/>
      <c r="W112" s="17">
        <v>0.455751232552221</v>
      </c>
      <c r="X112" s="17">
        <v>0.47105395170442499</v>
      </c>
      <c r="Y112" s="17">
        <v>0.62504903806332301</v>
      </c>
      <c r="Z112" s="17">
        <v>0.58855714969103301</v>
      </c>
      <c r="AA112" s="17">
        <v>0.66962755225401704</v>
      </c>
      <c r="AB112" s="17"/>
      <c r="AC112" s="17">
        <v>0.47047303817472502</v>
      </c>
      <c r="AD112" s="17">
        <v>0.56799403066588905</v>
      </c>
      <c r="AE112" s="17"/>
      <c r="AF112" s="17">
        <v>0.60290497881817895</v>
      </c>
      <c r="AG112" s="17">
        <v>0.45365811163731901</v>
      </c>
      <c r="AH112" s="17">
        <v>0.442410785209642</v>
      </c>
      <c r="AI112" s="17">
        <v>0.520493044890457</v>
      </c>
      <c r="AJ112" s="17"/>
      <c r="AK112" s="17">
        <v>0.51362263036188804</v>
      </c>
      <c r="AL112" s="17">
        <v>0.49884877407030098</v>
      </c>
      <c r="AM112" s="17"/>
      <c r="AN112" s="17">
        <v>0.58596710534710095</v>
      </c>
      <c r="AO112" s="17">
        <v>0.47792355490972999</v>
      </c>
      <c r="AP112" s="17">
        <v>0.482637593998621</v>
      </c>
      <c r="AQ112" s="17"/>
      <c r="AR112" s="17">
        <v>0.50965498622593997</v>
      </c>
      <c r="AS112" s="17">
        <v>0.53547369750062601</v>
      </c>
      <c r="AT112" s="17"/>
      <c r="AU112" s="17">
        <v>0.50899934778914802</v>
      </c>
      <c r="AV112" s="17">
        <v>0.51508236418772002</v>
      </c>
    </row>
    <row r="113" spans="2:48" x14ac:dyDescent="0.25">
      <c r="B113" t="s">
        <v>142</v>
      </c>
      <c r="C113" s="17">
        <v>0.402052652494577</v>
      </c>
      <c r="D113" s="17">
        <v>0.42540500483974802</v>
      </c>
      <c r="E113" s="17">
        <v>0.38005536205400697</v>
      </c>
      <c r="F113" s="17"/>
      <c r="G113" s="17">
        <v>0.48676886677202602</v>
      </c>
      <c r="H113" s="17">
        <v>0.42363788088208698</v>
      </c>
      <c r="I113" s="17">
        <v>0.37408575137244399</v>
      </c>
      <c r="J113" s="17">
        <v>0.38869563472964103</v>
      </c>
      <c r="K113" s="17">
        <v>0.34116035630436198</v>
      </c>
      <c r="L113" s="17"/>
      <c r="M113" s="17">
        <v>0.41205688570274202</v>
      </c>
      <c r="N113" s="17">
        <v>0.379809132066253</v>
      </c>
      <c r="O113" s="17">
        <v>0.39235621874155502</v>
      </c>
      <c r="P113" s="17">
        <v>0.43800565120875401</v>
      </c>
      <c r="Q113" s="17"/>
      <c r="R113" s="17">
        <v>0.34064005672194803</v>
      </c>
      <c r="S113" s="17">
        <v>0.46799151507398901</v>
      </c>
      <c r="T113" s="17">
        <v>0.40728310966272002</v>
      </c>
      <c r="U113" s="17">
        <v>0.39803306853326997</v>
      </c>
      <c r="V113" s="17"/>
      <c r="W113" s="17">
        <v>0.43080498133446898</v>
      </c>
      <c r="X113" s="17">
        <v>0.450157386062562</v>
      </c>
      <c r="Y113" s="17">
        <v>0.28429044666750197</v>
      </c>
      <c r="Z113" s="17">
        <v>0.33402376179643001</v>
      </c>
      <c r="AA113" s="17">
        <v>0.229444687022478</v>
      </c>
      <c r="AB113" s="17"/>
      <c r="AC113" s="17">
        <v>0.43035907111881999</v>
      </c>
      <c r="AD113" s="17">
        <v>0.34418501358658599</v>
      </c>
      <c r="AE113" s="17"/>
      <c r="AF113" s="17">
        <v>0.31561541724825398</v>
      </c>
      <c r="AG113" s="17">
        <v>0.42968848732228798</v>
      </c>
      <c r="AH113" s="17">
        <v>0.45645834146033198</v>
      </c>
      <c r="AI113" s="17">
        <v>0.40559342289689998</v>
      </c>
      <c r="AJ113" s="17"/>
      <c r="AK113" s="17">
        <v>0.39488992125942901</v>
      </c>
      <c r="AL113" s="17">
        <v>0.414616367708385</v>
      </c>
      <c r="AM113" s="17"/>
      <c r="AN113" s="17">
        <v>0.35746789786836902</v>
      </c>
      <c r="AO113" s="17">
        <v>0.426377472977922</v>
      </c>
      <c r="AP113" s="17">
        <v>0.403154116858494</v>
      </c>
      <c r="AQ113" s="17"/>
      <c r="AR113" s="17">
        <v>0.38166800500151399</v>
      </c>
      <c r="AS113" s="17">
        <v>0.40440773390413798</v>
      </c>
      <c r="AT113" s="17"/>
      <c r="AU113" s="17">
        <v>0.41255462698052198</v>
      </c>
      <c r="AV113" s="17">
        <v>0.42795507771173302</v>
      </c>
    </row>
    <row r="114" spans="2:48" x14ac:dyDescent="0.25">
      <c r="B114" t="s">
        <v>143</v>
      </c>
      <c r="C114" s="17">
        <v>6.9810306173034506E-2</v>
      </c>
      <c r="D114" s="17">
        <v>8.7908307570568597E-2</v>
      </c>
      <c r="E114" s="17">
        <v>5.3011979265062299E-2</v>
      </c>
      <c r="F114" s="17"/>
      <c r="G114" s="17">
        <v>5.6823902988006901E-2</v>
      </c>
      <c r="H114" s="17">
        <v>7.9516048872591699E-2</v>
      </c>
      <c r="I114" s="17">
        <v>5.61920373721135E-2</v>
      </c>
      <c r="J114" s="17">
        <v>7.3744042726267098E-2</v>
      </c>
      <c r="K114" s="17">
        <v>8.2136469749146804E-2</v>
      </c>
      <c r="L114" s="17"/>
      <c r="M114" s="17">
        <v>4.2103322343186297E-2</v>
      </c>
      <c r="N114" s="17">
        <v>6.4811442760158405E-2</v>
      </c>
      <c r="O114" s="17">
        <v>8.1029600612863406E-2</v>
      </c>
      <c r="P114" s="17">
        <v>9.8478473501580593E-2</v>
      </c>
      <c r="Q114" s="17"/>
      <c r="R114" s="17">
        <v>5.0721241531151998E-2</v>
      </c>
      <c r="S114" s="17">
        <v>0.101462826577086</v>
      </c>
      <c r="T114" s="17">
        <v>6.3140637445285197E-2</v>
      </c>
      <c r="U114" s="17">
        <v>8.7406629180857703E-2</v>
      </c>
      <c r="V114" s="17"/>
      <c r="W114" s="17">
        <v>8.1982173636852396E-2</v>
      </c>
      <c r="X114" s="17">
        <v>5.3144708177224498E-2</v>
      </c>
      <c r="Y114" s="17">
        <v>8.5414988393190103E-2</v>
      </c>
      <c r="Z114" s="17">
        <v>7.0938958347201195E-2</v>
      </c>
      <c r="AA114" s="17">
        <v>0.100927760723505</v>
      </c>
      <c r="AB114" s="17"/>
      <c r="AC114" s="17">
        <v>7.0029198912198207E-2</v>
      </c>
      <c r="AD114" s="17">
        <v>6.9406777252906102E-2</v>
      </c>
      <c r="AE114" s="17"/>
      <c r="AF114" s="17">
        <v>6.0897804258860898E-2</v>
      </c>
      <c r="AG114" s="17">
        <v>9.0418394448934902E-2</v>
      </c>
      <c r="AH114" s="17">
        <v>7.3526209456844099E-2</v>
      </c>
      <c r="AI114" s="17">
        <v>2.3920847000860501E-2</v>
      </c>
      <c r="AJ114" s="17"/>
      <c r="AK114" s="17">
        <v>6.4701292291348397E-2</v>
      </c>
      <c r="AL114" s="17">
        <v>6.7213928595011796E-2</v>
      </c>
      <c r="AM114" s="17"/>
      <c r="AN114" s="17">
        <v>4.4271833801271199E-2</v>
      </c>
      <c r="AO114" s="17">
        <v>7.4192649920055503E-2</v>
      </c>
      <c r="AP114" s="17">
        <v>9.1589956557159596E-2</v>
      </c>
      <c r="AQ114" s="17"/>
      <c r="AR114" s="17">
        <v>7.8159642317355796E-2</v>
      </c>
      <c r="AS114" s="17">
        <v>4.6658472995372499E-2</v>
      </c>
      <c r="AT114" s="17"/>
      <c r="AU114" s="17">
        <v>6.7148429039974603E-2</v>
      </c>
      <c r="AV114" s="17">
        <v>3.10731846922894E-2</v>
      </c>
    </row>
    <row r="115" spans="2:48" x14ac:dyDescent="0.25">
      <c r="B115" t="s">
        <v>144</v>
      </c>
      <c r="C115" s="17">
        <v>1.27217508052281E-2</v>
      </c>
      <c r="D115" s="17">
        <v>1.19762592783439E-2</v>
      </c>
      <c r="E115" s="17">
        <v>1.36967042401472E-2</v>
      </c>
      <c r="F115" s="17"/>
      <c r="G115" s="17">
        <v>1.4112678713211001E-2</v>
      </c>
      <c r="H115" s="17">
        <v>4.7507886780050104E-3</v>
      </c>
      <c r="I115" s="17">
        <v>1.28149966373761E-2</v>
      </c>
      <c r="J115" s="17">
        <v>2.12774286804982E-2</v>
      </c>
      <c r="K115" s="17">
        <v>1.05352316140482E-2</v>
      </c>
      <c r="L115" s="17"/>
      <c r="M115" s="17">
        <v>7.0405377970499897E-3</v>
      </c>
      <c r="N115" s="17">
        <v>9.3139568217440998E-3</v>
      </c>
      <c r="O115" s="17">
        <v>7.5110665100963101E-3</v>
      </c>
      <c r="P115" s="17">
        <v>2.7914698167877599E-2</v>
      </c>
      <c r="Q115" s="17"/>
      <c r="R115" s="17">
        <v>1.501041595342E-2</v>
      </c>
      <c r="S115" s="17">
        <v>5.8513415455411898E-3</v>
      </c>
      <c r="T115" s="17">
        <v>1.1715272322419101E-2</v>
      </c>
      <c r="U115" s="17">
        <v>1.85372799152612E-2</v>
      </c>
      <c r="V115" s="17"/>
      <c r="W115" s="17">
        <v>1.6349043324237599E-2</v>
      </c>
      <c r="X115" s="17">
        <v>1.2854817023076099E-2</v>
      </c>
      <c r="Y115" s="17">
        <v>5.2455268759850401E-3</v>
      </c>
      <c r="Z115" s="17">
        <v>6.4801301653361299E-3</v>
      </c>
      <c r="AA115" s="17">
        <v>0</v>
      </c>
      <c r="AB115" s="17"/>
      <c r="AC115" s="17">
        <v>1.09341138826793E-2</v>
      </c>
      <c r="AD115" s="17">
        <v>1.36551338035587E-2</v>
      </c>
      <c r="AE115" s="17"/>
      <c r="AF115" s="17">
        <v>1.1447076636931499E-2</v>
      </c>
      <c r="AG115" s="17">
        <v>1.4098514386861299E-2</v>
      </c>
      <c r="AH115" s="17">
        <v>1.3330139689052899E-2</v>
      </c>
      <c r="AI115" s="17">
        <v>1.4548076843667299E-2</v>
      </c>
      <c r="AJ115" s="17"/>
      <c r="AK115" s="17">
        <v>1.6361572336349699E-2</v>
      </c>
      <c r="AL115" s="17">
        <v>1.18201017270185E-2</v>
      </c>
      <c r="AM115" s="17"/>
      <c r="AN115" s="17">
        <v>9.4616744390759594E-3</v>
      </c>
      <c r="AO115" s="17">
        <v>1.3044707276893001E-2</v>
      </c>
      <c r="AP115" s="17">
        <v>1.2373352881178299E-2</v>
      </c>
      <c r="AQ115" s="17"/>
      <c r="AR115" s="17">
        <v>1.5802977910436201E-2</v>
      </c>
      <c r="AS115" s="17">
        <v>9.1414717284995593E-3</v>
      </c>
      <c r="AT115" s="17"/>
      <c r="AU115" s="17">
        <v>1.12975961903549E-2</v>
      </c>
      <c r="AV115" s="17">
        <v>9.7889339383308398E-3</v>
      </c>
    </row>
    <row r="116" spans="2:48" x14ac:dyDescent="0.25">
      <c r="B116" t="s">
        <v>123</v>
      </c>
      <c r="C116" s="17">
        <v>1.46198716224213E-2</v>
      </c>
      <c r="D116" s="17">
        <v>1.7959613234059899E-2</v>
      </c>
      <c r="E116" s="17">
        <v>1.1551489284142799E-2</v>
      </c>
      <c r="F116" s="17"/>
      <c r="G116" s="17">
        <v>2.3652847356280999E-2</v>
      </c>
      <c r="H116" s="17">
        <v>1.6076553569443201E-2</v>
      </c>
      <c r="I116" s="17">
        <v>1.22602299618998E-2</v>
      </c>
      <c r="J116" s="17">
        <v>1.21890291700663E-2</v>
      </c>
      <c r="K116" s="17">
        <v>9.3435291901587097E-3</v>
      </c>
      <c r="L116" s="17"/>
      <c r="M116" s="17">
        <v>9.0862060676176505E-3</v>
      </c>
      <c r="N116" s="17">
        <v>1.8610060450977999E-2</v>
      </c>
      <c r="O116" s="17">
        <v>1.1074186098385E-2</v>
      </c>
      <c r="P116" s="17">
        <v>2.02954335683261E-2</v>
      </c>
      <c r="Q116" s="17"/>
      <c r="R116" s="17">
        <v>1.2790286247554799E-2</v>
      </c>
      <c r="S116" s="17">
        <v>4.3054403664169296E-3</v>
      </c>
      <c r="T116" s="17">
        <v>1.1453159346839799E-2</v>
      </c>
      <c r="U116" s="17">
        <v>9.8558484487669008E-3</v>
      </c>
      <c r="V116" s="17"/>
      <c r="W116" s="17">
        <v>1.511256915222E-2</v>
      </c>
      <c r="X116" s="17">
        <v>1.2789137032713199E-2</v>
      </c>
      <c r="Y116" s="17">
        <v>0</v>
      </c>
      <c r="Z116" s="17">
        <v>0</v>
      </c>
      <c r="AA116" s="17">
        <v>0</v>
      </c>
      <c r="AB116" s="17"/>
      <c r="AC116" s="17">
        <v>1.8204577911577698E-2</v>
      </c>
      <c r="AD116" s="17">
        <v>4.7590446910602E-3</v>
      </c>
      <c r="AE116" s="17"/>
      <c r="AF116" s="17">
        <v>9.1347230377741007E-3</v>
      </c>
      <c r="AG116" s="17">
        <v>1.2136492204596099E-2</v>
      </c>
      <c r="AH116" s="17">
        <v>1.42745241841287E-2</v>
      </c>
      <c r="AI116" s="17">
        <v>3.5444608368115298E-2</v>
      </c>
      <c r="AJ116" s="17"/>
      <c r="AK116" s="17">
        <v>1.0424583750985201E-2</v>
      </c>
      <c r="AL116" s="17">
        <v>7.5008278992835502E-3</v>
      </c>
      <c r="AM116" s="17"/>
      <c r="AN116" s="17">
        <v>2.8314885441829002E-3</v>
      </c>
      <c r="AO116" s="17">
        <v>8.4616149153993406E-3</v>
      </c>
      <c r="AP116" s="17">
        <v>1.02449797045473E-2</v>
      </c>
      <c r="AQ116" s="17"/>
      <c r="AR116" s="17">
        <v>1.47143885447541E-2</v>
      </c>
      <c r="AS116" s="17">
        <v>4.3186238713647596E-3</v>
      </c>
      <c r="AT116" s="17"/>
      <c r="AU116" s="17">
        <v>0</v>
      </c>
      <c r="AV116" s="17">
        <v>1.6100439469926699E-2</v>
      </c>
    </row>
    <row r="117" spans="2:48" x14ac:dyDescent="0.25">
      <c r="B117" t="s">
        <v>145</v>
      </c>
      <c r="C117" s="17">
        <v>0.902848071399316</v>
      </c>
      <c r="D117" s="17">
        <v>0.88215581991702796</v>
      </c>
      <c r="E117" s="17">
        <v>0.92173982721064796</v>
      </c>
      <c r="F117" s="17"/>
      <c r="G117" s="17">
        <v>0.90541057094250099</v>
      </c>
      <c r="H117" s="17">
        <v>0.89965660887996002</v>
      </c>
      <c r="I117" s="17">
        <v>0.91873273602861105</v>
      </c>
      <c r="J117" s="17">
        <v>0.89278949942316899</v>
      </c>
      <c r="K117" s="17">
        <v>0.89798476944664596</v>
      </c>
      <c r="L117" s="17"/>
      <c r="M117" s="17">
        <v>0.94176993379214602</v>
      </c>
      <c r="N117" s="17">
        <v>0.90726453996711898</v>
      </c>
      <c r="O117" s="17">
        <v>0.900385146778655</v>
      </c>
      <c r="P117" s="17">
        <v>0.85331139476221596</v>
      </c>
      <c r="Q117" s="17"/>
      <c r="R117" s="17">
        <v>0.92147805626787305</v>
      </c>
      <c r="S117" s="17">
        <v>0.88838039151095605</v>
      </c>
      <c r="T117" s="17">
        <v>0.91369093088545605</v>
      </c>
      <c r="U117" s="17">
        <v>0.88420024245511397</v>
      </c>
      <c r="V117" s="17"/>
      <c r="W117" s="17">
        <v>0.88655621388669004</v>
      </c>
      <c r="X117" s="17">
        <v>0.92121133776698605</v>
      </c>
      <c r="Y117" s="17">
        <v>0.90933948473082504</v>
      </c>
      <c r="Z117" s="17">
        <v>0.92258091148746302</v>
      </c>
      <c r="AA117" s="17">
        <v>0.89907223927649504</v>
      </c>
      <c r="AB117" s="17"/>
      <c r="AC117" s="17">
        <v>0.90083210929354496</v>
      </c>
      <c r="AD117" s="17">
        <v>0.91217904425247498</v>
      </c>
      <c r="AE117" s="17"/>
      <c r="AF117" s="17">
        <v>0.91852039606643299</v>
      </c>
      <c r="AG117" s="17">
        <v>0.88334659895960799</v>
      </c>
      <c r="AH117" s="17">
        <v>0.89886912666997398</v>
      </c>
      <c r="AI117" s="17">
        <v>0.92608646778735704</v>
      </c>
      <c r="AJ117" s="17"/>
      <c r="AK117" s="17">
        <v>0.90851255162131705</v>
      </c>
      <c r="AL117" s="17">
        <v>0.91346514177868599</v>
      </c>
      <c r="AM117" s="17"/>
      <c r="AN117" s="17">
        <v>0.94343500321547002</v>
      </c>
      <c r="AO117" s="17">
        <v>0.90430102788765199</v>
      </c>
      <c r="AP117" s="17">
        <v>0.88579171085711506</v>
      </c>
      <c r="AQ117" s="17"/>
      <c r="AR117" s="17">
        <v>0.89132299122745395</v>
      </c>
      <c r="AS117" s="17">
        <v>0.93988143140476299</v>
      </c>
      <c r="AT117" s="17"/>
      <c r="AU117" s="17">
        <v>0.92155397476967105</v>
      </c>
      <c r="AV117" s="17">
        <v>0.94303744189945304</v>
      </c>
    </row>
    <row r="118" spans="2:48" x14ac:dyDescent="0.25">
      <c r="B118" t="s">
        <v>146</v>
      </c>
      <c r="C118" s="17">
        <v>8.2532056978262505E-2</v>
      </c>
      <c r="D118" s="17">
        <v>9.9884566848912504E-2</v>
      </c>
      <c r="E118" s="17">
        <v>6.6708683505209504E-2</v>
      </c>
      <c r="F118" s="17"/>
      <c r="G118" s="17">
        <v>7.0936581701217902E-2</v>
      </c>
      <c r="H118" s="17">
        <v>8.4266837550596704E-2</v>
      </c>
      <c r="I118" s="17">
        <v>6.9007034009489696E-2</v>
      </c>
      <c r="J118" s="17">
        <v>9.5021471406765201E-2</v>
      </c>
      <c r="K118" s="17">
        <v>9.2671701363194997E-2</v>
      </c>
      <c r="L118" s="17"/>
      <c r="M118" s="17">
        <v>4.9143860140236299E-2</v>
      </c>
      <c r="N118" s="17">
        <v>7.4125399581902507E-2</v>
      </c>
      <c r="O118" s="17">
        <v>8.8540667122959701E-2</v>
      </c>
      <c r="P118" s="17">
        <v>0.12639317166945799</v>
      </c>
      <c r="Q118" s="17"/>
      <c r="R118" s="17">
        <v>6.5731657484572006E-2</v>
      </c>
      <c r="S118" s="17">
        <v>0.10731416812262699</v>
      </c>
      <c r="T118" s="17">
        <v>7.4855909767704301E-2</v>
      </c>
      <c r="U118" s="17">
        <v>0.105943909096119</v>
      </c>
      <c r="V118" s="17"/>
      <c r="W118" s="17">
        <v>9.8331216961089998E-2</v>
      </c>
      <c r="X118" s="17">
        <v>6.5999525200300599E-2</v>
      </c>
      <c r="Y118" s="17">
        <v>9.0660515269175096E-2</v>
      </c>
      <c r="Z118" s="17">
        <v>7.7419088512537301E-2</v>
      </c>
      <c r="AA118" s="17">
        <v>0.100927760723505</v>
      </c>
      <c r="AB118" s="17"/>
      <c r="AC118" s="17">
        <v>8.0963312794877507E-2</v>
      </c>
      <c r="AD118" s="17">
        <v>8.3061911056464793E-2</v>
      </c>
      <c r="AE118" s="17"/>
      <c r="AF118" s="17">
        <v>7.2344880895792399E-2</v>
      </c>
      <c r="AG118" s="17">
        <v>0.10451690883579599</v>
      </c>
      <c r="AH118" s="17">
        <v>8.6856349145897002E-2</v>
      </c>
      <c r="AI118" s="17">
        <v>3.8468923844527797E-2</v>
      </c>
      <c r="AJ118" s="17"/>
      <c r="AK118" s="17">
        <v>8.1062864627698197E-2</v>
      </c>
      <c r="AL118" s="17">
        <v>7.9034030322030394E-2</v>
      </c>
      <c r="AM118" s="17"/>
      <c r="AN118" s="17">
        <v>5.3733508240347103E-2</v>
      </c>
      <c r="AO118" s="17">
        <v>8.7237357196948501E-2</v>
      </c>
      <c r="AP118" s="17">
        <v>0.10396330943833799</v>
      </c>
      <c r="AQ118" s="17"/>
      <c r="AR118" s="17">
        <v>9.3962620227792004E-2</v>
      </c>
      <c r="AS118" s="17">
        <v>5.5799944723872098E-2</v>
      </c>
      <c r="AT118" s="17"/>
      <c r="AU118" s="17">
        <v>7.8446025230329397E-2</v>
      </c>
      <c r="AV118" s="17">
        <v>4.0862118630620198E-2</v>
      </c>
    </row>
    <row r="119" spans="2:48" x14ac:dyDescent="0.25">
      <c r="B119" t="s">
        <v>147</v>
      </c>
      <c r="C119" s="17">
        <v>0.82031601442105395</v>
      </c>
      <c r="D119" s="17">
        <v>0.78227125306811496</v>
      </c>
      <c r="E119" s="17">
        <v>0.85503114370543798</v>
      </c>
      <c r="F119" s="17"/>
      <c r="G119" s="17">
        <v>0.83447398924128302</v>
      </c>
      <c r="H119" s="17">
        <v>0.81538977132936297</v>
      </c>
      <c r="I119" s="17">
        <v>0.84972570201912101</v>
      </c>
      <c r="J119" s="17">
        <v>0.79776802801640301</v>
      </c>
      <c r="K119" s="17">
        <v>0.80531306808345104</v>
      </c>
      <c r="L119" s="17"/>
      <c r="M119" s="17">
        <v>0.89262607365191005</v>
      </c>
      <c r="N119" s="17">
        <v>0.83313914038521697</v>
      </c>
      <c r="O119" s="17">
        <v>0.81184447965569595</v>
      </c>
      <c r="P119" s="17">
        <v>0.726918223092757</v>
      </c>
      <c r="Q119" s="17"/>
      <c r="R119" s="17">
        <v>0.85574639878330105</v>
      </c>
      <c r="S119" s="17">
        <v>0.78106622338832898</v>
      </c>
      <c r="T119" s="17">
        <v>0.83883502111775199</v>
      </c>
      <c r="U119" s="17">
        <v>0.77825633335899502</v>
      </c>
      <c r="V119" s="17"/>
      <c r="W119" s="17">
        <v>0.7882249969256</v>
      </c>
      <c r="X119" s="17">
        <v>0.85521181256668599</v>
      </c>
      <c r="Y119" s="17">
        <v>0.81867896946164997</v>
      </c>
      <c r="Z119" s="17">
        <v>0.84516182297492504</v>
      </c>
      <c r="AA119" s="17">
        <v>0.79814447855299098</v>
      </c>
      <c r="AB119" s="17"/>
      <c r="AC119" s="17">
        <v>0.81986879649866695</v>
      </c>
      <c r="AD119" s="17">
        <v>0.82911713319600999</v>
      </c>
      <c r="AE119" s="17"/>
      <c r="AF119" s="17">
        <v>0.84617551517064105</v>
      </c>
      <c r="AG119" s="17">
        <v>0.77882969012381198</v>
      </c>
      <c r="AH119" s="17">
        <v>0.81201277752407697</v>
      </c>
      <c r="AI119" s="17">
        <v>0.88761754394282899</v>
      </c>
      <c r="AJ119" s="17"/>
      <c r="AK119" s="17">
        <v>0.82744968699361898</v>
      </c>
      <c r="AL119" s="17">
        <v>0.83443111145665605</v>
      </c>
      <c r="AM119" s="17"/>
      <c r="AN119" s="17">
        <v>0.88970149497512296</v>
      </c>
      <c r="AO119" s="17">
        <v>0.81706367069070296</v>
      </c>
      <c r="AP119" s="17">
        <v>0.78182840141877696</v>
      </c>
      <c r="AQ119" s="17"/>
      <c r="AR119" s="17">
        <v>0.79736037099966195</v>
      </c>
      <c r="AS119" s="17">
        <v>0.88408148668089104</v>
      </c>
      <c r="AT119" s="17"/>
      <c r="AU119" s="17">
        <v>0.84310794953934098</v>
      </c>
      <c r="AV119" s="17">
        <v>0.90217532326883298</v>
      </c>
    </row>
    <row r="120" spans="2:48" x14ac:dyDescent="0.25">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row>
    <row r="121" spans="2:48" x14ac:dyDescent="0.25">
      <c r="B121" s="6" t="s">
        <v>151</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row>
    <row r="122" spans="2:48" x14ac:dyDescent="0.25">
      <c r="B122" s="24" t="s">
        <v>73</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row>
    <row r="123" spans="2:48" x14ac:dyDescent="0.25">
      <c r="B123" t="s">
        <v>141</v>
      </c>
      <c r="C123" s="17">
        <v>0.51530436732426599</v>
      </c>
      <c r="D123" s="17">
        <v>0.492061390189383</v>
      </c>
      <c r="E123" s="17">
        <v>0.54037887304583998</v>
      </c>
      <c r="F123" s="17"/>
      <c r="G123" s="17">
        <v>0.51350943222158296</v>
      </c>
      <c r="H123" s="17">
        <v>0.45998742918366198</v>
      </c>
      <c r="I123" s="17">
        <v>0.56534346905296995</v>
      </c>
      <c r="J123" s="17">
        <v>0.48797119226015201</v>
      </c>
      <c r="K123" s="17">
        <v>0.54908974970542701</v>
      </c>
      <c r="L123" s="17"/>
      <c r="M123" s="17">
        <v>0.58065538505722203</v>
      </c>
      <c r="N123" s="17">
        <v>0.52136906193579702</v>
      </c>
      <c r="O123" s="17">
        <v>0.50170831157617701</v>
      </c>
      <c r="P123" s="17">
        <v>0.43206902748686299</v>
      </c>
      <c r="Q123" s="17"/>
      <c r="R123" s="17">
        <v>0.59957880254917695</v>
      </c>
      <c r="S123" s="17">
        <v>0.48113867839428998</v>
      </c>
      <c r="T123" s="17">
        <v>0.48631110246335801</v>
      </c>
      <c r="U123" s="17">
        <v>0.547889910387236</v>
      </c>
      <c r="V123" s="17"/>
      <c r="W123" s="17">
        <v>0.456036638295374</v>
      </c>
      <c r="X123" s="17">
        <v>0.50834408117543395</v>
      </c>
      <c r="Y123" s="17">
        <v>0.62972372256806197</v>
      </c>
      <c r="Z123" s="17">
        <v>0.608804738348796</v>
      </c>
      <c r="AA123" s="17">
        <v>0.68983274308005504</v>
      </c>
      <c r="AB123" s="17"/>
      <c r="AC123" s="17">
        <v>0.48516431483359401</v>
      </c>
      <c r="AD123" s="17">
        <v>0.57983855897414904</v>
      </c>
      <c r="AE123" s="17"/>
      <c r="AF123" s="17">
        <v>0.57515163603272101</v>
      </c>
      <c r="AG123" s="17">
        <v>0.52207556507253605</v>
      </c>
      <c r="AH123" s="17">
        <v>0.51090201867528895</v>
      </c>
      <c r="AI123" s="17">
        <v>0.33567490254725102</v>
      </c>
      <c r="AJ123" s="17"/>
      <c r="AK123" s="17">
        <v>0.51083199265676205</v>
      </c>
      <c r="AL123" s="17">
        <v>0.540170633154053</v>
      </c>
      <c r="AM123" s="17"/>
      <c r="AN123" s="17">
        <v>0.57193435462584696</v>
      </c>
      <c r="AO123" s="17">
        <v>0.50326789674013905</v>
      </c>
      <c r="AP123" s="17">
        <v>0.50801953379919096</v>
      </c>
      <c r="AQ123" s="17"/>
      <c r="AR123" s="17">
        <v>0.56655305282076995</v>
      </c>
      <c r="AS123" s="17">
        <v>0.55195505423123004</v>
      </c>
      <c r="AT123" s="17"/>
      <c r="AU123" s="17">
        <v>0.56132775703492299</v>
      </c>
      <c r="AV123" s="17">
        <v>0.51461292937301095</v>
      </c>
    </row>
    <row r="124" spans="2:48" x14ac:dyDescent="0.25">
      <c r="B124" t="s">
        <v>142</v>
      </c>
      <c r="C124" s="17">
        <v>0.395447541896777</v>
      </c>
      <c r="D124" s="17">
        <v>0.40977038482608802</v>
      </c>
      <c r="E124" s="17">
        <v>0.38128161628199903</v>
      </c>
      <c r="F124" s="17"/>
      <c r="G124" s="17">
        <v>0.38370749141362998</v>
      </c>
      <c r="H124" s="17">
        <v>0.45551408966079399</v>
      </c>
      <c r="I124" s="17">
        <v>0.36197848432910901</v>
      </c>
      <c r="J124" s="17">
        <v>0.40475826473274701</v>
      </c>
      <c r="K124" s="17">
        <v>0.37165307028205002</v>
      </c>
      <c r="L124" s="17"/>
      <c r="M124" s="17">
        <v>0.32313787465426602</v>
      </c>
      <c r="N124" s="17">
        <v>0.39730840450803001</v>
      </c>
      <c r="O124" s="17">
        <v>0.41523029123421201</v>
      </c>
      <c r="P124" s="17">
        <v>0.467303330577166</v>
      </c>
      <c r="Q124" s="17"/>
      <c r="R124" s="17">
        <v>0.34289438080351198</v>
      </c>
      <c r="S124" s="17">
        <v>0.40495433083084698</v>
      </c>
      <c r="T124" s="17">
        <v>0.42210034055666001</v>
      </c>
      <c r="U124" s="17">
        <v>0.36333898094033301</v>
      </c>
      <c r="V124" s="17"/>
      <c r="W124" s="17">
        <v>0.44610597485285203</v>
      </c>
      <c r="X124" s="17">
        <v>0.42509514572815199</v>
      </c>
      <c r="Y124" s="17">
        <v>0.27589094636508699</v>
      </c>
      <c r="Z124" s="17">
        <v>0.25455040666621598</v>
      </c>
      <c r="AA124" s="17">
        <v>0.209239496196441</v>
      </c>
      <c r="AB124" s="17"/>
      <c r="AC124" s="17">
        <v>0.42040150991886299</v>
      </c>
      <c r="AD124" s="17">
        <v>0.34030045168077999</v>
      </c>
      <c r="AE124" s="17"/>
      <c r="AF124" s="17">
        <v>0.33561904963266698</v>
      </c>
      <c r="AG124" s="17">
        <v>0.417390611694268</v>
      </c>
      <c r="AH124" s="17">
        <v>0.39082636534835602</v>
      </c>
      <c r="AI124" s="17">
        <v>0.55206089497963595</v>
      </c>
      <c r="AJ124" s="17"/>
      <c r="AK124" s="17">
        <v>0.38392526697460699</v>
      </c>
      <c r="AL124" s="17">
        <v>0.38819694185911802</v>
      </c>
      <c r="AM124" s="17"/>
      <c r="AN124" s="17">
        <v>0.37399401497196999</v>
      </c>
      <c r="AO124" s="17">
        <v>0.39782373929460602</v>
      </c>
      <c r="AP124" s="17">
        <v>0.404899220266003</v>
      </c>
      <c r="AQ124" s="17"/>
      <c r="AR124" s="17">
        <v>0.36296767985946798</v>
      </c>
      <c r="AS124" s="17">
        <v>0.39212958968495099</v>
      </c>
      <c r="AT124" s="17"/>
      <c r="AU124" s="17">
        <v>0.35098442581848099</v>
      </c>
      <c r="AV124" s="17">
        <v>0.41277567269542598</v>
      </c>
    </row>
    <row r="125" spans="2:48" x14ac:dyDescent="0.25">
      <c r="B125" t="s">
        <v>143</v>
      </c>
      <c r="C125" s="17">
        <v>7.1088415785232006E-2</v>
      </c>
      <c r="D125" s="17">
        <v>8.5305285465878802E-2</v>
      </c>
      <c r="E125" s="17">
        <v>5.8187325214007699E-2</v>
      </c>
      <c r="F125" s="17"/>
      <c r="G125" s="17">
        <v>9.1636065739528094E-2</v>
      </c>
      <c r="H125" s="17">
        <v>5.5707057939674801E-2</v>
      </c>
      <c r="I125" s="17">
        <v>5.3305235050536602E-2</v>
      </c>
      <c r="J125" s="17">
        <v>9.4349943083107304E-2</v>
      </c>
      <c r="K125" s="17">
        <v>6.0739215183255701E-2</v>
      </c>
      <c r="L125" s="17"/>
      <c r="M125" s="17">
        <v>8.0567165694475806E-2</v>
      </c>
      <c r="N125" s="17">
        <v>5.6112277222534701E-2</v>
      </c>
      <c r="O125" s="17">
        <v>7.1306858148739202E-2</v>
      </c>
      <c r="P125" s="17">
        <v>8.02251726705695E-2</v>
      </c>
      <c r="Q125" s="17"/>
      <c r="R125" s="17">
        <v>5.7526816647311303E-2</v>
      </c>
      <c r="S125" s="17">
        <v>0.104256180958179</v>
      </c>
      <c r="T125" s="17">
        <v>7.8103368422542202E-2</v>
      </c>
      <c r="U125" s="17">
        <v>6.1451506850545401E-2</v>
      </c>
      <c r="V125" s="17"/>
      <c r="W125" s="17">
        <v>8.8145497261641503E-2</v>
      </c>
      <c r="X125" s="17">
        <v>4.4761495683822899E-2</v>
      </c>
      <c r="Y125" s="17">
        <v>6.9747086982616793E-2</v>
      </c>
      <c r="Z125" s="17">
        <v>0.13664485498498799</v>
      </c>
      <c r="AA125" s="17">
        <v>0.100927760723505</v>
      </c>
      <c r="AB125" s="17"/>
      <c r="AC125" s="17">
        <v>7.0525280808483498E-2</v>
      </c>
      <c r="AD125" s="17">
        <v>7.2186507843501696E-2</v>
      </c>
      <c r="AE125" s="17"/>
      <c r="AF125" s="17">
        <v>7.3425048472748902E-2</v>
      </c>
      <c r="AG125" s="17">
        <v>5.7270835291134303E-2</v>
      </c>
      <c r="AH125" s="17">
        <v>7.7366208760416097E-2</v>
      </c>
      <c r="AI125" s="17">
        <v>6.8087518518112705E-2</v>
      </c>
      <c r="AJ125" s="17"/>
      <c r="AK125" s="17">
        <v>8.8785540865874396E-2</v>
      </c>
      <c r="AL125" s="17">
        <v>5.6904859921477202E-2</v>
      </c>
      <c r="AM125" s="17"/>
      <c r="AN125" s="17">
        <v>4.7786104857639601E-2</v>
      </c>
      <c r="AO125" s="17">
        <v>8.4563355227047304E-2</v>
      </c>
      <c r="AP125" s="17">
        <v>7.4581577622084394E-2</v>
      </c>
      <c r="AQ125" s="17"/>
      <c r="AR125" s="17">
        <v>6.8695161585047196E-2</v>
      </c>
      <c r="AS125" s="17">
        <v>4.4940566339490701E-2</v>
      </c>
      <c r="AT125" s="17"/>
      <c r="AU125" s="17">
        <v>7.6582502144853098E-2</v>
      </c>
      <c r="AV125" s="17">
        <v>5.5178464134555003E-2</v>
      </c>
    </row>
    <row r="126" spans="2:48" x14ac:dyDescent="0.25">
      <c r="B126" t="s">
        <v>144</v>
      </c>
      <c r="C126" s="17">
        <v>3.9374084448412497E-3</v>
      </c>
      <c r="D126" s="17">
        <v>2.7839089891241999E-3</v>
      </c>
      <c r="E126" s="17">
        <v>5.1602422467897698E-3</v>
      </c>
      <c r="F126" s="17"/>
      <c r="G126" s="17">
        <v>0</v>
      </c>
      <c r="H126" s="17">
        <v>1.10758360579628E-2</v>
      </c>
      <c r="I126" s="17">
        <v>0</v>
      </c>
      <c r="J126" s="17">
        <v>8.5430625532388806E-3</v>
      </c>
      <c r="K126" s="17">
        <v>0</v>
      </c>
      <c r="L126" s="17"/>
      <c r="M126" s="17">
        <v>6.2620705696570999E-3</v>
      </c>
      <c r="N126" s="17">
        <v>5.2006363381569701E-3</v>
      </c>
      <c r="O126" s="17">
        <v>0</v>
      </c>
      <c r="P126" s="17">
        <v>4.15824675548572E-3</v>
      </c>
      <c r="Q126" s="17"/>
      <c r="R126" s="17">
        <v>0</v>
      </c>
      <c r="S126" s="17">
        <v>0</v>
      </c>
      <c r="T126" s="17">
        <v>5.6712902333185397E-3</v>
      </c>
      <c r="U126" s="17">
        <v>3.4188220314514098E-3</v>
      </c>
      <c r="V126" s="17"/>
      <c r="W126" s="17">
        <v>0</v>
      </c>
      <c r="X126" s="17">
        <v>8.5758163589573291E-3</v>
      </c>
      <c r="Y126" s="17">
        <v>0</v>
      </c>
      <c r="Z126" s="17">
        <v>0</v>
      </c>
      <c r="AA126" s="17">
        <v>0</v>
      </c>
      <c r="AB126" s="17"/>
      <c r="AC126" s="17">
        <v>3.6793913137794601E-3</v>
      </c>
      <c r="AD126" s="17">
        <v>4.5747908403363296E-3</v>
      </c>
      <c r="AE126" s="17"/>
      <c r="AF126" s="17">
        <v>3.3565730326862398E-3</v>
      </c>
      <c r="AG126" s="17">
        <v>3.26298794206124E-3</v>
      </c>
      <c r="AH126" s="17">
        <v>5.80392000640463E-3</v>
      </c>
      <c r="AI126" s="17">
        <v>0</v>
      </c>
      <c r="AJ126" s="17"/>
      <c r="AK126" s="17">
        <v>5.4024736874041298E-3</v>
      </c>
      <c r="AL126" s="17">
        <v>1.3252053589337201E-3</v>
      </c>
      <c r="AM126" s="17"/>
      <c r="AN126" s="17">
        <v>2.2482031347192499E-3</v>
      </c>
      <c r="AO126" s="17">
        <v>7.4222549582717403E-3</v>
      </c>
      <c r="AP126" s="17">
        <v>0</v>
      </c>
      <c r="AQ126" s="17"/>
      <c r="AR126" s="17">
        <v>1.7841057347141799E-3</v>
      </c>
      <c r="AS126" s="17">
        <v>2.9424561367706699E-3</v>
      </c>
      <c r="AT126" s="17"/>
      <c r="AU126" s="17">
        <v>9.0548028486739304E-3</v>
      </c>
      <c r="AV126" s="17">
        <v>0</v>
      </c>
    </row>
    <row r="127" spans="2:48" x14ac:dyDescent="0.25">
      <c r="B127" t="s">
        <v>123</v>
      </c>
      <c r="C127" s="17">
        <v>1.42222665488843E-2</v>
      </c>
      <c r="D127" s="17">
        <v>1.0079030529526399E-2</v>
      </c>
      <c r="E127" s="17">
        <v>1.49919432113635E-2</v>
      </c>
      <c r="F127" s="17"/>
      <c r="G127" s="17">
        <v>1.1147010625259E-2</v>
      </c>
      <c r="H127" s="17">
        <v>1.77155871579062E-2</v>
      </c>
      <c r="I127" s="17">
        <v>1.9372811567384601E-2</v>
      </c>
      <c r="J127" s="17">
        <v>4.3775373707540697E-3</v>
      </c>
      <c r="K127" s="17">
        <v>1.8517964829267701E-2</v>
      </c>
      <c r="L127" s="17"/>
      <c r="M127" s="17">
        <v>9.3775040243788601E-3</v>
      </c>
      <c r="N127" s="17">
        <v>2.0009619995480898E-2</v>
      </c>
      <c r="O127" s="17">
        <v>1.1754539040872401E-2</v>
      </c>
      <c r="P127" s="17">
        <v>1.62442225099153E-2</v>
      </c>
      <c r="Q127" s="17"/>
      <c r="R127" s="17">
        <v>0</v>
      </c>
      <c r="S127" s="17">
        <v>9.6508098166842998E-3</v>
      </c>
      <c r="T127" s="17">
        <v>7.8138983241220396E-3</v>
      </c>
      <c r="U127" s="17">
        <v>2.3900779790434101E-2</v>
      </c>
      <c r="V127" s="17"/>
      <c r="W127" s="17">
        <v>9.7118895901322708E-3</v>
      </c>
      <c r="X127" s="17">
        <v>1.3223461053634001E-2</v>
      </c>
      <c r="Y127" s="17">
        <v>2.4638244084234599E-2</v>
      </c>
      <c r="Z127" s="17">
        <v>0</v>
      </c>
      <c r="AA127" s="17">
        <v>0</v>
      </c>
      <c r="AB127" s="17"/>
      <c r="AC127" s="17">
        <v>2.0229503125280299E-2</v>
      </c>
      <c r="AD127" s="17">
        <v>3.0996906612332799E-3</v>
      </c>
      <c r="AE127" s="17"/>
      <c r="AF127" s="17">
        <v>1.24476928291765E-2</v>
      </c>
      <c r="AG127" s="17">
        <v>0</v>
      </c>
      <c r="AH127" s="17">
        <v>1.51014872095343E-2</v>
      </c>
      <c r="AI127" s="17">
        <v>4.4176683955000802E-2</v>
      </c>
      <c r="AJ127" s="17"/>
      <c r="AK127" s="17">
        <v>1.10547258153518E-2</v>
      </c>
      <c r="AL127" s="17">
        <v>1.3402359706417901E-2</v>
      </c>
      <c r="AM127" s="17"/>
      <c r="AN127" s="17">
        <v>4.0373224098237499E-3</v>
      </c>
      <c r="AO127" s="17">
        <v>6.9227537799354403E-3</v>
      </c>
      <c r="AP127" s="17">
        <v>1.2499668312722E-2</v>
      </c>
      <c r="AQ127" s="17"/>
      <c r="AR127" s="17">
        <v>0</v>
      </c>
      <c r="AS127" s="17">
        <v>8.0323336075577394E-3</v>
      </c>
      <c r="AT127" s="17"/>
      <c r="AU127" s="17">
        <v>2.05051215306958E-3</v>
      </c>
      <c r="AV127" s="17">
        <v>1.74329337970081E-2</v>
      </c>
    </row>
    <row r="128" spans="2:48" x14ac:dyDescent="0.25">
      <c r="B128" t="s">
        <v>145</v>
      </c>
      <c r="C128" s="17">
        <v>0.91075190922104199</v>
      </c>
      <c r="D128" s="17">
        <v>0.90183177501547096</v>
      </c>
      <c r="E128" s="17">
        <v>0.92166048932783895</v>
      </c>
      <c r="F128" s="17"/>
      <c r="G128" s="17">
        <v>0.89721692363521299</v>
      </c>
      <c r="H128" s="17">
        <v>0.91550151884445596</v>
      </c>
      <c r="I128" s="17">
        <v>0.92732195338207901</v>
      </c>
      <c r="J128" s="17">
        <v>0.89272945699289996</v>
      </c>
      <c r="K128" s="17">
        <v>0.92074281998747698</v>
      </c>
      <c r="L128" s="17"/>
      <c r="M128" s="17">
        <v>0.90379325971148805</v>
      </c>
      <c r="N128" s="17">
        <v>0.91867746644382797</v>
      </c>
      <c r="O128" s="17">
        <v>0.91693860281038797</v>
      </c>
      <c r="P128" s="17">
        <v>0.89937235806402904</v>
      </c>
      <c r="Q128" s="17"/>
      <c r="R128" s="17">
        <v>0.94247318335268904</v>
      </c>
      <c r="S128" s="17">
        <v>0.88609300922513701</v>
      </c>
      <c r="T128" s="17">
        <v>0.90841144302001697</v>
      </c>
      <c r="U128" s="17">
        <v>0.91122889132756901</v>
      </c>
      <c r="V128" s="17"/>
      <c r="W128" s="17">
        <v>0.90214261314822597</v>
      </c>
      <c r="X128" s="17">
        <v>0.93343922690358605</v>
      </c>
      <c r="Y128" s="17">
        <v>0.90561466893314901</v>
      </c>
      <c r="Z128" s="17">
        <v>0.86335514501501198</v>
      </c>
      <c r="AA128" s="17">
        <v>0.89907223927649504</v>
      </c>
      <c r="AB128" s="17"/>
      <c r="AC128" s="17">
        <v>0.90556582475245695</v>
      </c>
      <c r="AD128" s="17">
        <v>0.92013901065492898</v>
      </c>
      <c r="AE128" s="17"/>
      <c r="AF128" s="17">
        <v>0.91077068566538799</v>
      </c>
      <c r="AG128" s="17">
        <v>0.939466176766804</v>
      </c>
      <c r="AH128" s="17">
        <v>0.90172838402364497</v>
      </c>
      <c r="AI128" s="17">
        <v>0.88773579752688603</v>
      </c>
      <c r="AJ128" s="17"/>
      <c r="AK128" s="17">
        <v>0.89475725963136998</v>
      </c>
      <c r="AL128" s="17">
        <v>0.92836757501317102</v>
      </c>
      <c r="AM128" s="17"/>
      <c r="AN128" s="17">
        <v>0.94592836959781701</v>
      </c>
      <c r="AO128" s="17">
        <v>0.90109163603474496</v>
      </c>
      <c r="AP128" s="17">
        <v>0.91291875406519396</v>
      </c>
      <c r="AQ128" s="17"/>
      <c r="AR128" s="17">
        <v>0.92952073268023905</v>
      </c>
      <c r="AS128" s="17">
        <v>0.94408464391618097</v>
      </c>
      <c r="AT128" s="17"/>
      <c r="AU128" s="17">
        <v>0.91231218285340299</v>
      </c>
      <c r="AV128" s="17">
        <v>0.92738860206843698</v>
      </c>
    </row>
    <row r="129" spans="2:48" x14ac:dyDescent="0.25">
      <c r="B129" t="s">
        <v>146</v>
      </c>
      <c r="C129" s="17">
        <v>7.5025824230073299E-2</v>
      </c>
      <c r="D129" s="17">
        <v>8.8089194455003003E-2</v>
      </c>
      <c r="E129" s="17">
        <v>6.3347567460797505E-2</v>
      </c>
      <c r="F129" s="17"/>
      <c r="G129" s="17">
        <v>9.1636065739528094E-2</v>
      </c>
      <c r="H129" s="17">
        <v>6.6782893997637593E-2</v>
      </c>
      <c r="I129" s="17">
        <v>5.3305235050536602E-2</v>
      </c>
      <c r="J129" s="17">
        <v>0.102893005636346</v>
      </c>
      <c r="K129" s="17">
        <v>6.0739215183255701E-2</v>
      </c>
      <c r="L129" s="17"/>
      <c r="M129" s="17">
        <v>8.68292362641329E-2</v>
      </c>
      <c r="N129" s="17">
        <v>6.1312913560691601E-2</v>
      </c>
      <c r="O129" s="17">
        <v>7.1306858148739202E-2</v>
      </c>
      <c r="P129" s="17">
        <v>8.4383419426055206E-2</v>
      </c>
      <c r="Q129" s="17"/>
      <c r="R129" s="17">
        <v>5.7526816647311303E-2</v>
      </c>
      <c r="S129" s="17">
        <v>0.104256180958179</v>
      </c>
      <c r="T129" s="17">
        <v>8.3774658655860798E-2</v>
      </c>
      <c r="U129" s="17">
        <v>6.48703288819968E-2</v>
      </c>
      <c r="V129" s="17"/>
      <c r="W129" s="17">
        <v>8.8145497261641503E-2</v>
      </c>
      <c r="X129" s="17">
        <v>5.3337312042780201E-2</v>
      </c>
      <c r="Y129" s="17">
        <v>6.9747086982616793E-2</v>
      </c>
      <c r="Z129" s="17">
        <v>0.13664485498498799</v>
      </c>
      <c r="AA129" s="17">
        <v>0.100927760723505</v>
      </c>
      <c r="AB129" s="17"/>
      <c r="AC129" s="17">
        <v>7.4204672122263005E-2</v>
      </c>
      <c r="AD129" s="17">
        <v>7.6761298683838006E-2</v>
      </c>
      <c r="AE129" s="17"/>
      <c r="AF129" s="17">
        <v>7.6781621505435105E-2</v>
      </c>
      <c r="AG129" s="17">
        <v>6.0533823233195602E-2</v>
      </c>
      <c r="AH129" s="17">
        <v>8.31701287668207E-2</v>
      </c>
      <c r="AI129" s="17">
        <v>6.8087518518112705E-2</v>
      </c>
      <c r="AJ129" s="17"/>
      <c r="AK129" s="17">
        <v>9.4188014553278507E-2</v>
      </c>
      <c r="AL129" s="17">
        <v>5.82300652804109E-2</v>
      </c>
      <c r="AM129" s="17"/>
      <c r="AN129" s="17">
        <v>5.0034307992358799E-2</v>
      </c>
      <c r="AO129" s="17">
        <v>9.1985610185319103E-2</v>
      </c>
      <c r="AP129" s="17">
        <v>7.4581577622084394E-2</v>
      </c>
      <c r="AQ129" s="17"/>
      <c r="AR129" s="17">
        <v>7.0479267319761396E-2</v>
      </c>
      <c r="AS129" s="17">
        <v>4.7883022476261299E-2</v>
      </c>
      <c r="AT129" s="17"/>
      <c r="AU129" s="17">
        <v>8.5637304993527105E-2</v>
      </c>
      <c r="AV129" s="17">
        <v>5.5178464134555003E-2</v>
      </c>
    </row>
    <row r="130" spans="2:48" x14ac:dyDescent="0.25">
      <c r="B130" t="s">
        <v>147</v>
      </c>
      <c r="C130" s="17">
        <v>0.83572608499096901</v>
      </c>
      <c r="D130" s="17">
        <v>0.813742580560468</v>
      </c>
      <c r="E130" s="17">
        <v>0.858312921867042</v>
      </c>
      <c r="F130" s="17"/>
      <c r="G130" s="17">
        <v>0.80558085789568501</v>
      </c>
      <c r="H130" s="17">
        <v>0.84871862484681904</v>
      </c>
      <c r="I130" s="17">
        <v>0.87401671833154204</v>
      </c>
      <c r="J130" s="17">
        <v>0.789836451356554</v>
      </c>
      <c r="K130" s="17">
        <v>0.860003604804221</v>
      </c>
      <c r="L130" s="17"/>
      <c r="M130" s="17">
        <v>0.81696402344735497</v>
      </c>
      <c r="N130" s="17">
        <v>0.85736455288313596</v>
      </c>
      <c r="O130" s="17">
        <v>0.84563174466164903</v>
      </c>
      <c r="P130" s="17">
        <v>0.81498893863797395</v>
      </c>
      <c r="Q130" s="17"/>
      <c r="R130" s="17">
        <v>0.88494636670537796</v>
      </c>
      <c r="S130" s="17">
        <v>0.78183682826695899</v>
      </c>
      <c r="T130" s="17">
        <v>0.82463678436415599</v>
      </c>
      <c r="U130" s="17">
        <v>0.84635856244557295</v>
      </c>
      <c r="V130" s="17"/>
      <c r="W130" s="17">
        <v>0.81399711588658497</v>
      </c>
      <c r="X130" s="17">
        <v>0.88010191486080602</v>
      </c>
      <c r="Y130" s="17">
        <v>0.83586758195053201</v>
      </c>
      <c r="Z130" s="17">
        <v>0.72671029003002496</v>
      </c>
      <c r="AA130" s="17">
        <v>0.79814447855299098</v>
      </c>
      <c r="AB130" s="17"/>
      <c r="AC130" s="17">
        <v>0.83136115263019394</v>
      </c>
      <c r="AD130" s="17">
        <v>0.84337771197109102</v>
      </c>
      <c r="AE130" s="17"/>
      <c r="AF130" s="17">
        <v>0.833989064159953</v>
      </c>
      <c r="AG130" s="17">
        <v>0.87893235353360899</v>
      </c>
      <c r="AH130" s="17">
        <v>0.81855825525682402</v>
      </c>
      <c r="AI130" s="17">
        <v>0.81964827900877402</v>
      </c>
      <c r="AJ130" s="17"/>
      <c r="AK130" s="17">
        <v>0.80056924507809102</v>
      </c>
      <c r="AL130" s="17">
        <v>0.87013750973276005</v>
      </c>
      <c r="AM130" s="17"/>
      <c r="AN130" s="17">
        <v>0.89589406160545904</v>
      </c>
      <c r="AO130" s="17">
        <v>0.80910602584942604</v>
      </c>
      <c r="AP130" s="17">
        <v>0.83833717644310901</v>
      </c>
      <c r="AQ130" s="17"/>
      <c r="AR130" s="17">
        <v>0.85904146536047699</v>
      </c>
      <c r="AS130" s="17">
        <v>0.89620162143991999</v>
      </c>
      <c r="AT130" s="17"/>
      <c r="AU130" s="17">
        <v>0.82667487785987603</v>
      </c>
      <c r="AV130" s="17">
        <v>0.87221013793388202</v>
      </c>
    </row>
    <row r="131" spans="2:48" x14ac:dyDescent="0.25">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row>
    <row r="132" spans="2:48" x14ac:dyDescent="0.25">
      <c r="B132" s="6" t="s">
        <v>152</v>
      </c>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row>
    <row r="133" spans="2:48" x14ac:dyDescent="0.25">
      <c r="B133" s="24" t="s">
        <v>73</v>
      </c>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row>
    <row r="134" spans="2:48" x14ac:dyDescent="0.25">
      <c r="B134" t="s">
        <v>141</v>
      </c>
      <c r="C134" s="17">
        <v>0.40247851095867498</v>
      </c>
      <c r="D134" s="17">
        <v>0.41162735624299102</v>
      </c>
      <c r="E134" s="17">
        <v>0.39549147207007401</v>
      </c>
      <c r="F134" s="17"/>
      <c r="G134" s="17">
        <v>0.41657762066404302</v>
      </c>
      <c r="H134" s="17">
        <v>0.33638279971378898</v>
      </c>
      <c r="I134" s="17">
        <v>0.38101349706430399</v>
      </c>
      <c r="J134" s="17">
        <v>0.39606835002493901</v>
      </c>
      <c r="K134" s="17">
        <v>0.48081999981124601</v>
      </c>
      <c r="L134" s="17"/>
      <c r="M134" s="17">
        <v>0.39866014180561599</v>
      </c>
      <c r="N134" s="17">
        <v>0.388912917832127</v>
      </c>
      <c r="O134" s="17">
        <v>0.42954218201933497</v>
      </c>
      <c r="P134" s="17">
        <v>0.38123895171029798</v>
      </c>
      <c r="Q134" s="17"/>
      <c r="R134" s="17">
        <v>0.41404344105308</v>
      </c>
      <c r="S134" s="17">
        <v>0.42730606913013203</v>
      </c>
      <c r="T134" s="17">
        <v>0.42243388894727202</v>
      </c>
      <c r="U134" s="17">
        <v>0.35488414043866801</v>
      </c>
      <c r="V134" s="17"/>
      <c r="W134" s="17">
        <v>0.417876467310144</v>
      </c>
      <c r="X134" s="17">
        <v>0.32756835938953799</v>
      </c>
      <c r="Y134" s="17">
        <v>0.50518085141868396</v>
      </c>
      <c r="Z134" s="17">
        <v>0.48829211097777497</v>
      </c>
      <c r="AA134" s="17">
        <v>0.63981813836416601</v>
      </c>
      <c r="AB134" s="17"/>
      <c r="AC134" s="17">
        <v>0.38439638284514299</v>
      </c>
      <c r="AD134" s="17">
        <v>0.43931248190991601</v>
      </c>
      <c r="AE134" s="17"/>
      <c r="AF134" s="17">
        <v>0.48569983110015902</v>
      </c>
      <c r="AG134" s="17">
        <v>0.36983594075340298</v>
      </c>
      <c r="AH134" s="17">
        <v>0.34925851213711001</v>
      </c>
      <c r="AI134" s="17">
        <v>0.41719553400239301</v>
      </c>
      <c r="AJ134" s="17"/>
      <c r="AK134" s="17">
        <v>0.451088883266203</v>
      </c>
      <c r="AL134" s="17">
        <v>0.373855998167611</v>
      </c>
      <c r="AM134" s="17"/>
      <c r="AN134" s="17">
        <v>0.49620872209960698</v>
      </c>
      <c r="AO134" s="17">
        <v>0.36465130621715203</v>
      </c>
      <c r="AP134" s="17">
        <v>0.38871952896348899</v>
      </c>
      <c r="AQ134" s="17"/>
      <c r="AR134" s="17">
        <v>0.45569582033713601</v>
      </c>
      <c r="AS134" s="17">
        <v>0.41572580641801599</v>
      </c>
      <c r="AT134" s="17"/>
      <c r="AU134" s="17">
        <v>0.44099680888916598</v>
      </c>
      <c r="AV134" s="17">
        <v>0.41145729271975701</v>
      </c>
    </row>
    <row r="135" spans="2:48" x14ac:dyDescent="0.25">
      <c r="B135" t="s">
        <v>142</v>
      </c>
      <c r="C135" s="17">
        <v>0.46180426460497498</v>
      </c>
      <c r="D135" s="17">
        <v>0.408961359641691</v>
      </c>
      <c r="E135" s="17">
        <v>0.51173642612065295</v>
      </c>
      <c r="F135" s="17"/>
      <c r="G135" s="17">
        <v>0.463765609398199</v>
      </c>
      <c r="H135" s="17">
        <v>0.51980459078503904</v>
      </c>
      <c r="I135" s="17">
        <v>0.48120581027866399</v>
      </c>
      <c r="J135" s="17">
        <v>0.464597801436758</v>
      </c>
      <c r="K135" s="17">
        <v>0.38169059713791298</v>
      </c>
      <c r="L135" s="17"/>
      <c r="M135" s="17">
        <v>0.54181102702211903</v>
      </c>
      <c r="N135" s="17">
        <v>0.44368580414938502</v>
      </c>
      <c r="O135" s="17">
        <v>0.45961007592311898</v>
      </c>
      <c r="P135" s="17">
        <v>0.41635730640358298</v>
      </c>
      <c r="Q135" s="17"/>
      <c r="R135" s="17">
        <v>0.47336671199104002</v>
      </c>
      <c r="S135" s="17">
        <v>0.44213258390664001</v>
      </c>
      <c r="T135" s="17">
        <v>0.43415297886291199</v>
      </c>
      <c r="U135" s="17">
        <v>0.50168796462661003</v>
      </c>
      <c r="V135" s="17"/>
      <c r="W135" s="17">
        <v>0.44544397329834901</v>
      </c>
      <c r="X135" s="17">
        <v>0.53640768655621396</v>
      </c>
      <c r="Y135" s="17">
        <v>0.38324061984350899</v>
      </c>
      <c r="Z135" s="17">
        <v>0.43908027149794998</v>
      </c>
      <c r="AA135" s="17">
        <v>0.15328501477203399</v>
      </c>
      <c r="AB135" s="17"/>
      <c r="AC135" s="17">
        <v>0.483734461044936</v>
      </c>
      <c r="AD135" s="17">
        <v>0.41766060061332499</v>
      </c>
      <c r="AE135" s="17"/>
      <c r="AF135" s="17">
        <v>0.41452783966358098</v>
      </c>
      <c r="AG135" s="17">
        <v>0.494278469760145</v>
      </c>
      <c r="AH135" s="17">
        <v>0.506465864733188</v>
      </c>
      <c r="AI135" s="17">
        <v>0.38696040649025398</v>
      </c>
      <c r="AJ135" s="17"/>
      <c r="AK135" s="17">
        <v>0.421809266911786</v>
      </c>
      <c r="AL135" s="17">
        <v>0.49703495328977498</v>
      </c>
      <c r="AM135" s="17"/>
      <c r="AN135" s="17">
        <v>0.395142843505082</v>
      </c>
      <c r="AO135" s="17">
        <v>0.49708984841103698</v>
      </c>
      <c r="AP135" s="17">
        <v>0.49500552939393</v>
      </c>
      <c r="AQ135" s="17"/>
      <c r="AR135" s="17">
        <v>0.413032987665783</v>
      </c>
      <c r="AS135" s="17">
        <v>0.45833959002289998</v>
      </c>
      <c r="AT135" s="17"/>
      <c r="AU135" s="17">
        <v>0.44554419565664899</v>
      </c>
      <c r="AV135" s="17">
        <v>0.48239556944949002</v>
      </c>
    </row>
    <row r="136" spans="2:48" x14ac:dyDescent="0.25">
      <c r="B136" t="s">
        <v>143</v>
      </c>
      <c r="C136" s="17">
        <v>0.10443293514399</v>
      </c>
      <c r="D136" s="17">
        <v>0.138847419437405</v>
      </c>
      <c r="E136" s="17">
        <v>7.0182826511445404E-2</v>
      </c>
      <c r="F136" s="17"/>
      <c r="G136" s="17">
        <v>7.9371540433362794E-2</v>
      </c>
      <c r="H136" s="17">
        <v>0.12783706845707801</v>
      </c>
      <c r="I136" s="17">
        <v>9.2635190277244997E-2</v>
      </c>
      <c r="J136" s="17">
        <v>0.105678640895495</v>
      </c>
      <c r="K136" s="17">
        <v>0.115809971095056</v>
      </c>
      <c r="L136" s="17"/>
      <c r="M136" s="17">
        <v>4.7129927559087799E-2</v>
      </c>
      <c r="N136" s="17">
        <v>0.13602570439173201</v>
      </c>
      <c r="O136" s="17">
        <v>8.6882776012964805E-2</v>
      </c>
      <c r="P136" s="17">
        <v>0.143009947606768</v>
      </c>
      <c r="Q136" s="17"/>
      <c r="R136" s="17">
        <v>8.8163006870498994E-2</v>
      </c>
      <c r="S136" s="17">
        <v>9.7577730887902503E-2</v>
      </c>
      <c r="T136" s="17">
        <v>0.118490661478948</v>
      </c>
      <c r="U136" s="17">
        <v>0.112291772406266</v>
      </c>
      <c r="V136" s="17"/>
      <c r="W136" s="17">
        <v>0.101967272573811</v>
      </c>
      <c r="X136" s="17">
        <v>0.108006067333089</v>
      </c>
      <c r="Y136" s="17">
        <v>9.51921599986843E-2</v>
      </c>
      <c r="Z136" s="17">
        <v>5.8780778884682403E-2</v>
      </c>
      <c r="AA136" s="17">
        <v>0.100927760723505</v>
      </c>
      <c r="AB136" s="17"/>
      <c r="AC136" s="17">
        <v>9.9312500481021193E-2</v>
      </c>
      <c r="AD136" s="17">
        <v>0.113106033862266</v>
      </c>
      <c r="AE136" s="17"/>
      <c r="AF136" s="17">
        <v>8.6525849217695197E-2</v>
      </c>
      <c r="AG136" s="17">
        <v>0.105569947789955</v>
      </c>
      <c r="AH136" s="17">
        <v>0.10799631546155</v>
      </c>
      <c r="AI136" s="17">
        <v>0.122195138072255</v>
      </c>
      <c r="AJ136" s="17"/>
      <c r="AK136" s="17">
        <v>9.7024086804705895E-2</v>
      </c>
      <c r="AL136" s="17">
        <v>0.107991524685269</v>
      </c>
      <c r="AM136" s="17"/>
      <c r="AN136" s="17">
        <v>8.3087893794755396E-2</v>
      </c>
      <c r="AO136" s="17">
        <v>0.116392544557452</v>
      </c>
      <c r="AP136" s="17">
        <v>9.7743781036639901E-2</v>
      </c>
      <c r="AQ136" s="17"/>
      <c r="AR136" s="17">
        <v>9.7070822005911897E-2</v>
      </c>
      <c r="AS136" s="17">
        <v>0.108850653803247</v>
      </c>
      <c r="AT136" s="17"/>
      <c r="AU136" s="17">
        <v>8.6238147509754906E-2</v>
      </c>
      <c r="AV136" s="17">
        <v>7.9731369586523299E-2</v>
      </c>
    </row>
    <row r="137" spans="2:48" x14ac:dyDescent="0.25">
      <c r="B137" t="s">
        <v>144</v>
      </c>
      <c r="C137" s="17">
        <v>1.80867411345439E-2</v>
      </c>
      <c r="D137" s="17">
        <v>2.5082235683937099E-2</v>
      </c>
      <c r="E137" s="17">
        <v>1.14321824753693E-2</v>
      </c>
      <c r="F137" s="17"/>
      <c r="G137" s="17">
        <v>3.1509029732698E-2</v>
      </c>
      <c r="H137" s="17">
        <v>3.7074850603852801E-3</v>
      </c>
      <c r="I137" s="17">
        <v>3.40013215597363E-2</v>
      </c>
      <c r="J137" s="17">
        <v>2.1820908282998399E-2</v>
      </c>
      <c r="K137" s="17">
        <v>0</v>
      </c>
      <c r="L137" s="17"/>
      <c r="M137" s="17">
        <v>1.2100176167331601E-3</v>
      </c>
      <c r="N137" s="17">
        <v>1.9136221297955499E-2</v>
      </c>
      <c r="O137" s="17">
        <v>9.4052896954381696E-3</v>
      </c>
      <c r="P137" s="17">
        <v>4.3310992918739598E-2</v>
      </c>
      <c r="Q137" s="17"/>
      <c r="R137" s="17">
        <v>0</v>
      </c>
      <c r="S137" s="17">
        <v>2.15284779775274E-2</v>
      </c>
      <c r="T137" s="17">
        <v>1.4385190408622701E-2</v>
      </c>
      <c r="U137" s="17">
        <v>2.11978150674739E-2</v>
      </c>
      <c r="V137" s="17"/>
      <c r="W137" s="17">
        <v>2.54394459224986E-2</v>
      </c>
      <c r="X137" s="17">
        <v>1.02146886890699E-2</v>
      </c>
      <c r="Y137" s="17">
        <v>1.01818433059755E-2</v>
      </c>
      <c r="Z137" s="17">
        <v>1.38468386395919E-2</v>
      </c>
      <c r="AA137" s="17">
        <v>0</v>
      </c>
      <c r="AB137" s="17"/>
      <c r="AC137" s="17">
        <v>2.1339547996871801E-2</v>
      </c>
      <c r="AD137" s="17">
        <v>1.24286363690333E-2</v>
      </c>
      <c r="AE137" s="17"/>
      <c r="AF137" s="17">
        <v>4.3372964825556699E-3</v>
      </c>
      <c r="AG137" s="17">
        <v>1.7855381655806302E-2</v>
      </c>
      <c r="AH137" s="17">
        <v>2.07586934035228E-2</v>
      </c>
      <c r="AI137" s="17">
        <v>6.1100152125170899E-2</v>
      </c>
      <c r="AJ137" s="17"/>
      <c r="AK137" s="17">
        <v>2.09292852961875E-2</v>
      </c>
      <c r="AL137" s="17">
        <v>9.4321535431388E-3</v>
      </c>
      <c r="AM137" s="17"/>
      <c r="AN137" s="17">
        <v>1.37513732519153E-2</v>
      </c>
      <c r="AO137" s="17">
        <v>1.6407008549654201E-2</v>
      </c>
      <c r="AP137" s="17">
        <v>1.2868306478050699E-2</v>
      </c>
      <c r="AQ137" s="17"/>
      <c r="AR137" s="17">
        <v>2.1342339630654801E-2</v>
      </c>
      <c r="AS137" s="17">
        <v>1.3665519779938301E-2</v>
      </c>
      <c r="AT137" s="17"/>
      <c r="AU137" s="17">
        <v>1.58911654649222E-2</v>
      </c>
      <c r="AV137" s="17">
        <v>1.6671938674614601E-2</v>
      </c>
    </row>
    <row r="138" spans="2:48" x14ac:dyDescent="0.25">
      <c r="B138" t="s">
        <v>123</v>
      </c>
      <c r="C138" s="17">
        <v>1.3197548157815301E-2</v>
      </c>
      <c r="D138" s="17">
        <v>1.5481628993976501E-2</v>
      </c>
      <c r="E138" s="17">
        <v>1.1157092822458499E-2</v>
      </c>
      <c r="F138" s="17"/>
      <c r="G138" s="17">
        <v>8.7761997716962695E-3</v>
      </c>
      <c r="H138" s="17">
        <v>1.2268055983708099E-2</v>
      </c>
      <c r="I138" s="17">
        <v>1.11441808200506E-2</v>
      </c>
      <c r="J138" s="17">
        <v>1.18342993598098E-2</v>
      </c>
      <c r="K138" s="17">
        <v>2.16794319557852E-2</v>
      </c>
      <c r="L138" s="17"/>
      <c r="M138" s="17">
        <v>1.11888859964447E-2</v>
      </c>
      <c r="N138" s="17">
        <v>1.22393523288006E-2</v>
      </c>
      <c r="O138" s="17">
        <v>1.4559676349142899E-2</v>
      </c>
      <c r="P138" s="17">
        <v>1.6082801360611201E-2</v>
      </c>
      <c r="Q138" s="17"/>
      <c r="R138" s="17">
        <v>2.4426840085380298E-2</v>
      </c>
      <c r="S138" s="17">
        <v>1.1455138097797799E-2</v>
      </c>
      <c r="T138" s="17">
        <v>1.0537280302244901E-2</v>
      </c>
      <c r="U138" s="17">
        <v>9.93830746098316E-3</v>
      </c>
      <c r="V138" s="17"/>
      <c r="W138" s="17">
        <v>9.2728408951980399E-3</v>
      </c>
      <c r="X138" s="17">
        <v>1.7803198032088501E-2</v>
      </c>
      <c r="Y138" s="17">
        <v>6.2045254331476E-3</v>
      </c>
      <c r="Z138" s="17">
        <v>0</v>
      </c>
      <c r="AA138" s="17">
        <v>0.105969086140295</v>
      </c>
      <c r="AB138" s="17"/>
      <c r="AC138" s="17">
        <v>1.1217107632028199E-2</v>
      </c>
      <c r="AD138" s="17">
        <v>1.7492247245459398E-2</v>
      </c>
      <c r="AE138" s="17"/>
      <c r="AF138" s="17">
        <v>8.9091835360093803E-3</v>
      </c>
      <c r="AG138" s="17">
        <v>1.2460260040690899E-2</v>
      </c>
      <c r="AH138" s="17">
        <v>1.55206142646293E-2</v>
      </c>
      <c r="AI138" s="17">
        <v>1.2548769309927699E-2</v>
      </c>
      <c r="AJ138" s="17"/>
      <c r="AK138" s="17">
        <v>9.1484777211179001E-3</v>
      </c>
      <c r="AL138" s="17">
        <v>1.16853703142051E-2</v>
      </c>
      <c r="AM138" s="17"/>
      <c r="AN138" s="17">
        <v>1.1809167348639999E-2</v>
      </c>
      <c r="AO138" s="17">
        <v>5.4592922647042899E-3</v>
      </c>
      <c r="AP138" s="17">
        <v>5.6628541278910703E-3</v>
      </c>
      <c r="AQ138" s="17"/>
      <c r="AR138" s="17">
        <v>1.2858030360514699E-2</v>
      </c>
      <c r="AS138" s="17">
        <v>3.4184299758981498E-3</v>
      </c>
      <c r="AT138" s="17"/>
      <c r="AU138" s="17">
        <v>1.1329682479507599E-2</v>
      </c>
      <c r="AV138" s="17">
        <v>9.7438295696160998E-3</v>
      </c>
    </row>
    <row r="139" spans="2:48" x14ac:dyDescent="0.25">
      <c r="B139" t="s">
        <v>145</v>
      </c>
      <c r="C139" s="17">
        <v>0.86428277556365096</v>
      </c>
      <c r="D139" s="17">
        <v>0.82058871588468196</v>
      </c>
      <c r="E139" s="17">
        <v>0.90722789819072702</v>
      </c>
      <c r="F139" s="17"/>
      <c r="G139" s="17">
        <v>0.88034323006224302</v>
      </c>
      <c r="H139" s="17">
        <v>0.85618739049882797</v>
      </c>
      <c r="I139" s="17">
        <v>0.86221930734296803</v>
      </c>
      <c r="J139" s="17">
        <v>0.860666151461697</v>
      </c>
      <c r="K139" s="17">
        <v>0.86251059694915899</v>
      </c>
      <c r="L139" s="17"/>
      <c r="M139" s="17">
        <v>0.94047116882773396</v>
      </c>
      <c r="N139" s="17">
        <v>0.83259872198151197</v>
      </c>
      <c r="O139" s="17">
        <v>0.88915225794245401</v>
      </c>
      <c r="P139" s="17">
        <v>0.79759625811388102</v>
      </c>
      <c r="Q139" s="17"/>
      <c r="R139" s="17">
        <v>0.88741015304412096</v>
      </c>
      <c r="S139" s="17">
        <v>0.86943865303677204</v>
      </c>
      <c r="T139" s="17">
        <v>0.85658686781018401</v>
      </c>
      <c r="U139" s="17">
        <v>0.85657210506527703</v>
      </c>
      <c r="V139" s="17"/>
      <c r="W139" s="17">
        <v>0.863320440608493</v>
      </c>
      <c r="X139" s="17">
        <v>0.86397604594575295</v>
      </c>
      <c r="Y139" s="17">
        <v>0.88842147126219295</v>
      </c>
      <c r="Z139" s="17">
        <v>0.92737238247572595</v>
      </c>
      <c r="AA139" s="17">
        <v>0.79310315313620094</v>
      </c>
      <c r="AB139" s="17"/>
      <c r="AC139" s="17">
        <v>0.868130843890079</v>
      </c>
      <c r="AD139" s="17">
        <v>0.856973082523241</v>
      </c>
      <c r="AE139" s="17"/>
      <c r="AF139" s="17">
        <v>0.90022767076374</v>
      </c>
      <c r="AG139" s="17">
        <v>0.86411441051354798</v>
      </c>
      <c r="AH139" s="17">
        <v>0.85572437687029801</v>
      </c>
      <c r="AI139" s="17">
        <v>0.80415594049264605</v>
      </c>
      <c r="AJ139" s="17"/>
      <c r="AK139" s="17">
        <v>0.872898150177989</v>
      </c>
      <c r="AL139" s="17">
        <v>0.87089095145738704</v>
      </c>
      <c r="AM139" s="17"/>
      <c r="AN139" s="17">
        <v>0.89135156560468898</v>
      </c>
      <c r="AO139" s="17">
        <v>0.86174115462818901</v>
      </c>
      <c r="AP139" s="17">
        <v>0.88372505835741799</v>
      </c>
      <c r="AQ139" s="17"/>
      <c r="AR139" s="17">
        <v>0.86872880800291896</v>
      </c>
      <c r="AS139" s="17">
        <v>0.87406539644091596</v>
      </c>
      <c r="AT139" s="17"/>
      <c r="AU139" s="17">
        <v>0.88654100454581497</v>
      </c>
      <c r="AV139" s="17">
        <v>0.89385286216924598</v>
      </c>
    </row>
    <row r="140" spans="2:48" x14ac:dyDescent="0.25">
      <c r="B140" t="s">
        <v>146</v>
      </c>
      <c r="C140" s="17">
        <v>0.122519676278534</v>
      </c>
      <c r="D140" s="17">
        <v>0.163929655121342</v>
      </c>
      <c r="E140" s="17">
        <v>8.1615008986814702E-2</v>
      </c>
      <c r="F140" s="17"/>
      <c r="G140" s="17">
        <v>0.110880570166061</v>
      </c>
      <c r="H140" s="17">
        <v>0.131544553517464</v>
      </c>
      <c r="I140" s="17">
        <v>0.12663651183698099</v>
      </c>
      <c r="J140" s="17">
        <v>0.12749954917849299</v>
      </c>
      <c r="K140" s="17">
        <v>0.115809971095056</v>
      </c>
      <c r="L140" s="17"/>
      <c r="M140" s="17">
        <v>4.8339945175820999E-2</v>
      </c>
      <c r="N140" s="17">
        <v>0.15516192568968801</v>
      </c>
      <c r="O140" s="17">
        <v>9.6288065708402898E-2</v>
      </c>
      <c r="P140" s="17">
        <v>0.18632094052550799</v>
      </c>
      <c r="Q140" s="17"/>
      <c r="R140" s="17">
        <v>8.8163006870498994E-2</v>
      </c>
      <c r="S140" s="17">
        <v>0.11910620886543</v>
      </c>
      <c r="T140" s="17">
        <v>0.13287585188757101</v>
      </c>
      <c r="U140" s="17">
        <v>0.13348958747373901</v>
      </c>
      <c r="V140" s="17"/>
      <c r="W140" s="17">
        <v>0.127406718496309</v>
      </c>
      <c r="X140" s="17">
        <v>0.11822075602215899</v>
      </c>
      <c r="Y140" s="17">
        <v>0.10537400330466</v>
      </c>
      <c r="Z140" s="17">
        <v>7.2627617524274199E-2</v>
      </c>
      <c r="AA140" s="17">
        <v>0.100927760723505</v>
      </c>
      <c r="AB140" s="17"/>
      <c r="AC140" s="17">
        <v>0.120652048477893</v>
      </c>
      <c r="AD140" s="17">
        <v>0.12553467023129999</v>
      </c>
      <c r="AE140" s="17"/>
      <c r="AF140" s="17">
        <v>9.0863145700250794E-2</v>
      </c>
      <c r="AG140" s="17">
        <v>0.123425329445761</v>
      </c>
      <c r="AH140" s="17">
        <v>0.12875500886507199</v>
      </c>
      <c r="AI140" s="17">
        <v>0.18329529019742599</v>
      </c>
      <c r="AJ140" s="17"/>
      <c r="AK140" s="17">
        <v>0.117953372100893</v>
      </c>
      <c r="AL140" s="17">
        <v>0.117423678228408</v>
      </c>
      <c r="AM140" s="17"/>
      <c r="AN140" s="17">
        <v>9.6839267046670605E-2</v>
      </c>
      <c r="AO140" s="17">
        <v>0.13279955310710601</v>
      </c>
      <c r="AP140" s="17">
        <v>0.110612087514691</v>
      </c>
      <c r="AQ140" s="17"/>
      <c r="AR140" s="17">
        <v>0.118413161636567</v>
      </c>
      <c r="AS140" s="17">
        <v>0.12251617358318601</v>
      </c>
      <c r="AT140" s="17"/>
      <c r="AU140" s="17">
        <v>0.10212931297467701</v>
      </c>
      <c r="AV140" s="17">
        <v>9.6403308261137799E-2</v>
      </c>
    </row>
    <row r="141" spans="2:48" x14ac:dyDescent="0.25">
      <c r="B141" t="s">
        <v>147</v>
      </c>
      <c r="C141" s="17">
        <v>0.74176309928511697</v>
      </c>
      <c r="D141" s="17">
        <v>0.65665906076334002</v>
      </c>
      <c r="E141" s="17">
        <v>0.82561288920391196</v>
      </c>
      <c r="F141" s="17"/>
      <c r="G141" s="17">
        <v>0.76946265989618201</v>
      </c>
      <c r="H141" s="17">
        <v>0.724642836981365</v>
      </c>
      <c r="I141" s="17">
        <v>0.73558279550598704</v>
      </c>
      <c r="J141" s="17">
        <v>0.73316660228320396</v>
      </c>
      <c r="K141" s="17">
        <v>0.74670062585410302</v>
      </c>
      <c r="L141" s="17"/>
      <c r="M141" s="17">
        <v>0.892131223651913</v>
      </c>
      <c r="N141" s="17">
        <v>0.67743679629182396</v>
      </c>
      <c r="O141" s="17">
        <v>0.79286419223405102</v>
      </c>
      <c r="P141" s="17">
        <v>0.61127531758837295</v>
      </c>
      <c r="Q141" s="17"/>
      <c r="R141" s="17">
        <v>0.79924714617362103</v>
      </c>
      <c r="S141" s="17">
        <v>0.75033244417134204</v>
      </c>
      <c r="T141" s="17">
        <v>0.723711015922614</v>
      </c>
      <c r="U141" s="17">
        <v>0.72308251759153797</v>
      </c>
      <c r="V141" s="17"/>
      <c r="W141" s="17">
        <v>0.73591372211218398</v>
      </c>
      <c r="X141" s="17">
        <v>0.74575528992359397</v>
      </c>
      <c r="Y141" s="17">
        <v>0.78304746795753299</v>
      </c>
      <c r="Z141" s="17">
        <v>0.85474476495145102</v>
      </c>
      <c r="AA141" s="17">
        <v>0.69217539241269599</v>
      </c>
      <c r="AB141" s="17"/>
      <c r="AC141" s="17">
        <v>0.74747879541218598</v>
      </c>
      <c r="AD141" s="17">
        <v>0.73143841229194195</v>
      </c>
      <c r="AE141" s="17"/>
      <c r="AF141" s="17">
        <v>0.80936452506348899</v>
      </c>
      <c r="AG141" s="17">
        <v>0.74068908106778697</v>
      </c>
      <c r="AH141" s="17">
        <v>0.72696936800522605</v>
      </c>
      <c r="AI141" s="17">
        <v>0.62086065029521997</v>
      </c>
      <c r="AJ141" s="17"/>
      <c r="AK141" s="17">
        <v>0.75494477807709504</v>
      </c>
      <c r="AL141" s="17">
        <v>0.753467273228979</v>
      </c>
      <c r="AM141" s="17"/>
      <c r="AN141" s="17">
        <v>0.79451229855801897</v>
      </c>
      <c r="AO141" s="17">
        <v>0.728941601521083</v>
      </c>
      <c r="AP141" s="17">
        <v>0.77311297084272801</v>
      </c>
      <c r="AQ141" s="17"/>
      <c r="AR141" s="17">
        <v>0.75031564636635195</v>
      </c>
      <c r="AS141" s="17">
        <v>0.75154922285773096</v>
      </c>
      <c r="AT141" s="17"/>
      <c r="AU141" s="17">
        <v>0.78441169157113799</v>
      </c>
      <c r="AV141" s="17">
        <v>0.79744955390810801</v>
      </c>
    </row>
    <row r="142" spans="2:48" x14ac:dyDescent="0.25">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row>
    <row r="143" spans="2:48" x14ac:dyDescent="0.25">
      <c r="B143" s="6" t="s">
        <v>153</v>
      </c>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row>
    <row r="144" spans="2:48" x14ac:dyDescent="0.25">
      <c r="B144" s="24" t="s">
        <v>73</v>
      </c>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row>
    <row r="145" spans="2:48" x14ac:dyDescent="0.25">
      <c r="B145" t="s">
        <v>141</v>
      </c>
      <c r="C145" s="17">
        <v>0.315993710771865</v>
      </c>
      <c r="D145" s="17">
        <v>0.30158760723536499</v>
      </c>
      <c r="E145" s="17">
        <v>0.32624172041774802</v>
      </c>
      <c r="F145" s="17"/>
      <c r="G145" s="17">
        <v>0.352600319463717</v>
      </c>
      <c r="H145" s="17">
        <v>0.25625889821244802</v>
      </c>
      <c r="I145" s="17">
        <v>0.27974251423518498</v>
      </c>
      <c r="J145" s="17">
        <v>0.38086903595547</v>
      </c>
      <c r="K145" s="17">
        <v>0.31013881965054901</v>
      </c>
      <c r="L145" s="17"/>
      <c r="M145" s="17">
        <v>0.29281955751395</v>
      </c>
      <c r="N145" s="17">
        <v>0.30354567239206998</v>
      </c>
      <c r="O145" s="17">
        <v>0.33159941301580198</v>
      </c>
      <c r="P145" s="17">
        <v>0.33226297490777301</v>
      </c>
      <c r="Q145" s="17"/>
      <c r="R145" s="17">
        <v>0.32930211329168202</v>
      </c>
      <c r="S145" s="17">
        <v>0.32168816605571299</v>
      </c>
      <c r="T145" s="17">
        <v>0.33097321047429301</v>
      </c>
      <c r="U145" s="17">
        <v>0.258213653090684</v>
      </c>
      <c r="V145" s="17"/>
      <c r="W145" s="17">
        <v>0.32444789939025398</v>
      </c>
      <c r="X145" s="17">
        <v>0.276376400592447</v>
      </c>
      <c r="Y145" s="17">
        <v>0.37030866291916498</v>
      </c>
      <c r="Z145" s="17">
        <v>0.363171273825807</v>
      </c>
      <c r="AA145" s="17">
        <v>0.333005356238119</v>
      </c>
      <c r="AB145" s="17"/>
      <c r="AC145" s="17">
        <v>0.29717571909937801</v>
      </c>
      <c r="AD145" s="17">
        <v>0.35368563939772901</v>
      </c>
      <c r="AE145" s="17"/>
      <c r="AF145" s="17">
        <v>0.31410012359692902</v>
      </c>
      <c r="AG145" s="17">
        <v>0.355289750482496</v>
      </c>
      <c r="AH145" s="17">
        <v>0.28998563934117899</v>
      </c>
      <c r="AI145" s="17">
        <v>0.34974829068205698</v>
      </c>
      <c r="AJ145" s="17"/>
      <c r="AK145" s="17">
        <v>0.36117689050271401</v>
      </c>
      <c r="AL145" s="17">
        <v>0.28190852729691701</v>
      </c>
      <c r="AM145" s="17"/>
      <c r="AN145" s="17">
        <v>0.36265132636727798</v>
      </c>
      <c r="AO145" s="17">
        <v>0.27790261437013603</v>
      </c>
      <c r="AP145" s="17">
        <v>0.32417766641198298</v>
      </c>
      <c r="AQ145" s="17"/>
      <c r="AR145" s="17">
        <v>0.37149535986794202</v>
      </c>
      <c r="AS145" s="17">
        <v>0.27184990486937199</v>
      </c>
      <c r="AT145" s="17"/>
      <c r="AU145" s="17">
        <v>0.36069151309879499</v>
      </c>
      <c r="AV145" s="17">
        <v>0.29014807307596002</v>
      </c>
    </row>
    <row r="146" spans="2:48" x14ac:dyDescent="0.25">
      <c r="B146" t="s">
        <v>142</v>
      </c>
      <c r="C146" s="17">
        <v>0.43225523745058297</v>
      </c>
      <c r="D146" s="17">
        <v>0.42722411451564102</v>
      </c>
      <c r="E146" s="17">
        <v>0.44278350491374302</v>
      </c>
      <c r="F146" s="17"/>
      <c r="G146" s="17">
        <v>0.36944346718507598</v>
      </c>
      <c r="H146" s="17">
        <v>0.51934940386752504</v>
      </c>
      <c r="I146" s="17">
        <v>0.418085298206198</v>
      </c>
      <c r="J146" s="17">
        <v>0.37770538866221798</v>
      </c>
      <c r="K146" s="17">
        <v>0.47550865831473699</v>
      </c>
      <c r="L146" s="17"/>
      <c r="M146" s="17">
        <v>0.45000363162703599</v>
      </c>
      <c r="N146" s="17">
        <v>0.399608417120287</v>
      </c>
      <c r="O146" s="17">
        <v>0.47303116496848302</v>
      </c>
      <c r="P146" s="17">
        <v>0.41527026648232701</v>
      </c>
      <c r="Q146" s="17"/>
      <c r="R146" s="17">
        <v>0.40423276982256401</v>
      </c>
      <c r="S146" s="17">
        <v>0.40513352682347697</v>
      </c>
      <c r="T146" s="17">
        <v>0.42979721423106099</v>
      </c>
      <c r="U146" s="17">
        <v>0.49217847391138198</v>
      </c>
      <c r="V146" s="17"/>
      <c r="W146" s="17">
        <v>0.42685426304334501</v>
      </c>
      <c r="X146" s="17">
        <v>0.45540419777336899</v>
      </c>
      <c r="Y146" s="17">
        <v>0.40316867189216898</v>
      </c>
      <c r="Z146" s="17">
        <v>0.49290078794992698</v>
      </c>
      <c r="AA146" s="17">
        <v>0.47138702596566001</v>
      </c>
      <c r="AB146" s="17"/>
      <c r="AC146" s="17">
        <v>0.42770075400936503</v>
      </c>
      <c r="AD146" s="17">
        <v>0.44290221167370097</v>
      </c>
      <c r="AE146" s="17"/>
      <c r="AF146" s="17">
        <v>0.45032077318610098</v>
      </c>
      <c r="AG146" s="17">
        <v>0.45997037650486999</v>
      </c>
      <c r="AH146" s="17">
        <v>0.41506248216987202</v>
      </c>
      <c r="AI146" s="17">
        <v>0.37332092370991499</v>
      </c>
      <c r="AJ146" s="17"/>
      <c r="AK146" s="17">
        <v>0.41439990582279901</v>
      </c>
      <c r="AL146" s="17">
        <v>0.45048833834760499</v>
      </c>
      <c r="AM146" s="17"/>
      <c r="AN146" s="17">
        <v>0.43678429011715703</v>
      </c>
      <c r="AO146" s="17">
        <v>0.47103668942885801</v>
      </c>
      <c r="AP146" s="17">
        <v>0.39097000664533998</v>
      </c>
      <c r="AQ146" s="17"/>
      <c r="AR146" s="17">
        <v>0.41572894528631099</v>
      </c>
      <c r="AS146" s="17">
        <v>0.413735309391152</v>
      </c>
      <c r="AT146" s="17"/>
      <c r="AU146" s="17">
        <v>0.43397226781535297</v>
      </c>
      <c r="AV146" s="17">
        <v>0.41813519250633202</v>
      </c>
    </row>
    <row r="147" spans="2:48" x14ac:dyDescent="0.25">
      <c r="B147" t="s">
        <v>143</v>
      </c>
      <c r="C147" s="17">
        <v>0.19411680812495999</v>
      </c>
      <c r="D147" s="17">
        <v>0.21291632383577599</v>
      </c>
      <c r="E147" s="17">
        <v>0.17472464187512099</v>
      </c>
      <c r="F147" s="17"/>
      <c r="G147" s="17">
        <v>0.21881590553240499</v>
      </c>
      <c r="H147" s="17">
        <v>0.15088183015085099</v>
      </c>
      <c r="I147" s="17">
        <v>0.239586090167382</v>
      </c>
      <c r="J147" s="17">
        <v>0.18219491299507301</v>
      </c>
      <c r="K147" s="17">
        <v>0.18004675565750899</v>
      </c>
      <c r="L147" s="17"/>
      <c r="M147" s="17">
        <v>0.23661913605856799</v>
      </c>
      <c r="N147" s="17">
        <v>0.227424929607383</v>
      </c>
      <c r="O147" s="17">
        <v>0.12719498878180999</v>
      </c>
      <c r="P147" s="17">
        <v>0.17528544157308601</v>
      </c>
      <c r="Q147" s="17"/>
      <c r="R147" s="17">
        <v>0.19130074491273699</v>
      </c>
      <c r="S147" s="17">
        <v>0.22408654354187299</v>
      </c>
      <c r="T147" s="17">
        <v>0.18586828445266901</v>
      </c>
      <c r="U147" s="17">
        <v>0.19861491138062401</v>
      </c>
      <c r="V147" s="17"/>
      <c r="W147" s="17">
        <v>0.197547062091948</v>
      </c>
      <c r="X147" s="17">
        <v>0.19471519787386199</v>
      </c>
      <c r="Y147" s="17">
        <v>0.18729780187262399</v>
      </c>
      <c r="Z147" s="17">
        <v>9.4525363953620295E-2</v>
      </c>
      <c r="AA147" s="17">
        <v>0.19560761779622099</v>
      </c>
      <c r="AB147" s="17"/>
      <c r="AC147" s="17">
        <v>0.21703562527001299</v>
      </c>
      <c r="AD147" s="17">
        <v>0.14673661025808299</v>
      </c>
      <c r="AE147" s="17"/>
      <c r="AF147" s="17">
        <v>0.18584580776307799</v>
      </c>
      <c r="AG147" s="17">
        <v>0.131664996829606</v>
      </c>
      <c r="AH147" s="17">
        <v>0.23711968083837101</v>
      </c>
      <c r="AI147" s="17">
        <v>0.18771646518987301</v>
      </c>
      <c r="AJ147" s="17"/>
      <c r="AK147" s="17">
        <v>0.166592416648464</v>
      </c>
      <c r="AL147" s="17">
        <v>0.22726361797839301</v>
      </c>
      <c r="AM147" s="17"/>
      <c r="AN147" s="17">
        <v>0.150864358256981</v>
      </c>
      <c r="AO147" s="17">
        <v>0.208431204686608</v>
      </c>
      <c r="AP147" s="17">
        <v>0.22914280436562101</v>
      </c>
      <c r="AQ147" s="17"/>
      <c r="AR147" s="17">
        <v>0.15465735820676399</v>
      </c>
      <c r="AS147" s="17">
        <v>0.26082153769633898</v>
      </c>
      <c r="AT147" s="17"/>
      <c r="AU147" s="17">
        <v>0.157436217752118</v>
      </c>
      <c r="AV147" s="17">
        <v>0.23416364006906501</v>
      </c>
    </row>
    <row r="148" spans="2:48" x14ac:dyDescent="0.25">
      <c r="B148" t="s">
        <v>144</v>
      </c>
      <c r="C148" s="17">
        <v>2.7215024121764401E-2</v>
      </c>
      <c r="D148" s="17">
        <v>2.3858508114657302E-2</v>
      </c>
      <c r="E148" s="17">
        <v>2.9265923288222698E-2</v>
      </c>
      <c r="F148" s="17"/>
      <c r="G148" s="17">
        <v>3.4095308714826897E-2</v>
      </c>
      <c r="H148" s="17">
        <v>3.4681158347171101E-2</v>
      </c>
      <c r="I148" s="17">
        <v>3.6978493288696901E-2</v>
      </c>
      <c r="J148" s="17">
        <v>2.6547563078789499E-2</v>
      </c>
      <c r="K148" s="17">
        <v>4.50292063778014E-3</v>
      </c>
      <c r="L148" s="17"/>
      <c r="M148" s="17">
        <v>1.1934396418394199E-2</v>
      </c>
      <c r="N148" s="17">
        <v>2.4500956223098901E-2</v>
      </c>
      <c r="O148" s="17">
        <v>3.3745660290131201E-2</v>
      </c>
      <c r="P148" s="17">
        <v>4.1744413464199298E-2</v>
      </c>
      <c r="Q148" s="17"/>
      <c r="R148" s="17">
        <v>3.0339690483404E-2</v>
      </c>
      <c r="S148" s="17">
        <v>3.1748302371080603E-2</v>
      </c>
      <c r="T148" s="17">
        <v>1.6105179034843702E-2</v>
      </c>
      <c r="U148" s="17">
        <v>2.5781974387503501E-2</v>
      </c>
      <c r="V148" s="17"/>
      <c r="W148" s="17">
        <v>2.51611904405151E-2</v>
      </c>
      <c r="X148" s="17">
        <v>2.1548704237794699E-2</v>
      </c>
      <c r="Y148" s="17">
        <v>2.6120062924487601E-2</v>
      </c>
      <c r="Z148" s="17">
        <v>4.94025742706449E-2</v>
      </c>
      <c r="AA148" s="17">
        <v>0</v>
      </c>
      <c r="AB148" s="17"/>
      <c r="AC148" s="17">
        <v>2.9919668816800301E-2</v>
      </c>
      <c r="AD148" s="17">
        <v>2.29378398488869E-2</v>
      </c>
      <c r="AE148" s="17"/>
      <c r="AF148" s="17">
        <v>2.5915986122023098E-2</v>
      </c>
      <c r="AG148" s="17">
        <v>1.7790590959928201E-2</v>
      </c>
      <c r="AH148" s="17">
        <v>2.40907933846915E-2</v>
      </c>
      <c r="AI148" s="17">
        <v>7.6665551108226399E-2</v>
      </c>
      <c r="AJ148" s="17"/>
      <c r="AK148" s="17">
        <v>1.72917203115249E-2</v>
      </c>
      <c r="AL148" s="17">
        <v>2.6554037659922501E-2</v>
      </c>
      <c r="AM148" s="17"/>
      <c r="AN148" s="17">
        <v>3.3172245481125802E-2</v>
      </c>
      <c r="AO148" s="17">
        <v>8.0439400429382201E-3</v>
      </c>
      <c r="AP148" s="17">
        <v>3.4591090243373701E-2</v>
      </c>
      <c r="AQ148" s="17"/>
      <c r="AR148" s="17">
        <v>2.07396673905373E-2</v>
      </c>
      <c r="AS148" s="17">
        <v>3.2681713342249799E-2</v>
      </c>
      <c r="AT148" s="17"/>
      <c r="AU148" s="17">
        <v>2.53695714121909E-2</v>
      </c>
      <c r="AV148" s="17">
        <v>2.5482699325428401E-2</v>
      </c>
    </row>
    <row r="149" spans="2:48" x14ac:dyDescent="0.25">
      <c r="B149" t="s">
        <v>123</v>
      </c>
      <c r="C149" s="17">
        <v>3.0419219530828202E-2</v>
      </c>
      <c r="D149" s="17">
        <v>3.4413446298561502E-2</v>
      </c>
      <c r="E149" s="17">
        <v>2.6984209505165401E-2</v>
      </c>
      <c r="F149" s="17"/>
      <c r="G149" s="17">
        <v>2.5044999103974699E-2</v>
      </c>
      <c r="H149" s="17">
        <v>3.8828709422004802E-2</v>
      </c>
      <c r="I149" s="17">
        <v>2.5607604102537498E-2</v>
      </c>
      <c r="J149" s="17">
        <v>3.2683099308449703E-2</v>
      </c>
      <c r="K149" s="17">
        <v>2.9802845739424901E-2</v>
      </c>
      <c r="L149" s="17"/>
      <c r="M149" s="17">
        <v>8.6232783820521207E-3</v>
      </c>
      <c r="N149" s="17">
        <v>4.49200246571606E-2</v>
      </c>
      <c r="O149" s="17">
        <v>3.4428772943773202E-2</v>
      </c>
      <c r="P149" s="17">
        <v>3.5436903572614697E-2</v>
      </c>
      <c r="Q149" s="17"/>
      <c r="R149" s="17">
        <v>4.4824681489613001E-2</v>
      </c>
      <c r="S149" s="17">
        <v>1.7343461207856799E-2</v>
      </c>
      <c r="T149" s="17">
        <v>3.7256111807133799E-2</v>
      </c>
      <c r="U149" s="17">
        <v>2.5210987229806098E-2</v>
      </c>
      <c r="V149" s="17"/>
      <c r="W149" s="17">
        <v>2.5989585033937501E-2</v>
      </c>
      <c r="X149" s="17">
        <v>5.1955499522527399E-2</v>
      </c>
      <c r="Y149" s="17">
        <v>1.31048003915547E-2</v>
      </c>
      <c r="Z149" s="17">
        <v>0</v>
      </c>
      <c r="AA149" s="17">
        <v>0</v>
      </c>
      <c r="AB149" s="17"/>
      <c r="AC149" s="17">
        <v>2.8168232804444499E-2</v>
      </c>
      <c r="AD149" s="17">
        <v>3.3737698821600097E-2</v>
      </c>
      <c r="AE149" s="17"/>
      <c r="AF149" s="17">
        <v>2.3817309331868299E-2</v>
      </c>
      <c r="AG149" s="17">
        <v>3.5284285223100703E-2</v>
      </c>
      <c r="AH149" s="17">
        <v>3.3741404265886302E-2</v>
      </c>
      <c r="AI149" s="17">
        <v>1.2548769309927699E-2</v>
      </c>
      <c r="AJ149" s="17"/>
      <c r="AK149" s="17">
        <v>4.0539066714498397E-2</v>
      </c>
      <c r="AL149" s="17">
        <v>1.3785478717162901E-2</v>
      </c>
      <c r="AM149" s="17"/>
      <c r="AN149" s="17">
        <v>1.6527779777458999E-2</v>
      </c>
      <c r="AO149" s="17">
        <v>3.4585551471460002E-2</v>
      </c>
      <c r="AP149" s="17">
        <v>2.11184323336818E-2</v>
      </c>
      <c r="AQ149" s="17"/>
      <c r="AR149" s="17">
        <v>3.7378669248445802E-2</v>
      </c>
      <c r="AS149" s="17">
        <v>2.09115347008869E-2</v>
      </c>
      <c r="AT149" s="17"/>
      <c r="AU149" s="17">
        <v>2.2530429921543201E-2</v>
      </c>
      <c r="AV149" s="17">
        <v>3.2070395023214598E-2</v>
      </c>
    </row>
    <row r="150" spans="2:48" x14ac:dyDescent="0.25">
      <c r="B150" t="s">
        <v>145</v>
      </c>
      <c r="C150" s="17">
        <v>0.74824894822244703</v>
      </c>
      <c r="D150" s="17">
        <v>0.72881172175100495</v>
      </c>
      <c r="E150" s="17">
        <v>0.76902522533149098</v>
      </c>
      <c r="F150" s="17"/>
      <c r="G150" s="17">
        <v>0.72204378664879298</v>
      </c>
      <c r="H150" s="17">
        <v>0.775608302079973</v>
      </c>
      <c r="I150" s="17">
        <v>0.69782781244138303</v>
      </c>
      <c r="J150" s="17">
        <v>0.75857442461768698</v>
      </c>
      <c r="K150" s="17">
        <v>0.785647477965286</v>
      </c>
      <c r="L150" s="17"/>
      <c r="M150" s="17">
        <v>0.742823189140986</v>
      </c>
      <c r="N150" s="17">
        <v>0.70315408951235703</v>
      </c>
      <c r="O150" s="17">
        <v>0.80463057798428494</v>
      </c>
      <c r="P150" s="17">
        <v>0.74753324139010002</v>
      </c>
      <c r="Q150" s="17"/>
      <c r="R150" s="17">
        <v>0.73353488311424597</v>
      </c>
      <c r="S150" s="17">
        <v>0.72682169287918996</v>
      </c>
      <c r="T150" s="17">
        <v>0.76077042470535405</v>
      </c>
      <c r="U150" s="17">
        <v>0.75039212700206603</v>
      </c>
      <c r="V150" s="17"/>
      <c r="W150" s="17">
        <v>0.75130216243359904</v>
      </c>
      <c r="X150" s="17">
        <v>0.73178059836581599</v>
      </c>
      <c r="Y150" s="17">
        <v>0.77347733481133296</v>
      </c>
      <c r="Z150" s="17">
        <v>0.85607206177573503</v>
      </c>
      <c r="AA150" s="17">
        <v>0.80439238220377896</v>
      </c>
      <c r="AB150" s="17"/>
      <c r="AC150" s="17">
        <v>0.72487647310874304</v>
      </c>
      <c r="AD150" s="17">
        <v>0.79658785107143004</v>
      </c>
      <c r="AE150" s="17"/>
      <c r="AF150" s="17">
        <v>0.76442089678303005</v>
      </c>
      <c r="AG150" s="17">
        <v>0.81526012698736505</v>
      </c>
      <c r="AH150" s="17">
        <v>0.70504812151105101</v>
      </c>
      <c r="AI150" s="17">
        <v>0.72306921439197203</v>
      </c>
      <c r="AJ150" s="17"/>
      <c r="AK150" s="17">
        <v>0.77557679632551302</v>
      </c>
      <c r="AL150" s="17">
        <v>0.732396865644521</v>
      </c>
      <c r="AM150" s="17"/>
      <c r="AN150" s="17">
        <v>0.79943561648443495</v>
      </c>
      <c r="AO150" s="17">
        <v>0.74893930379899298</v>
      </c>
      <c r="AP150" s="17">
        <v>0.71514767305732296</v>
      </c>
      <c r="AQ150" s="17"/>
      <c r="AR150" s="17">
        <v>0.78722430515425301</v>
      </c>
      <c r="AS150" s="17">
        <v>0.68558521426052399</v>
      </c>
      <c r="AT150" s="17"/>
      <c r="AU150" s="17">
        <v>0.79466378091414802</v>
      </c>
      <c r="AV150" s="17">
        <v>0.70828326558229204</v>
      </c>
    </row>
    <row r="151" spans="2:48" x14ac:dyDescent="0.25">
      <c r="B151" t="s">
        <v>146</v>
      </c>
      <c r="C151" s="17">
        <v>0.22133183224672501</v>
      </c>
      <c r="D151" s="17">
        <v>0.236774831950433</v>
      </c>
      <c r="E151" s="17">
        <v>0.20399056516334299</v>
      </c>
      <c r="F151" s="17"/>
      <c r="G151" s="17">
        <v>0.25291121424723201</v>
      </c>
      <c r="H151" s="17">
        <v>0.185562988498022</v>
      </c>
      <c r="I151" s="17">
        <v>0.27656458345607898</v>
      </c>
      <c r="J151" s="17">
        <v>0.20874247607386301</v>
      </c>
      <c r="K151" s="17">
        <v>0.18454967629528901</v>
      </c>
      <c r="L151" s="17"/>
      <c r="M151" s="17">
        <v>0.24855353247696199</v>
      </c>
      <c r="N151" s="17">
        <v>0.25192588583048198</v>
      </c>
      <c r="O151" s="17">
        <v>0.160940649071942</v>
      </c>
      <c r="P151" s="17">
        <v>0.217029855037285</v>
      </c>
      <c r="Q151" s="17"/>
      <c r="R151" s="17">
        <v>0.22164043539614101</v>
      </c>
      <c r="S151" s="17">
        <v>0.25583484591295302</v>
      </c>
      <c r="T151" s="17">
        <v>0.20197346348751199</v>
      </c>
      <c r="U151" s="17">
        <v>0.224396885768128</v>
      </c>
      <c r="V151" s="17"/>
      <c r="W151" s="17">
        <v>0.22270825253246301</v>
      </c>
      <c r="X151" s="17">
        <v>0.216263902111657</v>
      </c>
      <c r="Y151" s="17">
        <v>0.213417864797112</v>
      </c>
      <c r="Z151" s="17">
        <v>0.143927938224265</v>
      </c>
      <c r="AA151" s="17">
        <v>0.19560761779622099</v>
      </c>
      <c r="AB151" s="17"/>
      <c r="AC151" s="17">
        <v>0.24695529408681299</v>
      </c>
      <c r="AD151" s="17">
        <v>0.16967445010696999</v>
      </c>
      <c r="AE151" s="17"/>
      <c r="AF151" s="17">
        <v>0.211761793885102</v>
      </c>
      <c r="AG151" s="17">
        <v>0.14945558778953399</v>
      </c>
      <c r="AH151" s="17">
        <v>0.26121047422306298</v>
      </c>
      <c r="AI151" s="17">
        <v>0.26438201629809999</v>
      </c>
      <c r="AJ151" s="17"/>
      <c r="AK151" s="17">
        <v>0.18388413695998901</v>
      </c>
      <c r="AL151" s="17">
        <v>0.25381765563831599</v>
      </c>
      <c r="AM151" s="17"/>
      <c r="AN151" s="17">
        <v>0.18403660373810701</v>
      </c>
      <c r="AO151" s="17">
        <v>0.21647514472954699</v>
      </c>
      <c r="AP151" s="17">
        <v>0.26373389460899499</v>
      </c>
      <c r="AQ151" s="17"/>
      <c r="AR151" s="17">
        <v>0.175397025597301</v>
      </c>
      <c r="AS151" s="17">
        <v>0.29350325103858899</v>
      </c>
      <c r="AT151" s="17"/>
      <c r="AU151" s="17">
        <v>0.18280578916430901</v>
      </c>
      <c r="AV151" s="17">
        <v>0.259646339394493</v>
      </c>
    </row>
    <row r="152" spans="2:48" x14ac:dyDescent="0.25">
      <c r="B152" t="s">
        <v>147</v>
      </c>
      <c r="C152" s="17">
        <v>0.52691711597572299</v>
      </c>
      <c r="D152" s="17">
        <v>0.49203688980057197</v>
      </c>
      <c r="E152" s="17">
        <v>0.56503466016814796</v>
      </c>
      <c r="F152" s="17"/>
      <c r="G152" s="17">
        <v>0.46913257240156098</v>
      </c>
      <c r="H152" s="17">
        <v>0.590045313581951</v>
      </c>
      <c r="I152" s="17">
        <v>0.42126322898530399</v>
      </c>
      <c r="J152" s="17">
        <v>0.549831948543824</v>
      </c>
      <c r="K152" s="17">
        <v>0.60109780166999704</v>
      </c>
      <c r="L152" s="17"/>
      <c r="M152" s="17">
        <v>0.494269656664023</v>
      </c>
      <c r="N152" s="17">
        <v>0.451228203681875</v>
      </c>
      <c r="O152" s="17">
        <v>0.643689928912344</v>
      </c>
      <c r="P152" s="17">
        <v>0.53050338635281502</v>
      </c>
      <c r="Q152" s="17"/>
      <c r="R152" s="17">
        <v>0.51189444771810499</v>
      </c>
      <c r="S152" s="17">
        <v>0.47098684696623699</v>
      </c>
      <c r="T152" s="17">
        <v>0.55879696121784195</v>
      </c>
      <c r="U152" s="17">
        <v>0.52599524123393804</v>
      </c>
      <c r="V152" s="17"/>
      <c r="W152" s="17">
        <v>0.52859390990113597</v>
      </c>
      <c r="X152" s="17">
        <v>0.51551669625415897</v>
      </c>
      <c r="Y152" s="17">
        <v>0.56005947001422096</v>
      </c>
      <c r="Z152" s="17">
        <v>0.71214412355147005</v>
      </c>
      <c r="AA152" s="17">
        <v>0.60878476440755802</v>
      </c>
      <c r="AB152" s="17"/>
      <c r="AC152" s="17">
        <v>0.47792117902192999</v>
      </c>
      <c r="AD152" s="17">
        <v>0.62691340096446002</v>
      </c>
      <c r="AE152" s="17"/>
      <c r="AF152" s="17">
        <v>0.55265910289792897</v>
      </c>
      <c r="AG152" s="17">
        <v>0.665804539197831</v>
      </c>
      <c r="AH152" s="17">
        <v>0.44383764728798802</v>
      </c>
      <c r="AI152" s="17">
        <v>0.45868719809387298</v>
      </c>
      <c r="AJ152" s="17"/>
      <c r="AK152" s="17">
        <v>0.59169265936552395</v>
      </c>
      <c r="AL152" s="17">
        <v>0.47857921000620601</v>
      </c>
      <c r="AM152" s="17"/>
      <c r="AN152" s="17">
        <v>0.61539901274632802</v>
      </c>
      <c r="AO152" s="17">
        <v>0.532464159069447</v>
      </c>
      <c r="AP152" s="17">
        <v>0.45141377844832797</v>
      </c>
      <c r="AQ152" s="17"/>
      <c r="AR152" s="17">
        <v>0.61182727955695104</v>
      </c>
      <c r="AS152" s="17">
        <v>0.392081963221935</v>
      </c>
      <c r="AT152" s="17"/>
      <c r="AU152" s="17">
        <v>0.61185799174983901</v>
      </c>
      <c r="AV152" s="17">
        <v>0.44863692618779899</v>
      </c>
    </row>
    <row r="153" spans="2:48" x14ac:dyDescent="0.25">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row>
    <row r="154" spans="2:48" x14ac:dyDescent="0.25">
      <c r="B154" s="6" t="s">
        <v>154</v>
      </c>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row>
    <row r="155" spans="2:48" x14ac:dyDescent="0.25">
      <c r="B155" s="24" t="s">
        <v>73</v>
      </c>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row>
    <row r="156" spans="2:48" x14ac:dyDescent="0.25">
      <c r="B156" t="s">
        <v>141</v>
      </c>
      <c r="C156" s="17">
        <v>0.14096726126301001</v>
      </c>
      <c r="D156" s="17">
        <v>0.15208221519912399</v>
      </c>
      <c r="E156" s="17">
        <v>0.132430302211381</v>
      </c>
      <c r="F156" s="17"/>
      <c r="G156" s="17">
        <v>0.10077369275674999</v>
      </c>
      <c r="H156" s="17">
        <v>0.12643002608434101</v>
      </c>
      <c r="I156" s="17">
        <v>0.125526099913464</v>
      </c>
      <c r="J156" s="17">
        <v>0.140350741580756</v>
      </c>
      <c r="K156" s="17">
        <v>0.20909779764622199</v>
      </c>
      <c r="L156" s="17"/>
      <c r="M156" s="17">
        <v>0.14140550575340199</v>
      </c>
      <c r="N156" s="17">
        <v>0.132148133474906</v>
      </c>
      <c r="O156" s="17">
        <v>0.174053330387095</v>
      </c>
      <c r="P156" s="17">
        <v>0.106465964800681</v>
      </c>
      <c r="Q156" s="17"/>
      <c r="R156" s="17">
        <v>0.23344551208631201</v>
      </c>
      <c r="S156" s="17">
        <v>0.119200197123218</v>
      </c>
      <c r="T156" s="17">
        <v>0.15205364729201001</v>
      </c>
      <c r="U156" s="17">
        <v>0.10988630366353699</v>
      </c>
      <c r="V156" s="17"/>
      <c r="W156" s="17">
        <v>0.14138913396135699</v>
      </c>
      <c r="X156" s="17">
        <v>8.0977241648998097E-2</v>
      </c>
      <c r="Y156" s="17">
        <v>0.195698447751875</v>
      </c>
      <c r="Z156" s="17">
        <v>0.31344048934597701</v>
      </c>
      <c r="AA156" s="17">
        <v>0.50995220652100903</v>
      </c>
      <c r="AB156" s="17"/>
      <c r="AC156" s="17">
        <v>0.115582567858748</v>
      </c>
      <c r="AD156" s="17">
        <v>0.19251276207890999</v>
      </c>
      <c r="AE156" s="17"/>
      <c r="AF156" s="17">
        <v>0.20296515309883101</v>
      </c>
      <c r="AG156" s="17">
        <v>0.14113876750107501</v>
      </c>
      <c r="AH156" s="17">
        <v>9.3579808936446199E-2</v>
      </c>
      <c r="AI156" s="17">
        <v>0.141630227219017</v>
      </c>
      <c r="AJ156" s="17"/>
      <c r="AK156" s="17">
        <v>0.18627821146801599</v>
      </c>
      <c r="AL156" s="17">
        <v>0.110860907114403</v>
      </c>
      <c r="AM156" s="17"/>
      <c r="AN156" s="17">
        <v>0.18230938558627699</v>
      </c>
      <c r="AO156" s="17">
        <v>0.145403265014665</v>
      </c>
      <c r="AP156" s="17">
        <v>0.10316361816339401</v>
      </c>
      <c r="AQ156" s="17"/>
      <c r="AR156" s="17">
        <v>0.19543252440791101</v>
      </c>
      <c r="AS156" s="17">
        <v>0.102268335596648</v>
      </c>
      <c r="AT156" s="17"/>
      <c r="AU156" s="17">
        <v>0.18547889681440299</v>
      </c>
      <c r="AV156" s="17">
        <v>0.113142775958018</v>
      </c>
    </row>
    <row r="157" spans="2:48" x14ac:dyDescent="0.25">
      <c r="B157" t="s">
        <v>142</v>
      </c>
      <c r="C157" s="17">
        <v>0.27977928675661901</v>
      </c>
      <c r="D157" s="17">
        <v>0.32942436541391801</v>
      </c>
      <c r="E157" s="17">
        <v>0.235301142142023</v>
      </c>
      <c r="F157" s="17"/>
      <c r="G157" s="17">
        <v>0.229077245032038</v>
      </c>
      <c r="H157" s="17">
        <v>0.27162988661496801</v>
      </c>
      <c r="I157" s="17">
        <v>0.29036202727919003</v>
      </c>
      <c r="J157" s="17">
        <v>0.316450597605474</v>
      </c>
      <c r="K157" s="17">
        <v>0.28901724650409499</v>
      </c>
      <c r="L157" s="17"/>
      <c r="M157" s="17">
        <v>0.27311199518912699</v>
      </c>
      <c r="N157" s="17">
        <v>0.26720548428437801</v>
      </c>
      <c r="O157" s="17">
        <v>0.32940314741367699</v>
      </c>
      <c r="P157" s="17">
        <v>0.26792161838837503</v>
      </c>
      <c r="Q157" s="17"/>
      <c r="R157" s="17">
        <v>0.362303098512193</v>
      </c>
      <c r="S157" s="17">
        <v>0.27152574764601201</v>
      </c>
      <c r="T157" s="17">
        <v>0.27583520521815602</v>
      </c>
      <c r="U157" s="17">
        <v>0.23093001786328801</v>
      </c>
      <c r="V157" s="17"/>
      <c r="W157" s="17">
        <v>0.23737016541468001</v>
      </c>
      <c r="X157" s="17">
        <v>0.269441875421502</v>
      </c>
      <c r="Y157" s="17">
        <v>0.33801921937710999</v>
      </c>
      <c r="Z157" s="17">
        <v>0.28702580682254902</v>
      </c>
      <c r="AA157" s="17">
        <v>0.22790026370977201</v>
      </c>
      <c r="AB157" s="17"/>
      <c r="AC157" s="17">
        <v>0.24113227882652799</v>
      </c>
      <c r="AD157" s="17">
        <v>0.35002719050129699</v>
      </c>
      <c r="AE157" s="17"/>
      <c r="AF157" s="17">
        <v>0.29320100280017902</v>
      </c>
      <c r="AG157" s="17">
        <v>0.32619067726957002</v>
      </c>
      <c r="AH157" s="17">
        <v>0.243696383063536</v>
      </c>
      <c r="AI157" s="17">
        <v>0.31744518062305499</v>
      </c>
      <c r="AJ157" s="17"/>
      <c r="AK157" s="17">
        <v>0.31449078837405198</v>
      </c>
      <c r="AL157" s="17">
        <v>0.25043840352333502</v>
      </c>
      <c r="AM157" s="17"/>
      <c r="AN157" s="17">
        <v>0.26603116770714402</v>
      </c>
      <c r="AO157" s="17">
        <v>0.32163034274819302</v>
      </c>
      <c r="AP157" s="17">
        <v>0.21354342261233999</v>
      </c>
      <c r="AQ157" s="17"/>
      <c r="AR157" s="17">
        <v>0.363099395740899</v>
      </c>
      <c r="AS157" s="17">
        <v>0.17369446004976899</v>
      </c>
      <c r="AT157" s="17"/>
      <c r="AU157" s="17">
        <v>0.37497562765245301</v>
      </c>
      <c r="AV157" s="17">
        <v>0.139908576001986</v>
      </c>
    </row>
    <row r="158" spans="2:48" x14ac:dyDescent="0.25">
      <c r="B158" t="s">
        <v>143</v>
      </c>
      <c r="C158" s="17">
        <v>0.33241456198701802</v>
      </c>
      <c r="D158" s="17">
        <v>0.30649181252053898</v>
      </c>
      <c r="E158" s="17">
        <v>0.35973382042905699</v>
      </c>
      <c r="F158" s="17"/>
      <c r="G158" s="17">
        <v>0.38508621207578098</v>
      </c>
      <c r="H158" s="17">
        <v>0.33108409053313598</v>
      </c>
      <c r="I158" s="17">
        <v>0.35721304809507998</v>
      </c>
      <c r="J158" s="17">
        <v>0.284720590294953</v>
      </c>
      <c r="K158" s="17">
        <v>0.30686029085713101</v>
      </c>
      <c r="L158" s="17"/>
      <c r="M158" s="17">
        <v>0.34941696115285598</v>
      </c>
      <c r="N158" s="17">
        <v>0.31270300164952602</v>
      </c>
      <c r="O158" s="17">
        <v>0.31625380250381502</v>
      </c>
      <c r="P158" s="17">
        <v>0.34843127619212</v>
      </c>
      <c r="Q158" s="17"/>
      <c r="R158" s="17">
        <v>0.243732128539461</v>
      </c>
      <c r="S158" s="17">
        <v>0.34853638973172402</v>
      </c>
      <c r="T158" s="17">
        <v>0.32190713036716001</v>
      </c>
      <c r="U158" s="17">
        <v>0.389369826513494</v>
      </c>
      <c r="V158" s="17"/>
      <c r="W158" s="17">
        <v>0.35091787462460999</v>
      </c>
      <c r="X158" s="17">
        <v>0.38223115635388399</v>
      </c>
      <c r="Y158" s="17">
        <v>0.252894731118048</v>
      </c>
      <c r="Z158" s="17">
        <v>0.17859128504803301</v>
      </c>
      <c r="AA158" s="17">
        <v>0.26214752976921901</v>
      </c>
      <c r="AB158" s="17"/>
      <c r="AC158" s="17">
        <v>0.34657286499687001</v>
      </c>
      <c r="AD158" s="17">
        <v>0.31179307275219398</v>
      </c>
      <c r="AE158" s="17"/>
      <c r="AF158" s="17">
        <v>0.278126677506774</v>
      </c>
      <c r="AG158" s="17">
        <v>0.35475620847919997</v>
      </c>
      <c r="AH158" s="17">
        <v>0.36769325419972698</v>
      </c>
      <c r="AI158" s="17">
        <v>0.28868423604260401</v>
      </c>
      <c r="AJ158" s="17"/>
      <c r="AK158" s="17">
        <v>0.30055218852072901</v>
      </c>
      <c r="AL158" s="17">
        <v>0.35377509856607903</v>
      </c>
      <c r="AM158" s="17"/>
      <c r="AN158" s="17">
        <v>0.29886344442905999</v>
      </c>
      <c r="AO158" s="17">
        <v>0.326456753046591</v>
      </c>
      <c r="AP158" s="17">
        <v>0.38299832739489298</v>
      </c>
      <c r="AQ158" s="17"/>
      <c r="AR158" s="17">
        <v>0.26809476082193401</v>
      </c>
      <c r="AS158" s="17">
        <v>0.37481481251617998</v>
      </c>
      <c r="AT158" s="17"/>
      <c r="AU158" s="17">
        <v>0.26462159546888497</v>
      </c>
      <c r="AV158" s="17">
        <v>0.38379520866029998</v>
      </c>
    </row>
    <row r="159" spans="2:48" x14ac:dyDescent="0.25">
      <c r="B159" t="s">
        <v>144</v>
      </c>
      <c r="C159" s="17">
        <v>0.21924588316513</v>
      </c>
      <c r="D159" s="17">
        <v>0.186803122248585</v>
      </c>
      <c r="E159" s="17">
        <v>0.24567497500399799</v>
      </c>
      <c r="F159" s="17"/>
      <c r="G159" s="17">
        <v>0.24534483713671201</v>
      </c>
      <c r="H159" s="17">
        <v>0.24626340374302899</v>
      </c>
      <c r="I159" s="17">
        <v>0.19557301386977799</v>
      </c>
      <c r="J159" s="17">
        <v>0.229415077945993</v>
      </c>
      <c r="K159" s="17">
        <v>0.18116896363335599</v>
      </c>
      <c r="L159" s="17"/>
      <c r="M159" s="17">
        <v>0.22831643036273799</v>
      </c>
      <c r="N159" s="17">
        <v>0.25664592192985403</v>
      </c>
      <c r="O159" s="17">
        <v>0.14846884305712199</v>
      </c>
      <c r="P159" s="17">
        <v>0.23528308567723</v>
      </c>
      <c r="Q159" s="17"/>
      <c r="R159" s="17">
        <v>0.156014426551212</v>
      </c>
      <c r="S159" s="17">
        <v>0.2304168776487</v>
      </c>
      <c r="T159" s="17">
        <v>0.222922063769037</v>
      </c>
      <c r="U159" s="17">
        <v>0.23428184775424199</v>
      </c>
      <c r="V159" s="17"/>
      <c r="W159" s="17">
        <v>0.22900382087315199</v>
      </c>
      <c r="X159" s="17">
        <v>0.23560174586827601</v>
      </c>
      <c r="Y159" s="17">
        <v>0.20883556687927601</v>
      </c>
      <c r="Z159" s="17">
        <v>0.22094241878344101</v>
      </c>
      <c r="AA159" s="17">
        <v>0</v>
      </c>
      <c r="AB159" s="17"/>
      <c r="AC159" s="17">
        <v>0.26156607042204899</v>
      </c>
      <c r="AD159" s="17">
        <v>0.13515701509651601</v>
      </c>
      <c r="AE159" s="17"/>
      <c r="AF159" s="17">
        <v>0.20773083072249501</v>
      </c>
      <c r="AG159" s="17">
        <v>0.15517725797758999</v>
      </c>
      <c r="AH159" s="17">
        <v>0.263093853086659</v>
      </c>
      <c r="AI159" s="17">
        <v>0.20150015173000899</v>
      </c>
      <c r="AJ159" s="17"/>
      <c r="AK159" s="17">
        <v>0.17766287024279301</v>
      </c>
      <c r="AL159" s="17">
        <v>0.25832848552472898</v>
      </c>
      <c r="AM159" s="17"/>
      <c r="AN159" s="17">
        <v>0.23472905154166501</v>
      </c>
      <c r="AO159" s="17">
        <v>0.19394285764286301</v>
      </c>
      <c r="AP159" s="17">
        <v>0.269334990688746</v>
      </c>
      <c r="AQ159" s="17"/>
      <c r="AR159" s="17">
        <v>0.15903920181228001</v>
      </c>
      <c r="AS159" s="17">
        <v>0.330104150685607</v>
      </c>
      <c r="AT159" s="17"/>
      <c r="AU159" s="17">
        <v>0.15581688600896401</v>
      </c>
      <c r="AV159" s="17">
        <v>0.33931034991648201</v>
      </c>
    </row>
    <row r="160" spans="2:48" x14ac:dyDescent="0.25">
      <c r="B160" t="s">
        <v>123</v>
      </c>
      <c r="C160" s="17">
        <v>2.7593006828223701E-2</v>
      </c>
      <c r="D160" s="17">
        <v>2.5198484617834301E-2</v>
      </c>
      <c r="E160" s="17">
        <v>2.6859760213539498E-2</v>
      </c>
      <c r="F160" s="17"/>
      <c r="G160" s="17">
        <v>3.9718012998719597E-2</v>
      </c>
      <c r="H160" s="17">
        <v>2.4592593024525999E-2</v>
      </c>
      <c r="I160" s="17">
        <v>3.1325810842489199E-2</v>
      </c>
      <c r="J160" s="17">
        <v>2.90629925728236E-2</v>
      </c>
      <c r="K160" s="17">
        <v>1.3855701359196001E-2</v>
      </c>
      <c r="L160" s="17"/>
      <c r="M160" s="17">
        <v>7.7491075418769598E-3</v>
      </c>
      <c r="N160" s="17">
        <v>3.1297458661335098E-2</v>
      </c>
      <c r="O160" s="17">
        <v>3.1820876638292299E-2</v>
      </c>
      <c r="P160" s="17">
        <v>4.1898054941594903E-2</v>
      </c>
      <c r="Q160" s="17"/>
      <c r="R160" s="17">
        <v>4.5048343108220097E-3</v>
      </c>
      <c r="S160" s="17">
        <v>3.0320787850346101E-2</v>
      </c>
      <c r="T160" s="17">
        <v>2.7281953353636802E-2</v>
      </c>
      <c r="U160" s="17">
        <v>3.55320042054382E-2</v>
      </c>
      <c r="V160" s="17"/>
      <c r="W160" s="17">
        <v>4.13190051262005E-2</v>
      </c>
      <c r="X160" s="17">
        <v>3.1747980707339502E-2</v>
      </c>
      <c r="Y160" s="17">
        <v>4.5520348736919E-3</v>
      </c>
      <c r="Z160" s="17">
        <v>0</v>
      </c>
      <c r="AA160" s="17">
        <v>0</v>
      </c>
      <c r="AB160" s="17"/>
      <c r="AC160" s="17">
        <v>3.5146217895804299E-2</v>
      </c>
      <c r="AD160" s="17">
        <v>1.05099595710831E-2</v>
      </c>
      <c r="AE160" s="17"/>
      <c r="AF160" s="17">
        <v>1.7976335871721101E-2</v>
      </c>
      <c r="AG160" s="17">
        <v>2.2737088772564099E-2</v>
      </c>
      <c r="AH160" s="17">
        <v>3.1936700713632603E-2</v>
      </c>
      <c r="AI160" s="17">
        <v>5.0740204385315901E-2</v>
      </c>
      <c r="AJ160" s="17"/>
      <c r="AK160" s="17">
        <v>2.10159413944109E-2</v>
      </c>
      <c r="AL160" s="17">
        <v>2.6597105271454698E-2</v>
      </c>
      <c r="AM160" s="17"/>
      <c r="AN160" s="17">
        <v>1.8066950735854501E-2</v>
      </c>
      <c r="AO160" s="17">
        <v>1.25667815476877E-2</v>
      </c>
      <c r="AP160" s="17">
        <v>3.0959641140627402E-2</v>
      </c>
      <c r="AQ160" s="17"/>
      <c r="AR160" s="17">
        <v>1.43341172169765E-2</v>
      </c>
      <c r="AS160" s="17">
        <v>1.9118241151796601E-2</v>
      </c>
      <c r="AT160" s="17"/>
      <c r="AU160" s="17">
        <v>1.91069940552956E-2</v>
      </c>
      <c r="AV160" s="17">
        <v>2.3843089463213799E-2</v>
      </c>
    </row>
    <row r="161" spans="2:48" x14ac:dyDescent="0.25">
      <c r="B161" t="s">
        <v>145</v>
      </c>
      <c r="C161" s="17">
        <v>0.42074654801962902</v>
      </c>
      <c r="D161" s="17">
        <v>0.48150658061304202</v>
      </c>
      <c r="E161" s="17">
        <v>0.36773144435340499</v>
      </c>
      <c r="F161" s="17"/>
      <c r="G161" s="17">
        <v>0.32985093778878699</v>
      </c>
      <c r="H161" s="17">
        <v>0.39805991269930802</v>
      </c>
      <c r="I161" s="17">
        <v>0.415888127192654</v>
      </c>
      <c r="J161" s="17">
        <v>0.45680133918623</v>
      </c>
      <c r="K161" s="17">
        <v>0.49811504415031699</v>
      </c>
      <c r="L161" s="17"/>
      <c r="M161" s="17">
        <v>0.41451750094252898</v>
      </c>
      <c r="N161" s="17">
        <v>0.39935361775928502</v>
      </c>
      <c r="O161" s="17">
        <v>0.50345647780077096</v>
      </c>
      <c r="P161" s="17">
        <v>0.37438758318905602</v>
      </c>
      <c r="Q161" s="17"/>
      <c r="R161" s="17">
        <v>0.59574861059850504</v>
      </c>
      <c r="S161" s="17">
        <v>0.39072594476923</v>
      </c>
      <c r="T161" s="17">
        <v>0.42788885251016601</v>
      </c>
      <c r="U161" s="17">
        <v>0.34081632152682501</v>
      </c>
      <c r="V161" s="17"/>
      <c r="W161" s="17">
        <v>0.37875929937603697</v>
      </c>
      <c r="X161" s="17">
        <v>0.3504191170705</v>
      </c>
      <c r="Y161" s="17">
        <v>0.53371766712898405</v>
      </c>
      <c r="Z161" s="17">
        <v>0.60046629616852598</v>
      </c>
      <c r="AA161" s="17">
        <v>0.73785247023078104</v>
      </c>
      <c r="AB161" s="17"/>
      <c r="AC161" s="17">
        <v>0.35671484668527598</v>
      </c>
      <c r="AD161" s="17">
        <v>0.54253995258020704</v>
      </c>
      <c r="AE161" s="17"/>
      <c r="AF161" s="17">
        <v>0.49616615589900998</v>
      </c>
      <c r="AG161" s="17">
        <v>0.46732944477064498</v>
      </c>
      <c r="AH161" s="17">
        <v>0.33727619199998199</v>
      </c>
      <c r="AI161" s="17">
        <v>0.45907540784207101</v>
      </c>
      <c r="AJ161" s="17"/>
      <c r="AK161" s="17">
        <v>0.50076899984206802</v>
      </c>
      <c r="AL161" s="17">
        <v>0.36129931063773701</v>
      </c>
      <c r="AM161" s="17"/>
      <c r="AN161" s="17">
        <v>0.44834055329341999</v>
      </c>
      <c r="AO161" s="17">
        <v>0.46703360776285802</v>
      </c>
      <c r="AP161" s="17">
        <v>0.31670704077573397</v>
      </c>
      <c r="AQ161" s="17"/>
      <c r="AR161" s="17">
        <v>0.55853192014881003</v>
      </c>
      <c r="AS161" s="17">
        <v>0.27596279564641701</v>
      </c>
      <c r="AT161" s="17"/>
      <c r="AU161" s="17">
        <v>0.56045452446685595</v>
      </c>
      <c r="AV161" s="17">
        <v>0.253051351960004</v>
      </c>
    </row>
    <row r="162" spans="2:48" x14ac:dyDescent="0.25">
      <c r="B162" t="s">
        <v>146</v>
      </c>
      <c r="C162" s="17">
        <v>0.55166044515214696</v>
      </c>
      <c r="D162" s="17">
        <v>0.493294934769124</v>
      </c>
      <c r="E162" s="17">
        <v>0.60540879543305604</v>
      </c>
      <c r="F162" s="17"/>
      <c r="G162" s="17">
        <v>0.63043104921249304</v>
      </c>
      <c r="H162" s="17">
        <v>0.57734749427616605</v>
      </c>
      <c r="I162" s="17">
        <v>0.55278606196485702</v>
      </c>
      <c r="J162" s="17">
        <v>0.51413566824094603</v>
      </c>
      <c r="K162" s="17">
        <v>0.48802925449048701</v>
      </c>
      <c r="L162" s="17"/>
      <c r="M162" s="17">
        <v>0.577733391515594</v>
      </c>
      <c r="N162" s="17">
        <v>0.56934892357938005</v>
      </c>
      <c r="O162" s="17">
        <v>0.46472264556093701</v>
      </c>
      <c r="P162" s="17">
        <v>0.58371436186935</v>
      </c>
      <c r="Q162" s="17"/>
      <c r="R162" s="17">
        <v>0.39974655509067297</v>
      </c>
      <c r="S162" s="17">
        <v>0.57895326738042396</v>
      </c>
      <c r="T162" s="17">
        <v>0.54482919413619701</v>
      </c>
      <c r="U162" s="17">
        <v>0.62365167426773704</v>
      </c>
      <c r="V162" s="17"/>
      <c r="W162" s="17">
        <v>0.57992169549776196</v>
      </c>
      <c r="X162" s="17">
        <v>0.61783290222216003</v>
      </c>
      <c r="Y162" s="17">
        <v>0.46173029799732401</v>
      </c>
      <c r="Z162" s="17">
        <v>0.39953370383147402</v>
      </c>
      <c r="AA162" s="17">
        <v>0.26214752976921901</v>
      </c>
      <c r="AB162" s="17"/>
      <c r="AC162" s="17">
        <v>0.60813893541891995</v>
      </c>
      <c r="AD162" s="17">
        <v>0.44695008784870999</v>
      </c>
      <c r="AE162" s="17"/>
      <c r="AF162" s="17">
        <v>0.48585750822926899</v>
      </c>
      <c r="AG162" s="17">
        <v>0.50993346645679105</v>
      </c>
      <c r="AH162" s="17">
        <v>0.63078710728638598</v>
      </c>
      <c r="AI162" s="17">
        <v>0.49018438777261297</v>
      </c>
      <c r="AJ162" s="17"/>
      <c r="AK162" s="17">
        <v>0.47821505876352199</v>
      </c>
      <c r="AL162" s="17">
        <v>0.61210358409080801</v>
      </c>
      <c r="AM162" s="17"/>
      <c r="AN162" s="17">
        <v>0.533592495970725</v>
      </c>
      <c r="AO162" s="17">
        <v>0.52039961068945495</v>
      </c>
      <c r="AP162" s="17">
        <v>0.65233331808363904</v>
      </c>
      <c r="AQ162" s="17"/>
      <c r="AR162" s="17">
        <v>0.42713396263421399</v>
      </c>
      <c r="AS162" s="17">
        <v>0.70491896320178604</v>
      </c>
      <c r="AT162" s="17"/>
      <c r="AU162" s="17">
        <v>0.42043848147784801</v>
      </c>
      <c r="AV162" s="17">
        <v>0.72310555857678205</v>
      </c>
    </row>
    <row r="163" spans="2:48" x14ac:dyDescent="0.25">
      <c r="B163" t="s">
        <v>147</v>
      </c>
      <c r="C163" s="17">
        <v>-0.130913897132519</v>
      </c>
      <c r="D163" s="17">
        <v>-1.1788354156082601E-2</v>
      </c>
      <c r="E163" s="17">
        <v>-0.23767735107965099</v>
      </c>
      <c r="F163" s="17"/>
      <c r="G163" s="17">
        <v>-0.300580111423706</v>
      </c>
      <c r="H163" s="17">
        <v>-0.17928758157685701</v>
      </c>
      <c r="I163" s="17">
        <v>-0.13689793477220399</v>
      </c>
      <c r="J163" s="17">
        <v>-5.7334329054715798E-2</v>
      </c>
      <c r="K163" s="17">
        <v>1.0085789659829401E-2</v>
      </c>
      <c r="L163" s="17"/>
      <c r="M163" s="17">
        <v>-0.16321589057306499</v>
      </c>
      <c r="N163" s="17">
        <v>-0.169995305820096</v>
      </c>
      <c r="O163" s="17">
        <v>3.8733832239834398E-2</v>
      </c>
      <c r="P163" s="17">
        <v>-0.20932677868029401</v>
      </c>
      <c r="Q163" s="17"/>
      <c r="R163" s="17">
        <v>0.19600205550783201</v>
      </c>
      <c r="S163" s="17">
        <v>-0.18822732261119501</v>
      </c>
      <c r="T163" s="17">
        <v>-0.11694034162603099</v>
      </c>
      <c r="U163" s="17">
        <v>-0.28283535274091098</v>
      </c>
      <c r="V163" s="17"/>
      <c r="W163" s="17">
        <v>-0.20116239612172501</v>
      </c>
      <c r="X163" s="17">
        <v>-0.26741378515165998</v>
      </c>
      <c r="Y163" s="17">
        <v>7.1987369131659998E-2</v>
      </c>
      <c r="Z163" s="17">
        <v>0.20093259233705199</v>
      </c>
      <c r="AA163" s="17">
        <v>0.47570494046156098</v>
      </c>
      <c r="AB163" s="17"/>
      <c r="AC163" s="17">
        <v>-0.25142408873364402</v>
      </c>
      <c r="AD163" s="17">
        <v>9.5589864731497304E-2</v>
      </c>
      <c r="AE163" s="17"/>
      <c r="AF163" s="17">
        <v>1.0308647669740901E-2</v>
      </c>
      <c r="AG163" s="17">
        <v>-4.2604021686145702E-2</v>
      </c>
      <c r="AH163" s="17">
        <v>-0.29351091528640399</v>
      </c>
      <c r="AI163" s="17">
        <v>-3.11089799305415E-2</v>
      </c>
      <c r="AJ163" s="17"/>
      <c r="AK163" s="17">
        <v>2.2553941078546101E-2</v>
      </c>
      <c r="AL163" s="17">
        <v>-0.25080427345306999</v>
      </c>
      <c r="AM163" s="17"/>
      <c r="AN163" s="17">
        <v>-8.5251942677305195E-2</v>
      </c>
      <c r="AO163" s="17">
        <v>-5.3366002926597003E-2</v>
      </c>
      <c r="AP163" s="17">
        <v>-0.33562627730790601</v>
      </c>
      <c r="AQ163" s="17"/>
      <c r="AR163" s="17">
        <v>0.13139795751459599</v>
      </c>
      <c r="AS163" s="17">
        <v>-0.42895616755537003</v>
      </c>
      <c r="AT163" s="17"/>
      <c r="AU163" s="17">
        <v>0.14001604298900799</v>
      </c>
      <c r="AV163" s="17">
        <v>-0.47005420661677799</v>
      </c>
    </row>
    <row r="164" spans="2:48" x14ac:dyDescent="0.2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row>
    <row r="165" spans="2:48" x14ac:dyDescent="0.25">
      <c r="B165" s="6" t="s">
        <v>155</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row>
    <row r="166" spans="2:48" x14ac:dyDescent="0.25">
      <c r="B166" s="24" t="s">
        <v>73</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row>
    <row r="167" spans="2:48" x14ac:dyDescent="0.25">
      <c r="B167" t="s">
        <v>141</v>
      </c>
      <c r="C167" s="17">
        <v>0.212884855865798</v>
      </c>
      <c r="D167" s="17">
        <v>0.25458067826188502</v>
      </c>
      <c r="E167" s="17">
        <v>0.17512772594622</v>
      </c>
      <c r="F167" s="17"/>
      <c r="G167" s="17">
        <v>0.17585384521352401</v>
      </c>
      <c r="H167" s="17">
        <v>0.14428470742285199</v>
      </c>
      <c r="I167" s="17">
        <v>0.25691276694379001</v>
      </c>
      <c r="J167" s="17">
        <v>0.180304994781888</v>
      </c>
      <c r="K167" s="17">
        <v>0.30424248273972199</v>
      </c>
      <c r="L167" s="17"/>
      <c r="M167" s="17">
        <v>0.22918265107051999</v>
      </c>
      <c r="N167" s="17">
        <v>0.21389709484221001</v>
      </c>
      <c r="O167" s="17">
        <v>0.18712804543439501</v>
      </c>
      <c r="P167" s="17">
        <v>0.21246751236977299</v>
      </c>
      <c r="Q167" s="17"/>
      <c r="R167" s="17">
        <v>0.30664524586185299</v>
      </c>
      <c r="S167" s="17">
        <v>0.21566632658242499</v>
      </c>
      <c r="T167" s="17">
        <v>0.17798589073247101</v>
      </c>
      <c r="U167" s="17">
        <v>0.19556213031088501</v>
      </c>
      <c r="V167" s="17"/>
      <c r="W167" s="17">
        <v>0.18555823052842399</v>
      </c>
      <c r="X167" s="17">
        <v>0.16512703298579801</v>
      </c>
      <c r="Y167" s="17">
        <v>0.31485106321034101</v>
      </c>
      <c r="Z167" s="17">
        <v>0.41873837885494503</v>
      </c>
      <c r="AA167" s="17">
        <v>0.34094011051179901</v>
      </c>
      <c r="AB167" s="17"/>
      <c r="AC167" s="17">
        <v>0.167895750855137</v>
      </c>
      <c r="AD167" s="17">
        <v>0.29787914802080001</v>
      </c>
      <c r="AE167" s="17"/>
      <c r="AF167" s="17">
        <v>0.270229150848875</v>
      </c>
      <c r="AG167" s="17">
        <v>0.21521785635481799</v>
      </c>
      <c r="AH167" s="17">
        <v>0.174210750820048</v>
      </c>
      <c r="AI167" s="17">
        <v>0.19544968190186399</v>
      </c>
      <c r="AJ167" s="17"/>
      <c r="AK167" s="17">
        <v>0.24797419633279399</v>
      </c>
      <c r="AL167" s="17">
        <v>0.20395423091032899</v>
      </c>
      <c r="AM167" s="17"/>
      <c r="AN167" s="17">
        <v>0.28331124940034602</v>
      </c>
      <c r="AO167" s="17">
        <v>0.224513578262825</v>
      </c>
      <c r="AP167" s="17">
        <v>0.15070455410594</v>
      </c>
      <c r="AQ167" s="17"/>
      <c r="AR167" s="17">
        <v>0.25094683360585202</v>
      </c>
      <c r="AS167" s="17">
        <v>0.21511043212068301</v>
      </c>
      <c r="AT167" s="17"/>
      <c r="AU167" s="17">
        <v>0.27520532233763201</v>
      </c>
      <c r="AV167" s="17">
        <v>0.140951342588097</v>
      </c>
    </row>
    <row r="168" spans="2:48" x14ac:dyDescent="0.25">
      <c r="B168" t="s">
        <v>142</v>
      </c>
      <c r="C168" s="17">
        <v>0.37563852112363799</v>
      </c>
      <c r="D168" s="17">
        <v>0.41331164585597202</v>
      </c>
      <c r="E168" s="17">
        <v>0.33832413262750299</v>
      </c>
      <c r="F168" s="17"/>
      <c r="G168" s="17">
        <v>0.34216993821827801</v>
      </c>
      <c r="H168" s="17">
        <v>0.376418007188493</v>
      </c>
      <c r="I168" s="17">
        <v>0.34861476768295402</v>
      </c>
      <c r="J168" s="17">
        <v>0.39115237782081702</v>
      </c>
      <c r="K168" s="17">
        <v>0.41772562367130001</v>
      </c>
      <c r="L168" s="17"/>
      <c r="M168" s="17">
        <v>0.43165436328196199</v>
      </c>
      <c r="N168" s="17">
        <v>0.32379409166120199</v>
      </c>
      <c r="O168" s="17">
        <v>0.40451413816667903</v>
      </c>
      <c r="P168" s="17">
        <v>0.35997775045494401</v>
      </c>
      <c r="Q168" s="17"/>
      <c r="R168" s="17">
        <v>0.42276081839011098</v>
      </c>
      <c r="S168" s="17">
        <v>0.34984021206669302</v>
      </c>
      <c r="T168" s="17">
        <v>0.41769308507623498</v>
      </c>
      <c r="U168" s="17">
        <v>0.33078277913132598</v>
      </c>
      <c r="V168" s="17"/>
      <c r="W168" s="17">
        <v>0.34763997915225497</v>
      </c>
      <c r="X168" s="17">
        <v>0.40647371912212199</v>
      </c>
      <c r="Y168" s="17">
        <v>0.40050980585378798</v>
      </c>
      <c r="Z168" s="17">
        <v>0.21694610095939501</v>
      </c>
      <c r="AA168" s="17">
        <v>0.36252451096847499</v>
      </c>
      <c r="AB168" s="17"/>
      <c r="AC168" s="17">
        <v>0.35536286843503401</v>
      </c>
      <c r="AD168" s="17">
        <v>0.42112459976252398</v>
      </c>
      <c r="AE168" s="17"/>
      <c r="AF168" s="17">
        <v>0.38082676290057199</v>
      </c>
      <c r="AG168" s="17">
        <v>0.404708517963345</v>
      </c>
      <c r="AH168" s="17">
        <v>0.376112113955681</v>
      </c>
      <c r="AI168" s="17">
        <v>0.28217812401254599</v>
      </c>
      <c r="AJ168" s="17"/>
      <c r="AK168" s="17">
        <v>0.35551819184056399</v>
      </c>
      <c r="AL168" s="17">
        <v>0.37219867870547801</v>
      </c>
      <c r="AM168" s="17"/>
      <c r="AN168" s="17">
        <v>0.36807051381427103</v>
      </c>
      <c r="AO168" s="17">
        <v>0.41613407295585603</v>
      </c>
      <c r="AP168" s="17">
        <v>0.336201683353201</v>
      </c>
      <c r="AQ168" s="17"/>
      <c r="AR168" s="17">
        <v>0.37173391835217301</v>
      </c>
      <c r="AS168" s="17">
        <v>0.32592848642996602</v>
      </c>
      <c r="AT168" s="17"/>
      <c r="AU168" s="17">
        <v>0.42989163938495301</v>
      </c>
      <c r="AV168" s="17">
        <v>0.32923616430578101</v>
      </c>
    </row>
    <row r="169" spans="2:48" x14ac:dyDescent="0.25">
      <c r="B169" t="s">
        <v>143</v>
      </c>
      <c r="C169" s="17">
        <v>0.30697974406875</v>
      </c>
      <c r="D169" s="17">
        <v>0.25903380248700902</v>
      </c>
      <c r="E169" s="17">
        <v>0.35609506662556401</v>
      </c>
      <c r="F169" s="17"/>
      <c r="G169" s="17">
        <v>0.358862743164306</v>
      </c>
      <c r="H169" s="17">
        <v>0.39675003634950101</v>
      </c>
      <c r="I169" s="17">
        <v>0.26778033648898603</v>
      </c>
      <c r="J169" s="17">
        <v>0.31487776442797799</v>
      </c>
      <c r="K169" s="17">
        <v>0.20076526641487999</v>
      </c>
      <c r="L169" s="17"/>
      <c r="M169" s="17">
        <v>0.27658600855450099</v>
      </c>
      <c r="N169" s="17">
        <v>0.32808823192439901</v>
      </c>
      <c r="O169" s="17">
        <v>0.30246186922385399</v>
      </c>
      <c r="P169" s="17">
        <v>0.32409770113853098</v>
      </c>
      <c r="Q169" s="17"/>
      <c r="R169" s="17">
        <v>0.241121015818657</v>
      </c>
      <c r="S169" s="17">
        <v>0.33783405897880697</v>
      </c>
      <c r="T169" s="17">
        <v>0.27651612656471802</v>
      </c>
      <c r="U169" s="17">
        <v>0.36729651283451298</v>
      </c>
      <c r="V169" s="17"/>
      <c r="W169" s="17">
        <v>0.334230956567105</v>
      </c>
      <c r="X169" s="17">
        <v>0.32819858586598499</v>
      </c>
      <c r="Y169" s="17">
        <v>0.234566005661872</v>
      </c>
      <c r="Z169" s="17">
        <v>0.217651564736876</v>
      </c>
      <c r="AA169" s="17">
        <v>0.19560761779622099</v>
      </c>
      <c r="AB169" s="17"/>
      <c r="AC169" s="17">
        <v>0.34980638389400498</v>
      </c>
      <c r="AD169" s="17">
        <v>0.21967976729143299</v>
      </c>
      <c r="AE169" s="17"/>
      <c r="AF169" s="17">
        <v>0.25990067294332098</v>
      </c>
      <c r="AG169" s="17">
        <v>0.30014725660366698</v>
      </c>
      <c r="AH169" s="17">
        <v>0.33436899810155801</v>
      </c>
      <c r="AI169" s="17">
        <v>0.34784219314090498</v>
      </c>
      <c r="AJ169" s="17"/>
      <c r="AK169" s="17">
        <v>0.300783103758891</v>
      </c>
      <c r="AL169" s="17">
        <v>0.31865721872508301</v>
      </c>
      <c r="AM169" s="17"/>
      <c r="AN169" s="17">
        <v>0.287948944838749</v>
      </c>
      <c r="AO169" s="17">
        <v>0.25370475763470501</v>
      </c>
      <c r="AP169" s="17">
        <v>0.39578352345859502</v>
      </c>
      <c r="AQ169" s="17"/>
      <c r="AR169" s="17">
        <v>0.28987809913879597</v>
      </c>
      <c r="AS169" s="17">
        <v>0.33723028202274902</v>
      </c>
      <c r="AT169" s="17"/>
      <c r="AU169" s="17">
        <v>0.234350847928325</v>
      </c>
      <c r="AV169" s="17">
        <v>0.39641757472009298</v>
      </c>
    </row>
    <row r="170" spans="2:48" x14ac:dyDescent="0.25">
      <c r="B170" t="s">
        <v>144</v>
      </c>
      <c r="C170" s="17">
        <v>8.2650658090437396E-2</v>
      </c>
      <c r="D170" s="17">
        <v>5.1634824387771699E-2</v>
      </c>
      <c r="E170" s="17">
        <v>0.109597325984397</v>
      </c>
      <c r="F170" s="17"/>
      <c r="G170" s="17">
        <v>0.104620995164058</v>
      </c>
      <c r="H170" s="17">
        <v>6.8427608242223006E-2</v>
      </c>
      <c r="I170" s="17">
        <v>0.104553987566223</v>
      </c>
      <c r="J170" s="17">
        <v>8.2974260593923196E-2</v>
      </c>
      <c r="K170" s="17">
        <v>5.3813333375870402E-2</v>
      </c>
      <c r="L170" s="17"/>
      <c r="M170" s="17">
        <v>3.8193735509112502E-2</v>
      </c>
      <c r="N170" s="17">
        <v>0.112976621344934</v>
      </c>
      <c r="O170" s="17">
        <v>8.7305947597647204E-2</v>
      </c>
      <c r="P170" s="17">
        <v>8.26506867499157E-2</v>
      </c>
      <c r="Q170" s="17"/>
      <c r="R170" s="17">
        <v>1.2519560275475799E-2</v>
      </c>
      <c r="S170" s="17">
        <v>9.6659402372074099E-2</v>
      </c>
      <c r="T170" s="17">
        <v>0.104486930883463</v>
      </c>
      <c r="U170" s="17">
        <v>8.1750337454661703E-2</v>
      </c>
      <c r="V170" s="17"/>
      <c r="W170" s="17">
        <v>0.10861982928170701</v>
      </c>
      <c r="X170" s="17">
        <v>7.0625470904823698E-2</v>
      </c>
      <c r="Y170" s="17">
        <v>4.8512702294721398E-2</v>
      </c>
      <c r="Z170" s="17">
        <v>0.132817116809191</v>
      </c>
      <c r="AA170" s="17">
        <v>0</v>
      </c>
      <c r="AB170" s="17"/>
      <c r="AC170" s="17">
        <v>0.103335419605031</v>
      </c>
      <c r="AD170" s="17">
        <v>4.5534432468568198E-2</v>
      </c>
      <c r="AE170" s="17"/>
      <c r="AF170" s="17">
        <v>6.6130889567349901E-2</v>
      </c>
      <c r="AG170" s="17">
        <v>7.0417559659502194E-2</v>
      </c>
      <c r="AH170" s="17">
        <v>9.3366677937292503E-2</v>
      </c>
      <c r="AI170" s="17">
        <v>0.13198639928671899</v>
      </c>
      <c r="AJ170" s="17"/>
      <c r="AK170" s="17">
        <v>8.2194038814256798E-2</v>
      </c>
      <c r="AL170" s="17">
        <v>8.3551966100541997E-2</v>
      </c>
      <c r="AM170" s="17"/>
      <c r="AN170" s="17">
        <v>5.1640547407670198E-2</v>
      </c>
      <c r="AO170" s="17">
        <v>8.75058046922816E-2</v>
      </c>
      <c r="AP170" s="17">
        <v>0.10001907683472799</v>
      </c>
      <c r="AQ170" s="17"/>
      <c r="AR170" s="17">
        <v>7.3757544334369499E-2</v>
      </c>
      <c r="AS170" s="17">
        <v>0.10571159523376</v>
      </c>
      <c r="AT170" s="17"/>
      <c r="AU170" s="17">
        <v>4.5598339737026497E-2</v>
      </c>
      <c r="AV170" s="17">
        <v>0.11644026307053899</v>
      </c>
    </row>
    <row r="171" spans="2:48" x14ac:dyDescent="0.25">
      <c r="B171" t="s">
        <v>123</v>
      </c>
      <c r="C171" s="17">
        <v>2.1846220851377399E-2</v>
      </c>
      <c r="D171" s="17">
        <v>2.1439049007362501E-2</v>
      </c>
      <c r="E171" s="17">
        <v>2.0855748816315901E-2</v>
      </c>
      <c r="F171" s="17"/>
      <c r="G171" s="17">
        <v>1.8492478239834399E-2</v>
      </c>
      <c r="H171" s="17">
        <v>1.41196407969314E-2</v>
      </c>
      <c r="I171" s="17">
        <v>2.2138141318046398E-2</v>
      </c>
      <c r="J171" s="17">
        <v>3.0690602375394001E-2</v>
      </c>
      <c r="K171" s="17">
        <v>2.3453293798227901E-2</v>
      </c>
      <c r="L171" s="17"/>
      <c r="M171" s="17">
        <v>2.43832415839043E-2</v>
      </c>
      <c r="N171" s="17">
        <v>2.1243960227254801E-2</v>
      </c>
      <c r="O171" s="17">
        <v>1.8589999577424701E-2</v>
      </c>
      <c r="P171" s="17">
        <v>2.0806349286835901E-2</v>
      </c>
      <c r="Q171" s="17"/>
      <c r="R171" s="17">
        <v>1.6953359653903301E-2</v>
      </c>
      <c r="S171" s="17">
        <v>0</v>
      </c>
      <c r="T171" s="17">
        <v>2.3317966743113702E-2</v>
      </c>
      <c r="U171" s="17">
        <v>2.4608240268614301E-2</v>
      </c>
      <c r="V171" s="17"/>
      <c r="W171" s="17">
        <v>2.3951004470510101E-2</v>
      </c>
      <c r="X171" s="17">
        <v>2.9575191121271899E-2</v>
      </c>
      <c r="Y171" s="17">
        <v>1.5604229792773199E-3</v>
      </c>
      <c r="Z171" s="17">
        <v>1.38468386395919E-2</v>
      </c>
      <c r="AA171" s="17">
        <v>0.100927760723505</v>
      </c>
      <c r="AB171" s="17"/>
      <c r="AC171" s="17">
        <v>2.3599577210793199E-2</v>
      </c>
      <c r="AD171" s="17">
        <v>1.5782052456674401E-2</v>
      </c>
      <c r="AE171" s="17"/>
      <c r="AF171" s="17">
        <v>2.2912523739882E-2</v>
      </c>
      <c r="AG171" s="17">
        <v>9.5088094186684506E-3</v>
      </c>
      <c r="AH171" s="17">
        <v>2.1941459185420498E-2</v>
      </c>
      <c r="AI171" s="17">
        <v>4.2543601657965703E-2</v>
      </c>
      <c r="AJ171" s="17"/>
      <c r="AK171" s="17">
        <v>1.35304692534945E-2</v>
      </c>
      <c r="AL171" s="17">
        <v>2.1637905558568E-2</v>
      </c>
      <c r="AM171" s="17"/>
      <c r="AN171" s="17">
        <v>9.0287445389636602E-3</v>
      </c>
      <c r="AO171" s="17">
        <v>1.8141786454333099E-2</v>
      </c>
      <c r="AP171" s="17">
        <v>1.7291162247536698E-2</v>
      </c>
      <c r="AQ171" s="17"/>
      <c r="AR171" s="17">
        <v>1.36836045688098E-2</v>
      </c>
      <c r="AS171" s="17">
        <v>1.60192041928424E-2</v>
      </c>
      <c r="AT171" s="17"/>
      <c r="AU171" s="17">
        <v>1.4953850612063601E-2</v>
      </c>
      <c r="AV171" s="17">
        <v>1.69546553154898E-2</v>
      </c>
    </row>
    <row r="172" spans="2:48" x14ac:dyDescent="0.25">
      <c r="B172" t="s">
        <v>145</v>
      </c>
      <c r="C172" s="17">
        <v>0.58852337698943602</v>
      </c>
      <c r="D172" s="17">
        <v>0.66789232411785704</v>
      </c>
      <c r="E172" s="17">
        <v>0.513451858573723</v>
      </c>
      <c r="F172" s="17"/>
      <c r="G172" s="17">
        <v>0.518023783431802</v>
      </c>
      <c r="H172" s="17">
        <v>0.52070271461134499</v>
      </c>
      <c r="I172" s="17">
        <v>0.60552753462674402</v>
      </c>
      <c r="J172" s="17">
        <v>0.57145737260270502</v>
      </c>
      <c r="K172" s="17">
        <v>0.72196810641102105</v>
      </c>
      <c r="L172" s="17"/>
      <c r="M172" s="17">
        <v>0.66083701435248199</v>
      </c>
      <c r="N172" s="17">
        <v>0.53769118650341197</v>
      </c>
      <c r="O172" s="17">
        <v>0.59164218360107401</v>
      </c>
      <c r="P172" s="17">
        <v>0.57244526282471697</v>
      </c>
      <c r="Q172" s="17"/>
      <c r="R172" s="17">
        <v>0.72940606425196397</v>
      </c>
      <c r="S172" s="17">
        <v>0.56550653864911904</v>
      </c>
      <c r="T172" s="17">
        <v>0.59567897580870599</v>
      </c>
      <c r="U172" s="17">
        <v>0.52634490944221102</v>
      </c>
      <c r="V172" s="17"/>
      <c r="W172" s="17">
        <v>0.53319820968067899</v>
      </c>
      <c r="X172" s="17">
        <v>0.57160075210792005</v>
      </c>
      <c r="Y172" s="17">
        <v>0.71536086906412999</v>
      </c>
      <c r="Z172" s="17">
        <v>0.63568447981434095</v>
      </c>
      <c r="AA172" s="17">
        <v>0.703464621480274</v>
      </c>
      <c r="AB172" s="17"/>
      <c r="AC172" s="17">
        <v>0.52325861929017103</v>
      </c>
      <c r="AD172" s="17">
        <v>0.71900374778332399</v>
      </c>
      <c r="AE172" s="17"/>
      <c r="AF172" s="17">
        <v>0.65105591374944705</v>
      </c>
      <c r="AG172" s="17">
        <v>0.619926374318162</v>
      </c>
      <c r="AH172" s="17">
        <v>0.550322864775729</v>
      </c>
      <c r="AI172" s="17">
        <v>0.47762780591441001</v>
      </c>
      <c r="AJ172" s="17"/>
      <c r="AK172" s="17">
        <v>0.60349238817335704</v>
      </c>
      <c r="AL172" s="17">
        <v>0.57615290961580701</v>
      </c>
      <c r="AM172" s="17"/>
      <c r="AN172" s="17">
        <v>0.65138176321461705</v>
      </c>
      <c r="AO172" s="17">
        <v>0.64064765121867995</v>
      </c>
      <c r="AP172" s="17">
        <v>0.48690623745914102</v>
      </c>
      <c r="AQ172" s="17"/>
      <c r="AR172" s="17">
        <v>0.62268075195802497</v>
      </c>
      <c r="AS172" s="17">
        <v>0.54103891855064901</v>
      </c>
      <c r="AT172" s="17"/>
      <c r="AU172" s="17">
        <v>0.70509696172258496</v>
      </c>
      <c r="AV172" s="17">
        <v>0.470187506893878</v>
      </c>
    </row>
    <row r="173" spans="2:48" x14ac:dyDescent="0.25">
      <c r="B173" t="s">
        <v>146</v>
      </c>
      <c r="C173" s="17">
        <v>0.38963040215918698</v>
      </c>
      <c r="D173" s="17">
        <v>0.31066862687478097</v>
      </c>
      <c r="E173" s="17">
        <v>0.46569239260996098</v>
      </c>
      <c r="F173" s="17"/>
      <c r="G173" s="17">
        <v>0.46348373832836398</v>
      </c>
      <c r="H173" s="17">
        <v>0.465177644591724</v>
      </c>
      <c r="I173" s="17">
        <v>0.372334324055209</v>
      </c>
      <c r="J173" s="17">
        <v>0.39785202502190098</v>
      </c>
      <c r="K173" s="17">
        <v>0.25457859979075098</v>
      </c>
      <c r="L173" s="17"/>
      <c r="M173" s="17">
        <v>0.31477974406361398</v>
      </c>
      <c r="N173" s="17">
        <v>0.44106485326933298</v>
      </c>
      <c r="O173" s="17">
        <v>0.38976781682150102</v>
      </c>
      <c r="P173" s="17">
        <v>0.40674838788844703</v>
      </c>
      <c r="Q173" s="17"/>
      <c r="R173" s="17">
        <v>0.25364057609413299</v>
      </c>
      <c r="S173" s="17">
        <v>0.43449346135088202</v>
      </c>
      <c r="T173" s="17">
        <v>0.38100305744818103</v>
      </c>
      <c r="U173" s="17">
        <v>0.44904685028917501</v>
      </c>
      <c r="V173" s="17"/>
      <c r="W173" s="17">
        <v>0.44285078584881099</v>
      </c>
      <c r="X173" s="17">
        <v>0.39882405677080801</v>
      </c>
      <c r="Y173" s="17">
        <v>0.28307870795659301</v>
      </c>
      <c r="Z173" s="17">
        <v>0.35046868154606697</v>
      </c>
      <c r="AA173" s="17">
        <v>0.19560761779622099</v>
      </c>
      <c r="AB173" s="17"/>
      <c r="AC173" s="17">
        <v>0.45314180349903599</v>
      </c>
      <c r="AD173" s="17">
        <v>0.26521419976000099</v>
      </c>
      <c r="AE173" s="17"/>
      <c r="AF173" s="17">
        <v>0.326031562510671</v>
      </c>
      <c r="AG173" s="17">
        <v>0.37056481626316901</v>
      </c>
      <c r="AH173" s="17">
        <v>0.42773567603885099</v>
      </c>
      <c r="AI173" s="17">
        <v>0.47982859242762399</v>
      </c>
      <c r="AJ173" s="17"/>
      <c r="AK173" s="17">
        <v>0.38297714257314802</v>
      </c>
      <c r="AL173" s="17">
        <v>0.40220918482562501</v>
      </c>
      <c r="AM173" s="17"/>
      <c r="AN173" s="17">
        <v>0.33958949224641899</v>
      </c>
      <c r="AO173" s="17">
        <v>0.34121056232698599</v>
      </c>
      <c r="AP173" s="17">
        <v>0.49580260029332301</v>
      </c>
      <c r="AQ173" s="17"/>
      <c r="AR173" s="17">
        <v>0.36363564347316601</v>
      </c>
      <c r="AS173" s="17">
        <v>0.44294187725650802</v>
      </c>
      <c r="AT173" s="17"/>
      <c r="AU173" s="17">
        <v>0.27994918766535098</v>
      </c>
      <c r="AV173" s="17">
        <v>0.51285783779063199</v>
      </c>
    </row>
    <row r="174" spans="2:48" x14ac:dyDescent="0.25">
      <c r="B174" t="s">
        <v>147</v>
      </c>
      <c r="C174" s="17">
        <v>0.19889297483024801</v>
      </c>
      <c r="D174" s="17">
        <v>0.35722369724307601</v>
      </c>
      <c r="E174" s="17">
        <v>4.7759465963762598E-2</v>
      </c>
      <c r="F174" s="17"/>
      <c r="G174" s="17">
        <v>5.4540045103438399E-2</v>
      </c>
      <c r="H174" s="17">
        <v>5.5525070019620697E-2</v>
      </c>
      <c r="I174" s="17">
        <v>0.233193210571535</v>
      </c>
      <c r="J174" s="17">
        <v>0.17360534758080301</v>
      </c>
      <c r="K174" s="17">
        <v>0.46738950662027101</v>
      </c>
      <c r="L174" s="17"/>
      <c r="M174" s="17">
        <v>0.34605727028886801</v>
      </c>
      <c r="N174" s="17">
        <v>9.6626333234079403E-2</v>
      </c>
      <c r="O174" s="17">
        <v>0.20187436677957299</v>
      </c>
      <c r="P174" s="17">
        <v>0.16569687493627</v>
      </c>
      <c r="Q174" s="17"/>
      <c r="R174" s="17">
        <v>0.47576548815783098</v>
      </c>
      <c r="S174" s="17">
        <v>0.131013077298237</v>
      </c>
      <c r="T174" s="17">
        <v>0.21467591836052499</v>
      </c>
      <c r="U174" s="17">
        <v>7.7298059153035406E-2</v>
      </c>
      <c r="V174" s="17"/>
      <c r="W174" s="17">
        <v>9.0347423831867293E-2</v>
      </c>
      <c r="X174" s="17">
        <v>0.17277669533711201</v>
      </c>
      <c r="Y174" s="17">
        <v>0.43228216110753598</v>
      </c>
      <c r="Z174" s="17">
        <v>0.28521579826827298</v>
      </c>
      <c r="AA174" s="17">
        <v>0.50785700368405295</v>
      </c>
      <c r="AB174" s="17"/>
      <c r="AC174" s="17">
        <v>7.0116815791134504E-2</v>
      </c>
      <c r="AD174" s="17">
        <v>0.453789548023323</v>
      </c>
      <c r="AE174" s="17"/>
      <c r="AF174" s="17">
        <v>0.32502435123877599</v>
      </c>
      <c r="AG174" s="17">
        <v>0.24936155805499299</v>
      </c>
      <c r="AH174" s="17">
        <v>0.122587188736878</v>
      </c>
      <c r="AI174" s="17">
        <v>-2.2007865132145899E-3</v>
      </c>
      <c r="AJ174" s="17"/>
      <c r="AK174" s="17">
        <v>0.22051524560020899</v>
      </c>
      <c r="AL174" s="17">
        <v>0.173943724790181</v>
      </c>
      <c r="AM174" s="17"/>
      <c r="AN174" s="17">
        <v>0.311792270968198</v>
      </c>
      <c r="AO174" s="17">
        <v>0.29943708889169401</v>
      </c>
      <c r="AP174" s="17">
        <v>-8.8963628341822108E-3</v>
      </c>
      <c r="AQ174" s="17"/>
      <c r="AR174" s="17">
        <v>0.25904510848485901</v>
      </c>
      <c r="AS174" s="17">
        <v>9.8097041294140805E-2</v>
      </c>
      <c r="AT174" s="17"/>
      <c r="AU174" s="17">
        <v>0.42514777405723297</v>
      </c>
      <c r="AV174" s="17">
        <v>-4.26703308967539E-2</v>
      </c>
    </row>
    <row r="175" spans="2:48" x14ac:dyDescent="0.25">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row>
    <row r="176" spans="2:48" x14ac:dyDescent="0.25">
      <c r="B176" s="6" t="s">
        <v>156</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row>
    <row r="177" spans="2:48" x14ac:dyDescent="0.25">
      <c r="B177" s="24" t="s">
        <v>73</v>
      </c>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row>
    <row r="178" spans="2:48" x14ac:dyDescent="0.25">
      <c r="B178" t="s">
        <v>141</v>
      </c>
      <c r="C178" s="17">
        <v>0.18198830718054301</v>
      </c>
      <c r="D178" s="17">
        <v>0.19720724410866899</v>
      </c>
      <c r="E178" s="17">
        <v>0.17009914130384801</v>
      </c>
      <c r="F178" s="17"/>
      <c r="G178" s="17">
        <v>0.157943075051063</v>
      </c>
      <c r="H178" s="17">
        <v>0.141629193043322</v>
      </c>
      <c r="I178" s="17">
        <v>0.166355496528305</v>
      </c>
      <c r="J178" s="17">
        <v>0.23369579309289401</v>
      </c>
      <c r="K178" s="17">
        <v>0.207907110834365</v>
      </c>
      <c r="L178" s="17"/>
      <c r="M178" s="17">
        <v>0.21958852231929801</v>
      </c>
      <c r="N178" s="17">
        <v>0.18962239590830501</v>
      </c>
      <c r="O178" s="17">
        <v>0.167377336931439</v>
      </c>
      <c r="P178" s="17">
        <v>0.140930105262248</v>
      </c>
      <c r="Q178" s="17"/>
      <c r="R178" s="17">
        <v>0.214564374292253</v>
      </c>
      <c r="S178" s="17">
        <v>0.20587313396163001</v>
      </c>
      <c r="T178" s="17">
        <v>0.168700885135739</v>
      </c>
      <c r="U178" s="17">
        <v>0.15882618899540399</v>
      </c>
      <c r="V178" s="17"/>
      <c r="W178" s="17">
        <v>0.17319149199280701</v>
      </c>
      <c r="X178" s="17">
        <v>0.14318042457932501</v>
      </c>
      <c r="Y178" s="17">
        <v>0.224822117462912</v>
      </c>
      <c r="Z178" s="17">
        <v>0.43086527785801298</v>
      </c>
      <c r="AA178" s="17">
        <v>0.228580693410531</v>
      </c>
      <c r="AB178" s="17"/>
      <c r="AC178" s="17">
        <v>0.146053721141474</v>
      </c>
      <c r="AD178" s="17">
        <v>0.25093149619254101</v>
      </c>
      <c r="AE178" s="17"/>
      <c r="AF178" s="17">
        <v>0.21971584982600101</v>
      </c>
      <c r="AG178" s="17">
        <v>0.217001721487384</v>
      </c>
      <c r="AH178" s="17">
        <v>0.155152089906931</v>
      </c>
      <c r="AI178" s="17">
        <v>7.0435919907159E-2</v>
      </c>
      <c r="AJ178" s="17"/>
      <c r="AK178" s="17">
        <v>0.21563323288383801</v>
      </c>
      <c r="AL178" s="17">
        <v>0.155054732153285</v>
      </c>
      <c r="AM178" s="17"/>
      <c r="AN178" s="17">
        <v>0.234490240625916</v>
      </c>
      <c r="AO178" s="17">
        <v>0.156459268111312</v>
      </c>
      <c r="AP178" s="17">
        <v>0.18371814058177799</v>
      </c>
      <c r="AQ178" s="17"/>
      <c r="AR178" s="17">
        <v>0.22402873988824501</v>
      </c>
      <c r="AS178" s="17">
        <v>0.18182732145667099</v>
      </c>
      <c r="AT178" s="17"/>
      <c r="AU178" s="17">
        <v>0.231722303685863</v>
      </c>
      <c r="AV178" s="17">
        <v>0.14046889867581999</v>
      </c>
    </row>
    <row r="179" spans="2:48" x14ac:dyDescent="0.25">
      <c r="B179" t="s">
        <v>142</v>
      </c>
      <c r="C179" s="17">
        <v>0.36658126359658899</v>
      </c>
      <c r="D179" s="17">
        <v>0.39329906050172603</v>
      </c>
      <c r="E179" s="17">
        <v>0.344752895600207</v>
      </c>
      <c r="F179" s="17"/>
      <c r="G179" s="17">
        <v>0.36378778411402801</v>
      </c>
      <c r="H179" s="17">
        <v>0.36047394914289499</v>
      </c>
      <c r="I179" s="17">
        <v>0.36445008214732399</v>
      </c>
      <c r="J179" s="17">
        <v>0.33832400691072301</v>
      </c>
      <c r="K179" s="17">
        <v>0.40544587685037797</v>
      </c>
      <c r="L179" s="17"/>
      <c r="M179" s="17">
        <v>0.41101304801894001</v>
      </c>
      <c r="N179" s="17">
        <v>0.37634221375299598</v>
      </c>
      <c r="O179" s="17">
        <v>0.334544103443846</v>
      </c>
      <c r="P179" s="17">
        <v>0.34514287878713101</v>
      </c>
      <c r="Q179" s="17"/>
      <c r="R179" s="17">
        <v>0.48145155883747698</v>
      </c>
      <c r="S179" s="17">
        <v>0.37659926485643402</v>
      </c>
      <c r="T179" s="17">
        <v>0.36320382796952999</v>
      </c>
      <c r="U179" s="17">
        <v>0.35572871143984602</v>
      </c>
      <c r="V179" s="17"/>
      <c r="W179" s="17">
        <v>0.34417337229502498</v>
      </c>
      <c r="X179" s="17">
        <v>0.371622771922197</v>
      </c>
      <c r="Y179" s="17">
        <v>0.41961475523714298</v>
      </c>
      <c r="Z179" s="17">
        <v>0.28600553085556002</v>
      </c>
      <c r="AA179" s="17">
        <v>0.49798254775267098</v>
      </c>
      <c r="AB179" s="17"/>
      <c r="AC179" s="17">
        <v>0.33095064486778297</v>
      </c>
      <c r="AD179" s="17">
        <v>0.43391154156738898</v>
      </c>
      <c r="AE179" s="17"/>
      <c r="AF179" s="17">
        <v>0.39257013048226702</v>
      </c>
      <c r="AG179" s="17">
        <v>0.35130844888195001</v>
      </c>
      <c r="AH179" s="17">
        <v>0.358140586894936</v>
      </c>
      <c r="AI179" s="17">
        <v>0.39465380915357301</v>
      </c>
      <c r="AJ179" s="17"/>
      <c r="AK179" s="17">
        <v>0.36750842721724603</v>
      </c>
      <c r="AL179" s="17">
        <v>0.37954179510983299</v>
      </c>
      <c r="AM179" s="17"/>
      <c r="AN179" s="17">
        <v>0.35831030817072002</v>
      </c>
      <c r="AO179" s="17">
        <v>0.40306061701090701</v>
      </c>
      <c r="AP179" s="17">
        <v>0.32180994845514699</v>
      </c>
      <c r="AQ179" s="17"/>
      <c r="AR179" s="17">
        <v>0.366443175874825</v>
      </c>
      <c r="AS179" s="17">
        <v>0.322490464968547</v>
      </c>
      <c r="AT179" s="17"/>
      <c r="AU179" s="17">
        <v>0.41679714379284999</v>
      </c>
      <c r="AV179" s="17">
        <v>0.28422508872844598</v>
      </c>
    </row>
    <row r="180" spans="2:48" x14ac:dyDescent="0.25">
      <c r="B180" t="s">
        <v>143</v>
      </c>
      <c r="C180" s="17">
        <v>0.34338742928273103</v>
      </c>
      <c r="D180" s="17">
        <v>0.31079398911156098</v>
      </c>
      <c r="E180" s="17">
        <v>0.369442442891185</v>
      </c>
      <c r="F180" s="17"/>
      <c r="G180" s="17">
        <v>0.32564981547395799</v>
      </c>
      <c r="H180" s="17">
        <v>0.37745004153205503</v>
      </c>
      <c r="I180" s="17">
        <v>0.36553745785365799</v>
      </c>
      <c r="J180" s="17">
        <v>0.32664289100141197</v>
      </c>
      <c r="K180" s="17">
        <v>0.32210358310055698</v>
      </c>
      <c r="L180" s="17"/>
      <c r="M180" s="17">
        <v>0.28184059952280999</v>
      </c>
      <c r="N180" s="17">
        <v>0.30589603232398599</v>
      </c>
      <c r="O180" s="17">
        <v>0.36821597157779101</v>
      </c>
      <c r="P180" s="17">
        <v>0.42158249262863301</v>
      </c>
      <c r="Q180" s="17"/>
      <c r="R180" s="17">
        <v>0.255509396622846</v>
      </c>
      <c r="S180" s="17">
        <v>0.30098512279607298</v>
      </c>
      <c r="T180" s="17">
        <v>0.35239264941717602</v>
      </c>
      <c r="U180" s="17">
        <v>0.36009429044375002</v>
      </c>
      <c r="V180" s="17"/>
      <c r="W180" s="17">
        <v>0.37217472502799898</v>
      </c>
      <c r="X180" s="17">
        <v>0.37881142544927998</v>
      </c>
      <c r="Y180" s="17">
        <v>0.26416400756166197</v>
      </c>
      <c r="Z180" s="17">
        <v>0.234037872765574</v>
      </c>
      <c r="AA180" s="17">
        <v>0.27343675883679802</v>
      </c>
      <c r="AB180" s="17"/>
      <c r="AC180" s="17">
        <v>0.39129837285869601</v>
      </c>
      <c r="AD180" s="17">
        <v>0.25500942920152497</v>
      </c>
      <c r="AE180" s="17"/>
      <c r="AF180" s="17">
        <v>0.32209318549859201</v>
      </c>
      <c r="AG180" s="17">
        <v>0.34457695787076897</v>
      </c>
      <c r="AH180" s="17">
        <v>0.356337824749204</v>
      </c>
      <c r="AI180" s="17">
        <v>0.35809617384544201</v>
      </c>
      <c r="AJ180" s="17"/>
      <c r="AK180" s="17">
        <v>0.30760697023596401</v>
      </c>
      <c r="AL180" s="17">
        <v>0.372652604074379</v>
      </c>
      <c r="AM180" s="17"/>
      <c r="AN180" s="17">
        <v>0.31739253311307902</v>
      </c>
      <c r="AO180" s="17">
        <v>0.351825603128603</v>
      </c>
      <c r="AP180" s="17">
        <v>0.37791442952234899</v>
      </c>
      <c r="AQ180" s="17"/>
      <c r="AR180" s="17">
        <v>0.32806007509825902</v>
      </c>
      <c r="AS180" s="17">
        <v>0.37890245599759897</v>
      </c>
      <c r="AT180" s="17"/>
      <c r="AU180" s="17">
        <v>0.28373895947769301</v>
      </c>
      <c r="AV180" s="17">
        <v>0.42216290063324102</v>
      </c>
    </row>
    <row r="181" spans="2:48" x14ac:dyDescent="0.25">
      <c r="B181" t="s">
        <v>144</v>
      </c>
      <c r="C181" s="17">
        <v>8.0679415710491795E-2</v>
      </c>
      <c r="D181" s="17">
        <v>7.62968271388519E-2</v>
      </c>
      <c r="E181" s="17">
        <v>8.6517847132467102E-2</v>
      </c>
      <c r="F181" s="17"/>
      <c r="G181" s="17">
        <v>0.109619792026499</v>
      </c>
      <c r="H181" s="17">
        <v>9.2784838205779194E-2</v>
      </c>
      <c r="I181" s="17">
        <v>8.9634467531145803E-2</v>
      </c>
      <c r="J181" s="17">
        <v>6.6540893223983502E-2</v>
      </c>
      <c r="K181" s="17">
        <v>4.6687717595487399E-2</v>
      </c>
      <c r="L181" s="17"/>
      <c r="M181" s="17">
        <v>8.3990738303910795E-2</v>
      </c>
      <c r="N181" s="17">
        <v>9.0602002765819797E-2</v>
      </c>
      <c r="O181" s="17">
        <v>9.3525811475119694E-2</v>
      </c>
      <c r="P181" s="17">
        <v>6.1462781976982302E-2</v>
      </c>
      <c r="Q181" s="17"/>
      <c r="R181" s="17">
        <v>4.3132990442617099E-2</v>
      </c>
      <c r="S181" s="17">
        <v>8.8187633478513203E-2</v>
      </c>
      <c r="T181" s="17">
        <v>8.8604294952152801E-2</v>
      </c>
      <c r="U181" s="17">
        <v>9.5213437442734306E-2</v>
      </c>
      <c r="V181" s="17"/>
      <c r="W181" s="17">
        <v>8.3141235398076593E-2</v>
      </c>
      <c r="X181" s="17">
        <v>8.5676748580086101E-2</v>
      </c>
      <c r="Y181" s="17">
        <v>6.6964147729237297E-2</v>
      </c>
      <c r="Z181" s="17">
        <v>2.94004163828606E-2</v>
      </c>
      <c r="AA181" s="17">
        <v>0</v>
      </c>
      <c r="AB181" s="17"/>
      <c r="AC181" s="17">
        <v>9.5102770283598898E-2</v>
      </c>
      <c r="AD181" s="17">
        <v>5.3120779093842801E-2</v>
      </c>
      <c r="AE181" s="17"/>
      <c r="AF181" s="17">
        <v>4.96172366947965E-2</v>
      </c>
      <c r="AG181" s="17">
        <v>7.5053763183227207E-2</v>
      </c>
      <c r="AH181" s="17">
        <v>9.2664555079193703E-2</v>
      </c>
      <c r="AI181" s="17">
        <v>0.15003265115729</v>
      </c>
      <c r="AJ181" s="17"/>
      <c r="AK181" s="17">
        <v>7.4953432780850898E-2</v>
      </c>
      <c r="AL181" s="17">
        <v>7.6717195436945607E-2</v>
      </c>
      <c r="AM181" s="17"/>
      <c r="AN181" s="17">
        <v>6.5128941198542206E-2</v>
      </c>
      <c r="AO181" s="17">
        <v>8.1485754236200206E-2</v>
      </c>
      <c r="AP181" s="17">
        <v>8.9034950293213094E-2</v>
      </c>
      <c r="AQ181" s="17"/>
      <c r="AR181" s="17">
        <v>7.2322694649141497E-2</v>
      </c>
      <c r="AS181" s="17">
        <v>9.2342701069588196E-2</v>
      </c>
      <c r="AT181" s="17"/>
      <c r="AU181" s="17">
        <v>5.1788732051266197E-2</v>
      </c>
      <c r="AV181" s="17">
        <v>0.121677926554035</v>
      </c>
    </row>
    <row r="182" spans="2:48" x14ac:dyDescent="0.25">
      <c r="B182" t="s">
        <v>123</v>
      </c>
      <c r="C182" s="17">
        <v>2.7363584229645199E-2</v>
      </c>
      <c r="D182" s="17">
        <v>2.2402879139191499E-2</v>
      </c>
      <c r="E182" s="17">
        <v>2.9187673072292801E-2</v>
      </c>
      <c r="F182" s="17"/>
      <c r="G182" s="17">
        <v>4.2999533334451598E-2</v>
      </c>
      <c r="H182" s="17">
        <v>2.7661978075948699E-2</v>
      </c>
      <c r="I182" s="17">
        <v>1.4022495939567E-2</v>
      </c>
      <c r="J182" s="17">
        <v>3.4796415770987597E-2</v>
      </c>
      <c r="K182" s="17">
        <v>1.7855711619213399E-2</v>
      </c>
      <c r="L182" s="17"/>
      <c r="M182" s="17">
        <v>3.5670918350409202E-3</v>
      </c>
      <c r="N182" s="17">
        <v>3.7537355248893199E-2</v>
      </c>
      <c r="O182" s="17">
        <v>3.6336776571804202E-2</v>
      </c>
      <c r="P182" s="17">
        <v>3.0881741345005501E-2</v>
      </c>
      <c r="Q182" s="17"/>
      <c r="R182" s="17">
        <v>5.3416798048067596E-3</v>
      </c>
      <c r="S182" s="17">
        <v>2.8354844907349901E-2</v>
      </c>
      <c r="T182" s="17">
        <v>2.7098342525402601E-2</v>
      </c>
      <c r="U182" s="17">
        <v>3.01373716782651E-2</v>
      </c>
      <c r="V182" s="17"/>
      <c r="W182" s="17">
        <v>2.73191752860928E-2</v>
      </c>
      <c r="X182" s="17">
        <v>2.0708629469111499E-2</v>
      </c>
      <c r="Y182" s="17">
        <v>2.44349720090455E-2</v>
      </c>
      <c r="Z182" s="17">
        <v>1.9690902137992201E-2</v>
      </c>
      <c r="AA182" s="17">
        <v>0</v>
      </c>
      <c r="AB182" s="17"/>
      <c r="AC182" s="17">
        <v>3.6594490848448201E-2</v>
      </c>
      <c r="AD182" s="17">
        <v>7.02675394470317E-3</v>
      </c>
      <c r="AE182" s="17"/>
      <c r="AF182" s="17">
        <v>1.60035974983436E-2</v>
      </c>
      <c r="AG182" s="17">
        <v>1.2059108576669799E-2</v>
      </c>
      <c r="AH182" s="17">
        <v>3.7704943369735198E-2</v>
      </c>
      <c r="AI182" s="17">
        <v>2.6781445936535701E-2</v>
      </c>
      <c r="AJ182" s="17"/>
      <c r="AK182" s="17">
        <v>3.4297936882101698E-2</v>
      </c>
      <c r="AL182" s="17">
        <v>1.6033673225558102E-2</v>
      </c>
      <c r="AM182" s="17"/>
      <c r="AN182" s="17">
        <v>2.4677976891742101E-2</v>
      </c>
      <c r="AO182" s="17">
        <v>7.1687575129769096E-3</v>
      </c>
      <c r="AP182" s="17">
        <v>2.7522531147513098E-2</v>
      </c>
      <c r="AQ182" s="17"/>
      <c r="AR182" s="17">
        <v>9.1453144895292902E-3</v>
      </c>
      <c r="AS182" s="17">
        <v>2.44370565075939E-2</v>
      </c>
      <c r="AT182" s="17"/>
      <c r="AU182" s="17">
        <v>1.59528609923268E-2</v>
      </c>
      <c r="AV182" s="17">
        <v>3.1465185408458003E-2</v>
      </c>
    </row>
    <row r="183" spans="2:48" x14ac:dyDescent="0.25">
      <c r="B183" t="s">
        <v>145</v>
      </c>
      <c r="C183" s="17">
        <v>0.54856957077713198</v>
      </c>
      <c r="D183" s="17">
        <v>0.59050630461039599</v>
      </c>
      <c r="E183" s="17">
        <v>0.51485203690405501</v>
      </c>
      <c r="F183" s="17"/>
      <c r="G183" s="17">
        <v>0.52173085916509099</v>
      </c>
      <c r="H183" s="17">
        <v>0.50210314218621699</v>
      </c>
      <c r="I183" s="17">
        <v>0.53080557867562905</v>
      </c>
      <c r="J183" s="17">
        <v>0.57201980000361696</v>
      </c>
      <c r="K183" s="17">
        <v>0.613352987684743</v>
      </c>
      <c r="L183" s="17"/>
      <c r="M183" s="17">
        <v>0.63060157033823805</v>
      </c>
      <c r="N183" s="17">
        <v>0.56596460966130102</v>
      </c>
      <c r="O183" s="17">
        <v>0.50192144037528497</v>
      </c>
      <c r="P183" s="17">
        <v>0.48607298404937899</v>
      </c>
      <c r="Q183" s="17"/>
      <c r="R183" s="17">
        <v>0.69601593312972998</v>
      </c>
      <c r="S183" s="17">
        <v>0.58247239881806401</v>
      </c>
      <c r="T183" s="17">
        <v>0.53190471310526899</v>
      </c>
      <c r="U183" s="17">
        <v>0.51455490043525098</v>
      </c>
      <c r="V183" s="17"/>
      <c r="W183" s="17">
        <v>0.51736486428783202</v>
      </c>
      <c r="X183" s="17">
        <v>0.51480319650152195</v>
      </c>
      <c r="Y183" s="17">
        <v>0.64443687270005501</v>
      </c>
      <c r="Z183" s="17">
        <v>0.716870808713573</v>
      </c>
      <c r="AA183" s="17">
        <v>0.72656324116320203</v>
      </c>
      <c r="AB183" s="17"/>
      <c r="AC183" s="17">
        <v>0.477004366009257</v>
      </c>
      <c r="AD183" s="17">
        <v>0.68484303775992905</v>
      </c>
      <c r="AE183" s="17"/>
      <c r="AF183" s="17">
        <v>0.61228598030826797</v>
      </c>
      <c r="AG183" s="17">
        <v>0.56831017036933396</v>
      </c>
      <c r="AH183" s="17">
        <v>0.51329267680186696</v>
      </c>
      <c r="AI183" s="17">
        <v>0.46508972906073198</v>
      </c>
      <c r="AJ183" s="17"/>
      <c r="AK183" s="17">
        <v>0.58314166010108304</v>
      </c>
      <c r="AL183" s="17">
        <v>0.53459652726311802</v>
      </c>
      <c r="AM183" s="17"/>
      <c r="AN183" s="17">
        <v>0.59280054879663702</v>
      </c>
      <c r="AO183" s="17">
        <v>0.55951988512221995</v>
      </c>
      <c r="AP183" s="17">
        <v>0.50552808903692503</v>
      </c>
      <c r="AQ183" s="17"/>
      <c r="AR183" s="17">
        <v>0.59047191576307001</v>
      </c>
      <c r="AS183" s="17">
        <v>0.50431778642521896</v>
      </c>
      <c r="AT183" s="17"/>
      <c r="AU183" s="17">
        <v>0.64851944747871404</v>
      </c>
      <c r="AV183" s="17">
        <v>0.424693987404266</v>
      </c>
    </row>
    <row r="184" spans="2:48" x14ac:dyDescent="0.25">
      <c r="B184" t="s">
        <v>146</v>
      </c>
      <c r="C184" s="17">
        <v>0.424066844993223</v>
      </c>
      <c r="D184" s="17">
        <v>0.38709081625041297</v>
      </c>
      <c r="E184" s="17">
        <v>0.45596029002365202</v>
      </c>
      <c r="F184" s="17"/>
      <c r="G184" s="17">
        <v>0.43526960750045701</v>
      </c>
      <c r="H184" s="17">
        <v>0.47023487973783501</v>
      </c>
      <c r="I184" s="17">
        <v>0.455171925384804</v>
      </c>
      <c r="J184" s="17">
        <v>0.39318378422539602</v>
      </c>
      <c r="K184" s="17">
        <v>0.36879130069604399</v>
      </c>
      <c r="L184" s="17"/>
      <c r="M184" s="17">
        <v>0.365831337826721</v>
      </c>
      <c r="N184" s="17">
        <v>0.39649803508980602</v>
      </c>
      <c r="O184" s="17">
        <v>0.46174178305291103</v>
      </c>
      <c r="P184" s="17">
        <v>0.48304527460561503</v>
      </c>
      <c r="Q184" s="17"/>
      <c r="R184" s="17">
        <v>0.29864238706546298</v>
      </c>
      <c r="S184" s="17">
        <v>0.38917275627458697</v>
      </c>
      <c r="T184" s="17">
        <v>0.44099694436932901</v>
      </c>
      <c r="U184" s="17">
        <v>0.45530772788648399</v>
      </c>
      <c r="V184" s="17"/>
      <c r="W184" s="17">
        <v>0.45531596042607497</v>
      </c>
      <c r="X184" s="17">
        <v>0.46448817402936698</v>
      </c>
      <c r="Y184" s="17">
        <v>0.33112815529089901</v>
      </c>
      <c r="Z184" s="17">
        <v>0.26343828914843498</v>
      </c>
      <c r="AA184" s="17">
        <v>0.27343675883679802</v>
      </c>
      <c r="AB184" s="17"/>
      <c r="AC184" s="17">
        <v>0.48640114314229499</v>
      </c>
      <c r="AD184" s="17">
        <v>0.30813020829536802</v>
      </c>
      <c r="AE184" s="17"/>
      <c r="AF184" s="17">
        <v>0.37171042219338801</v>
      </c>
      <c r="AG184" s="17">
        <v>0.41963072105399601</v>
      </c>
      <c r="AH184" s="17">
        <v>0.44900237982839802</v>
      </c>
      <c r="AI184" s="17">
        <v>0.50812882500273204</v>
      </c>
      <c r="AJ184" s="17"/>
      <c r="AK184" s="17">
        <v>0.38256040301681499</v>
      </c>
      <c r="AL184" s="17">
        <v>0.449369799511324</v>
      </c>
      <c r="AM184" s="17"/>
      <c r="AN184" s="17">
        <v>0.38252147431162098</v>
      </c>
      <c r="AO184" s="17">
        <v>0.43331135736480297</v>
      </c>
      <c r="AP184" s="17">
        <v>0.466949379815562</v>
      </c>
      <c r="AQ184" s="17"/>
      <c r="AR184" s="17">
        <v>0.4003827697474</v>
      </c>
      <c r="AS184" s="17">
        <v>0.471245157067188</v>
      </c>
      <c r="AT184" s="17"/>
      <c r="AU184" s="17">
        <v>0.33552769152896</v>
      </c>
      <c r="AV184" s="17">
        <v>0.543840827187276</v>
      </c>
    </row>
    <row r="185" spans="2:48" x14ac:dyDescent="0.25">
      <c r="B185" t="s">
        <v>147</v>
      </c>
      <c r="C185" s="17">
        <v>0.124502725783909</v>
      </c>
      <c r="D185" s="17">
        <v>0.20341548835998299</v>
      </c>
      <c r="E185" s="17">
        <v>5.88917468804026E-2</v>
      </c>
      <c r="F185" s="17"/>
      <c r="G185" s="17">
        <v>8.6461251664633698E-2</v>
      </c>
      <c r="H185" s="17">
        <v>3.1868262448382E-2</v>
      </c>
      <c r="I185" s="17">
        <v>7.5633653290824707E-2</v>
      </c>
      <c r="J185" s="17">
        <v>0.178836015778221</v>
      </c>
      <c r="K185" s="17">
        <v>0.24456168698869901</v>
      </c>
      <c r="L185" s="17"/>
      <c r="M185" s="17">
        <v>0.26477023251151699</v>
      </c>
      <c r="N185" s="17">
        <v>0.169466574571495</v>
      </c>
      <c r="O185" s="17">
        <v>4.0179657322373802E-2</v>
      </c>
      <c r="P185" s="17">
        <v>3.0277094437637401E-3</v>
      </c>
      <c r="Q185" s="17"/>
      <c r="R185" s="17">
        <v>0.397373546064267</v>
      </c>
      <c r="S185" s="17">
        <v>0.19329964254347701</v>
      </c>
      <c r="T185" s="17">
        <v>9.0907768735940406E-2</v>
      </c>
      <c r="U185" s="17">
        <v>5.9247172548766797E-2</v>
      </c>
      <c r="V185" s="17"/>
      <c r="W185" s="17">
        <v>6.2048903861756599E-2</v>
      </c>
      <c r="X185" s="17">
        <v>5.0315022472155198E-2</v>
      </c>
      <c r="Y185" s="17">
        <v>0.313308717409156</v>
      </c>
      <c r="Z185" s="17">
        <v>0.45343251956513803</v>
      </c>
      <c r="AA185" s="17">
        <v>0.45312648232640501</v>
      </c>
      <c r="AB185" s="17"/>
      <c r="AC185" s="17">
        <v>-9.3967771330372204E-3</v>
      </c>
      <c r="AD185" s="17">
        <v>0.37671282946456103</v>
      </c>
      <c r="AE185" s="17"/>
      <c r="AF185" s="17">
        <v>0.24057555811487999</v>
      </c>
      <c r="AG185" s="17">
        <v>0.148679449315338</v>
      </c>
      <c r="AH185" s="17">
        <v>6.4290296973469593E-2</v>
      </c>
      <c r="AI185" s="17">
        <v>-4.3039095941999797E-2</v>
      </c>
      <c r="AJ185" s="17"/>
      <c r="AK185" s="17">
        <v>0.20058125708426899</v>
      </c>
      <c r="AL185" s="17">
        <v>8.5226727751793505E-2</v>
      </c>
      <c r="AM185" s="17"/>
      <c r="AN185" s="17">
        <v>0.21027907448501601</v>
      </c>
      <c r="AO185" s="17">
        <v>0.12620852775741701</v>
      </c>
      <c r="AP185" s="17">
        <v>3.85787092213625E-2</v>
      </c>
      <c r="AQ185" s="17"/>
      <c r="AR185" s="17">
        <v>0.19008914601567001</v>
      </c>
      <c r="AS185" s="17">
        <v>3.3072629358030903E-2</v>
      </c>
      <c r="AT185" s="17"/>
      <c r="AU185" s="17">
        <v>0.31299175594975398</v>
      </c>
      <c r="AV185" s="17">
        <v>-0.11914683978300999</v>
      </c>
    </row>
    <row r="186" spans="2:48" x14ac:dyDescent="0.25">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row>
    <row r="187" spans="2:48" x14ac:dyDescent="0.25">
      <c r="B187" s="6" t="s">
        <v>157</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row>
    <row r="188" spans="2:48" x14ac:dyDescent="0.25">
      <c r="B188" s="24" t="s">
        <v>73</v>
      </c>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row>
    <row r="189" spans="2:48" x14ac:dyDescent="0.25">
      <c r="B189" t="s">
        <v>141</v>
      </c>
      <c r="C189" s="17">
        <v>0.49997138867342</v>
      </c>
      <c r="D189" s="17">
        <v>0.46713485054614901</v>
      </c>
      <c r="E189" s="17">
        <v>0.53350316539038201</v>
      </c>
      <c r="F189" s="17"/>
      <c r="G189" s="17">
        <v>0.61644927873077204</v>
      </c>
      <c r="H189" s="17">
        <v>0.506271304063734</v>
      </c>
      <c r="I189" s="17">
        <v>0.44267903855171598</v>
      </c>
      <c r="J189" s="17">
        <v>0.47611647601519302</v>
      </c>
      <c r="K189" s="17">
        <v>0.46293532891999101</v>
      </c>
      <c r="L189" s="17"/>
      <c r="M189" s="17">
        <v>0.48811891106745697</v>
      </c>
      <c r="N189" s="17">
        <v>0.50732315836292396</v>
      </c>
      <c r="O189" s="17">
        <v>0.51804597777725103</v>
      </c>
      <c r="P189" s="17">
        <v>0.460886279623543</v>
      </c>
      <c r="Q189" s="17"/>
      <c r="R189" s="17">
        <v>0.45418618653672499</v>
      </c>
      <c r="S189" s="17">
        <v>0.47543545590696001</v>
      </c>
      <c r="T189" s="17">
        <v>0.48971538698322398</v>
      </c>
      <c r="U189" s="17">
        <v>0.53745313089380498</v>
      </c>
      <c r="V189" s="17"/>
      <c r="W189" s="17">
        <v>0.53704739525146605</v>
      </c>
      <c r="X189" s="17">
        <v>0.49331430142536098</v>
      </c>
      <c r="Y189" s="17">
        <v>0.48143077828516401</v>
      </c>
      <c r="Z189" s="17">
        <v>0.55231971887714804</v>
      </c>
      <c r="AA189" s="17">
        <v>0.47322170843786099</v>
      </c>
      <c r="AB189" s="17"/>
      <c r="AC189" s="17">
        <v>0.51282608550297004</v>
      </c>
      <c r="AD189" s="17">
        <v>0.465291500194221</v>
      </c>
      <c r="AE189" s="17"/>
      <c r="AF189" s="17">
        <v>0.47082726109481099</v>
      </c>
      <c r="AG189" s="17">
        <v>0.47525590137984702</v>
      </c>
      <c r="AH189" s="17">
        <v>0.54499183620281</v>
      </c>
      <c r="AI189" s="17">
        <v>0.49148191581189998</v>
      </c>
      <c r="AJ189" s="17"/>
      <c r="AK189" s="17">
        <v>0.48540604923830499</v>
      </c>
      <c r="AL189" s="17">
        <v>0.52218908232004202</v>
      </c>
      <c r="AM189" s="17"/>
      <c r="AN189" s="17">
        <v>0.508462962311513</v>
      </c>
      <c r="AO189" s="17">
        <v>0.45695571827690401</v>
      </c>
      <c r="AP189" s="17">
        <v>0.56201278727428705</v>
      </c>
      <c r="AQ189" s="17"/>
      <c r="AR189" s="17">
        <v>0.47522726496936402</v>
      </c>
      <c r="AS189" s="17">
        <v>0.56753663341062699</v>
      </c>
      <c r="AT189" s="17"/>
      <c r="AU189" s="17">
        <v>0.47522693188527698</v>
      </c>
      <c r="AV189" s="17">
        <v>0.54419602703495795</v>
      </c>
    </row>
    <row r="190" spans="2:48" x14ac:dyDescent="0.25">
      <c r="B190" t="s">
        <v>142</v>
      </c>
      <c r="C190" s="17">
        <v>0.40466380831336901</v>
      </c>
      <c r="D190" s="17">
        <v>0.40873560053064401</v>
      </c>
      <c r="E190" s="17">
        <v>0.39811397032162599</v>
      </c>
      <c r="F190" s="17"/>
      <c r="G190" s="17">
        <v>0.30320487372217297</v>
      </c>
      <c r="H190" s="17">
        <v>0.40889931977614702</v>
      </c>
      <c r="I190" s="17">
        <v>0.475460663873225</v>
      </c>
      <c r="J190" s="17">
        <v>0.37879742961704499</v>
      </c>
      <c r="K190" s="17">
        <v>0.45350263474069502</v>
      </c>
      <c r="L190" s="17"/>
      <c r="M190" s="17">
        <v>0.44157979503703199</v>
      </c>
      <c r="N190" s="17">
        <v>0.39959984920068398</v>
      </c>
      <c r="O190" s="17">
        <v>0.38859967718295102</v>
      </c>
      <c r="P190" s="17">
        <v>0.40648552270153199</v>
      </c>
      <c r="Q190" s="17"/>
      <c r="R190" s="17">
        <v>0.477417107999691</v>
      </c>
      <c r="S190" s="17">
        <v>0.38803530140092801</v>
      </c>
      <c r="T190" s="17">
        <v>0.40342185355742299</v>
      </c>
      <c r="U190" s="17">
        <v>0.36692635475748903</v>
      </c>
      <c r="V190" s="17"/>
      <c r="W190" s="17">
        <v>0.37481868696452902</v>
      </c>
      <c r="X190" s="17">
        <v>0.39965159177882797</v>
      </c>
      <c r="Y190" s="17">
        <v>0.46169585776440503</v>
      </c>
      <c r="Z190" s="17">
        <v>0.39093226661834302</v>
      </c>
      <c r="AA190" s="17">
        <v>0.19351241495926499</v>
      </c>
      <c r="AB190" s="17"/>
      <c r="AC190" s="17">
        <v>0.39004803279052802</v>
      </c>
      <c r="AD190" s="17">
        <v>0.43940319068841399</v>
      </c>
      <c r="AE190" s="17"/>
      <c r="AF190" s="17">
        <v>0.44447820916911301</v>
      </c>
      <c r="AG190" s="17">
        <v>0.401990903513536</v>
      </c>
      <c r="AH190" s="17">
        <v>0.37897193738469898</v>
      </c>
      <c r="AI190" s="17">
        <v>0.34809433577833898</v>
      </c>
      <c r="AJ190" s="17"/>
      <c r="AK190" s="17">
        <v>0.411158404069428</v>
      </c>
      <c r="AL190" s="17">
        <v>0.39446639749738699</v>
      </c>
      <c r="AM190" s="17"/>
      <c r="AN190" s="17">
        <v>0.40667611683074101</v>
      </c>
      <c r="AO190" s="17">
        <v>0.42580329815683199</v>
      </c>
      <c r="AP190" s="17">
        <v>0.37525356145279998</v>
      </c>
      <c r="AQ190" s="17"/>
      <c r="AR190" s="17">
        <v>0.43277007843954401</v>
      </c>
      <c r="AS190" s="17">
        <v>0.36725301337907901</v>
      </c>
      <c r="AT190" s="17"/>
      <c r="AU190" s="17">
        <v>0.419256084828878</v>
      </c>
      <c r="AV190" s="17">
        <v>0.37457486174150501</v>
      </c>
    </row>
    <row r="191" spans="2:48" x14ac:dyDescent="0.25">
      <c r="B191" t="s">
        <v>143</v>
      </c>
      <c r="C191" s="17">
        <v>6.7625613466565801E-2</v>
      </c>
      <c r="D191" s="17">
        <v>8.7132182751423898E-2</v>
      </c>
      <c r="E191" s="17">
        <v>4.9381651169168497E-2</v>
      </c>
      <c r="F191" s="17"/>
      <c r="G191" s="17">
        <v>3.1640748431990599E-2</v>
      </c>
      <c r="H191" s="17">
        <v>5.4882248398113002E-2</v>
      </c>
      <c r="I191" s="17">
        <v>7.0053451078293999E-2</v>
      </c>
      <c r="J191" s="17">
        <v>0.102166550397228</v>
      </c>
      <c r="K191" s="17">
        <v>7.7446580407646404E-2</v>
      </c>
      <c r="L191" s="17"/>
      <c r="M191" s="17">
        <v>6.1696577658478899E-2</v>
      </c>
      <c r="N191" s="17">
        <v>5.1497800750450698E-2</v>
      </c>
      <c r="O191" s="17">
        <v>7.1958255104535504E-2</v>
      </c>
      <c r="P191" s="17">
        <v>9.2582404164467696E-2</v>
      </c>
      <c r="Q191" s="17"/>
      <c r="R191" s="17">
        <v>5.9657762814019702E-2</v>
      </c>
      <c r="S191" s="17">
        <v>0.10286423618024799</v>
      </c>
      <c r="T191" s="17">
        <v>7.3737125121409106E-2</v>
      </c>
      <c r="U191" s="17">
        <v>6.6719508014013898E-2</v>
      </c>
      <c r="V191" s="17"/>
      <c r="W191" s="17">
        <v>5.8215124141502102E-2</v>
      </c>
      <c r="X191" s="17">
        <v>8.6334084724317806E-2</v>
      </c>
      <c r="Y191" s="17">
        <v>3.8898289253761702E-2</v>
      </c>
      <c r="Z191" s="17">
        <v>5.02678843391728E-2</v>
      </c>
      <c r="AA191" s="17">
        <v>0.33326587660287399</v>
      </c>
      <c r="AB191" s="17"/>
      <c r="AC191" s="17">
        <v>6.5715131450210601E-2</v>
      </c>
      <c r="AD191" s="17">
        <v>7.3695534514919794E-2</v>
      </c>
      <c r="AE191" s="17"/>
      <c r="AF191" s="17">
        <v>6.5411736947825594E-2</v>
      </c>
      <c r="AG191" s="17">
        <v>0.10469061138066101</v>
      </c>
      <c r="AH191" s="17">
        <v>5.3069870362560001E-2</v>
      </c>
      <c r="AI191" s="17">
        <v>5.9354975427917199E-2</v>
      </c>
      <c r="AJ191" s="17"/>
      <c r="AK191" s="17">
        <v>7.5398282504578196E-2</v>
      </c>
      <c r="AL191" s="17">
        <v>6.7208577782178702E-2</v>
      </c>
      <c r="AM191" s="17"/>
      <c r="AN191" s="17">
        <v>6.6653451959623702E-2</v>
      </c>
      <c r="AO191" s="17">
        <v>9.8800679237650194E-2</v>
      </c>
      <c r="AP191" s="17">
        <v>4.39666185641992E-2</v>
      </c>
      <c r="AQ191" s="17"/>
      <c r="AR191" s="17">
        <v>6.4782370537179501E-2</v>
      </c>
      <c r="AS191" s="17">
        <v>4.65510280965949E-2</v>
      </c>
      <c r="AT191" s="17"/>
      <c r="AU191" s="17">
        <v>8.2344943364522E-2</v>
      </c>
      <c r="AV191" s="17">
        <v>6.3695683422232099E-2</v>
      </c>
    </row>
    <row r="192" spans="2:48" x14ac:dyDescent="0.25">
      <c r="B192" t="s">
        <v>144</v>
      </c>
      <c r="C192" s="17">
        <v>1.38121371641911E-2</v>
      </c>
      <c r="D192" s="17">
        <v>1.8548807948475899E-2</v>
      </c>
      <c r="E192" s="17">
        <v>9.3347203714583393E-3</v>
      </c>
      <c r="F192" s="17"/>
      <c r="G192" s="17">
        <v>1.39005105279297E-2</v>
      </c>
      <c r="H192" s="17">
        <v>7.7549268268125599E-3</v>
      </c>
      <c r="I192" s="17">
        <v>6.5845146084623904E-3</v>
      </c>
      <c r="J192" s="17">
        <v>3.4461516722302098E-2</v>
      </c>
      <c r="K192" s="17">
        <v>6.1154559316677296E-3</v>
      </c>
      <c r="L192" s="17"/>
      <c r="M192" s="17">
        <v>8.60471623703149E-3</v>
      </c>
      <c r="N192" s="17">
        <v>1.6203320216501099E-2</v>
      </c>
      <c r="O192" s="17">
        <v>6.43859873395956E-3</v>
      </c>
      <c r="P192" s="17">
        <v>2.4323473453476099E-2</v>
      </c>
      <c r="Q192" s="17"/>
      <c r="R192" s="17">
        <v>4.5048343108220097E-3</v>
      </c>
      <c r="S192" s="17">
        <v>2.1700703330958301E-2</v>
      </c>
      <c r="T192" s="17">
        <v>2.23836160320721E-2</v>
      </c>
      <c r="U192" s="17">
        <v>9.9000978657042098E-3</v>
      </c>
      <c r="V192" s="17"/>
      <c r="W192" s="17">
        <v>9.3110309633174793E-3</v>
      </c>
      <c r="X192" s="17">
        <v>1.1525020751671699E-2</v>
      </c>
      <c r="Y192" s="17">
        <v>1.79750746966688E-2</v>
      </c>
      <c r="Z192" s="17">
        <v>6.4801301653361299E-3</v>
      </c>
      <c r="AA192" s="17">
        <v>0</v>
      </c>
      <c r="AB192" s="17"/>
      <c r="AC192" s="17">
        <v>1.46695438614972E-2</v>
      </c>
      <c r="AD192" s="17">
        <v>1.26382093825832E-2</v>
      </c>
      <c r="AE192" s="17"/>
      <c r="AF192" s="17">
        <v>1.9282792788249899E-2</v>
      </c>
      <c r="AG192" s="17">
        <v>7.4990820475060701E-3</v>
      </c>
      <c r="AH192" s="17">
        <v>1.05823158589071E-2</v>
      </c>
      <c r="AI192" s="17">
        <v>2.7952033290630202E-2</v>
      </c>
      <c r="AJ192" s="17"/>
      <c r="AK192" s="17">
        <v>1.8731924109269299E-2</v>
      </c>
      <c r="AL192" s="17">
        <v>1.0606270010636E-2</v>
      </c>
      <c r="AM192" s="17"/>
      <c r="AN192" s="17">
        <v>1.53759803539395E-2</v>
      </c>
      <c r="AO192" s="17">
        <v>1.25065381966436E-2</v>
      </c>
      <c r="AP192" s="17">
        <v>8.9693221976037095E-3</v>
      </c>
      <c r="AQ192" s="17"/>
      <c r="AR192" s="17">
        <v>1.57108738564854E-2</v>
      </c>
      <c r="AS192" s="17">
        <v>8.1200532009133696E-3</v>
      </c>
      <c r="AT192" s="17"/>
      <c r="AU192" s="17">
        <v>1.8625161681265299E-2</v>
      </c>
      <c r="AV192" s="17">
        <v>6.7412943220265297E-3</v>
      </c>
    </row>
    <row r="193" spans="2:48" x14ac:dyDescent="0.25">
      <c r="B193" t="s">
        <v>123</v>
      </c>
      <c r="C193" s="17">
        <v>1.3927052382453901E-2</v>
      </c>
      <c r="D193" s="17">
        <v>1.8448558223307002E-2</v>
      </c>
      <c r="E193" s="17">
        <v>9.6664927473652899E-3</v>
      </c>
      <c r="F193" s="17"/>
      <c r="G193" s="17">
        <v>3.4804588587134498E-2</v>
      </c>
      <c r="H193" s="17">
        <v>2.2192200935194101E-2</v>
      </c>
      <c r="I193" s="17">
        <v>5.22233188830194E-3</v>
      </c>
      <c r="J193" s="17">
        <v>8.4580272482321101E-3</v>
      </c>
      <c r="K193" s="17">
        <v>0</v>
      </c>
      <c r="L193" s="17"/>
      <c r="M193" s="17">
        <v>0</v>
      </c>
      <c r="N193" s="17">
        <v>2.5375871469440599E-2</v>
      </c>
      <c r="O193" s="17">
        <v>1.4957491201303101E-2</v>
      </c>
      <c r="P193" s="17">
        <v>1.5722320056980699E-2</v>
      </c>
      <c r="Q193" s="17"/>
      <c r="R193" s="17">
        <v>4.2341083387429897E-3</v>
      </c>
      <c r="S193" s="17">
        <v>1.19643031809052E-2</v>
      </c>
      <c r="T193" s="17">
        <v>1.07420183058714E-2</v>
      </c>
      <c r="U193" s="17">
        <v>1.90009084689877E-2</v>
      </c>
      <c r="V193" s="17"/>
      <c r="W193" s="17">
        <v>2.06077626791853E-2</v>
      </c>
      <c r="X193" s="17">
        <v>9.1750013198211005E-3</v>
      </c>
      <c r="Y193" s="17">
        <v>0</v>
      </c>
      <c r="Z193" s="17">
        <v>0</v>
      </c>
      <c r="AA193" s="17">
        <v>0</v>
      </c>
      <c r="AB193" s="17"/>
      <c r="AC193" s="17">
        <v>1.67412063947939E-2</v>
      </c>
      <c r="AD193" s="17">
        <v>8.9715652198623496E-3</v>
      </c>
      <c r="AE193" s="17"/>
      <c r="AF193" s="17">
        <v>0</v>
      </c>
      <c r="AG193" s="17">
        <v>1.0563501678450301E-2</v>
      </c>
      <c r="AH193" s="17">
        <v>1.2384040191023999E-2</v>
      </c>
      <c r="AI193" s="17">
        <v>7.31167396912136E-2</v>
      </c>
      <c r="AJ193" s="17"/>
      <c r="AK193" s="17">
        <v>9.3053400784195908E-3</v>
      </c>
      <c r="AL193" s="17">
        <v>5.5296723897559604E-3</v>
      </c>
      <c r="AM193" s="17"/>
      <c r="AN193" s="17">
        <v>2.8314885441829002E-3</v>
      </c>
      <c r="AO193" s="17">
        <v>5.9337661319707304E-3</v>
      </c>
      <c r="AP193" s="17">
        <v>9.7977105111094805E-3</v>
      </c>
      <c r="AQ193" s="17"/>
      <c r="AR193" s="17">
        <v>1.15094121974273E-2</v>
      </c>
      <c r="AS193" s="17">
        <v>1.05392719127861E-2</v>
      </c>
      <c r="AT193" s="17"/>
      <c r="AU193" s="17">
        <v>4.5468782400577097E-3</v>
      </c>
      <c r="AV193" s="17">
        <v>1.07921334792789E-2</v>
      </c>
    </row>
    <row r="194" spans="2:48" x14ac:dyDescent="0.25">
      <c r="B194" t="s">
        <v>145</v>
      </c>
      <c r="C194" s="17">
        <v>0.90463519698678896</v>
      </c>
      <c r="D194" s="17">
        <v>0.87587045107679296</v>
      </c>
      <c r="E194" s="17">
        <v>0.93161713571200799</v>
      </c>
      <c r="F194" s="17"/>
      <c r="G194" s="17">
        <v>0.91965415245294502</v>
      </c>
      <c r="H194" s="17">
        <v>0.91517062383988002</v>
      </c>
      <c r="I194" s="17">
        <v>0.91813970242494203</v>
      </c>
      <c r="J194" s="17">
        <v>0.85491390563223801</v>
      </c>
      <c r="K194" s="17">
        <v>0.91643796366068597</v>
      </c>
      <c r="L194" s="17"/>
      <c r="M194" s="17">
        <v>0.92969870610449001</v>
      </c>
      <c r="N194" s="17">
        <v>0.906923007563608</v>
      </c>
      <c r="O194" s="17">
        <v>0.906645654960202</v>
      </c>
      <c r="P194" s="17">
        <v>0.86737180232507505</v>
      </c>
      <c r="Q194" s="17"/>
      <c r="R194" s="17">
        <v>0.93160329453641499</v>
      </c>
      <c r="S194" s="17">
        <v>0.86347075730788803</v>
      </c>
      <c r="T194" s="17">
        <v>0.89313724054064703</v>
      </c>
      <c r="U194" s="17">
        <v>0.904379485651294</v>
      </c>
      <c r="V194" s="17"/>
      <c r="W194" s="17">
        <v>0.91186608221599497</v>
      </c>
      <c r="X194" s="17">
        <v>0.89296589320418895</v>
      </c>
      <c r="Y194" s="17">
        <v>0.94312663604956903</v>
      </c>
      <c r="Z194" s="17">
        <v>0.94325198549549105</v>
      </c>
      <c r="AA194" s="17">
        <v>0.66673412339712601</v>
      </c>
      <c r="AB194" s="17"/>
      <c r="AC194" s="17">
        <v>0.90287411829349795</v>
      </c>
      <c r="AD194" s="17">
        <v>0.90469469088263499</v>
      </c>
      <c r="AE194" s="17"/>
      <c r="AF194" s="17">
        <v>0.91530547026392495</v>
      </c>
      <c r="AG194" s="17">
        <v>0.87724680489338303</v>
      </c>
      <c r="AH194" s="17">
        <v>0.92396377358750903</v>
      </c>
      <c r="AI194" s="17">
        <v>0.83957625159023896</v>
      </c>
      <c r="AJ194" s="17"/>
      <c r="AK194" s="17">
        <v>0.89656445330773304</v>
      </c>
      <c r="AL194" s="17">
        <v>0.91665547981742901</v>
      </c>
      <c r="AM194" s="17"/>
      <c r="AN194" s="17">
        <v>0.91513907914225401</v>
      </c>
      <c r="AO194" s="17">
        <v>0.882759016433735</v>
      </c>
      <c r="AP194" s="17">
        <v>0.93726634872708803</v>
      </c>
      <c r="AQ194" s="17"/>
      <c r="AR194" s="17">
        <v>0.90799734340890803</v>
      </c>
      <c r="AS194" s="17">
        <v>0.934789646789706</v>
      </c>
      <c r="AT194" s="17"/>
      <c r="AU194" s="17">
        <v>0.89448301671415498</v>
      </c>
      <c r="AV194" s="17">
        <v>0.91877088877646296</v>
      </c>
    </row>
    <row r="195" spans="2:48" x14ac:dyDescent="0.25">
      <c r="B195" t="s">
        <v>146</v>
      </c>
      <c r="C195" s="17">
        <v>8.1437750630756894E-2</v>
      </c>
      <c r="D195" s="17">
        <v>0.1056809906999</v>
      </c>
      <c r="E195" s="17">
        <v>5.8716371540626901E-2</v>
      </c>
      <c r="F195" s="17"/>
      <c r="G195" s="17">
        <v>4.5541258959920297E-2</v>
      </c>
      <c r="H195" s="17">
        <v>6.2637175224925498E-2</v>
      </c>
      <c r="I195" s="17">
        <v>7.6637965686756307E-2</v>
      </c>
      <c r="J195" s="17">
        <v>0.13662806711952999</v>
      </c>
      <c r="K195" s="17">
        <v>8.3562036339314097E-2</v>
      </c>
      <c r="L195" s="17"/>
      <c r="M195" s="17">
        <v>7.0301293895510403E-2</v>
      </c>
      <c r="N195" s="17">
        <v>6.77011209669518E-2</v>
      </c>
      <c r="O195" s="17">
        <v>7.8396853838495095E-2</v>
      </c>
      <c r="P195" s="17">
        <v>0.11690587761794401</v>
      </c>
      <c r="Q195" s="17"/>
      <c r="R195" s="17">
        <v>6.4162597124841694E-2</v>
      </c>
      <c r="S195" s="17">
        <v>0.12456493951120701</v>
      </c>
      <c r="T195" s="17">
        <v>9.6120741153481196E-2</v>
      </c>
      <c r="U195" s="17">
        <v>7.6619605879718097E-2</v>
      </c>
      <c r="V195" s="17"/>
      <c r="W195" s="17">
        <v>6.7526155104819602E-2</v>
      </c>
      <c r="X195" s="17">
        <v>9.7859105475989597E-2</v>
      </c>
      <c r="Y195" s="17">
        <v>5.6873363950430501E-2</v>
      </c>
      <c r="Z195" s="17">
        <v>5.6748014504508899E-2</v>
      </c>
      <c r="AA195" s="17">
        <v>0.33326587660287399</v>
      </c>
      <c r="AB195" s="17"/>
      <c r="AC195" s="17">
        <v>8.0384675311707801E-2</v>
      </c>
      <c r="AD195" s="17">
        <v>8.6333743897502896E-2</v>
      </c>
      <c r="AE195" s="17"/>
      <c r="AF195" s="17">
        <v>8.4694529736075497E-2</v>
      </c>
      <c r="AG195" s="17">
        <v>0.11218969342816699</v>
      </c>
      <c r="AH195" s="17">
        <v>6.3652186221467094E-2</v>
      </c>
      <c r="AI195" s="17">
        <v>8.7307008718547505E-2</v>
      </c>
      <c r="AJ195" s="17"/>
      <c r="AK195" s="17">
        <v>9.4130206613847495E-2</v>
      </c>
      <c r="AL195" s="17">
        <v>7.7814847792814695E-2</v>
      </c>
      <c r="AM195" s="17"/>
      <c r="AN195" s="17">
        <v>8.2029432313563105E-2</v>
      </c>
      <c r="AO195" s="17">
        <v>0.111307217434294</v>
      </c>
      <c r="AP195" s="17">
        <v>5.2935940761802899E-2</v>
      </c>
      <c r="AQ195" s="17"/>
      <c r="AR195" s="17">
        <v>8.0493244393664898E-2</v>
      </c>
      <c r="AS195" s="17">
        <v>5.4671081297508202E-2</v>
      </c>
      <c r="AT195" s="17"/>
      <c r="AU195" s="17">
        <v>0.100970105045787</v>
      </c>
      <c r="AV195" s="17">
        <v>7.0436977744258694E-2</v>
      </c>
    </row>
    <row r="196" spans="2:48" x14ac:dyDescent="0.25">
      <c r="B196" t="s">
        <v>147</v>
      </c>
      <c r="C196" s="17">
        <v>0.82319744635603198</v>
      </c>
      <c r="D196" s="17">
        <v>0.77018946037689395</v>
      </c>
      <c r="E196" s="17">
        <v>0.87290076417138096</v>
      </c>
      <c r="F196" s="17"/>
      <c r="G196" s="17">
        <v>0.87411289349302501</v>
      </c>
      <c r="H196" s="17">
        <v>0.85253344861495495</v>
      </c>
      <c r="I196" s="17">
        <v>0.84150173673818496</v>
      </c>
      <c r="J196" s="17">
        <v>0.718285838512708</v>
      </c>
      <c r="K196" s="17">
        <v>0.83287592732137194</v>
      </c>
      <c r="L196" s="17"/>
      <c r="M196" s="17">
        <v>0.85939741220897903</v>
      </c>
      <c r="N196" s="17">
        <v>0.83922188659665597</v>
      </c>
      <c r="O196" s="17">
        <v>0.82824880112170696</v>
      </c>
      <c r="P196" s="17">
        <v>0.75046592470713103</v>
      </c>
      <c r="Q196" s="17"/>
      <c r="R196" s="17">
        <v>0.86744069741157404</v>
      </c>
      <c r="S196" s="17">
        <v>0.73890581779668196</v>
      </c>
      <c r="T196" s="17">
        <v>0.79701649938716601</v>
      </c>
      <c r="U196" s="17">
        <v>0.82775987977157595</v>
      </c>
      <c r="V196" s="17"/>
      <c r="W196" s="17">
        <v>0.844339927111176</v>
      </c>
      <c r="X196" s="17">
        <v>0.79510678772819998</v>
      </c>
      <c r="Y196" s="17">
        <v>0.88625327209913896</v>
      </c>
      <c r="Z196" s="17">
        <v>0.88650397099098199</v>
      </c>
      <c r="AA196" s="17">
        <v>0.33346824679425302</v>
      </c>
      <c r="AB196" s="17"/>
      <c r="AC196" s="17">
        <v>0.82248944298179005</v>
      </c>
      <c r="AD196" s="17">
        <v>0.81836094698513195</v>
      </c>
      <c r="AE196" s="17"/>
      <c r="AF196" s="17">
        <v>0.83061094052784901</v>
      </c>
      <c r="AG196" s="17">
        <v>0.76505711146521604</v>
      </c>
      <c r="AH196" s="17">
        <v>0.86031158736604196</v>
      </c>
      <c r="AI196" s="17">
        <v>0.75226924287169095</v>
      </c>
      <c r="AJ196" s="17"/>
      <c r="AK196" s="17">
        <v>0.80243424669388497</v>
      </c>
      <c r="AL196" s="17">
        <v>0.83884063202461501</v>
      </c>
      <c r="AM196" s="17"/>
      <c r="AN196" s="17">
        <v>0.83310964682869104</v>
      </c>
      <c r="AO196" s="17">
        <v>0.77145179899944105</v>
      </c>
      <c r="AP196" s="17">
        <v>0.88433040796528495</v>
      </c>
      <c r="AQ196" s="17"/>
      <c r="AR196" s="17">
        <v>0.82750409901524302</v>
      </c>
      <c r="AS196" s="17">
        <v>0.88011856549219702</v>
      </c>
      <c r="AT196" s="17"/>
      <c r="AU196" s="17">
        <v>0.79351291166836802</v>
      </c>
      <c r="AV196" s="17">
        <v>0.84833391103220401</v>
      </c>
    </row>
    <row r="197" spans="2:48" x14ac:dyDescent="0.25">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row>
    <row r="198" spans="2:48" x14ac:dyDescent="0.25">
      <c r="B198" s="6" t="s">
        <v>158</v>
      </c>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row>
    <row r="199" spans="2:48" x14ac:dyDescent="0.25">
      <c r="B199" s="24" t="s">
        <v>73</v>
      </c>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row>
    <row r="200" spans="2:48" x14ac:dyDescent="0.25">
      <c r="B200" t="s">
        <v>141</v>
      </c>
      <c r="C200" s="17">
        <v>0.36533584014265202</v>
      </c>
      <c r="D200" s="17">
        <v>0.35901045819359201</v>
      </c>
      <c r="E200" s="17">
        <v>0.37068237215741301</v>
      </c>
      <c r="F200" s="17"/>
      <c r="G200" s="17">
        <v>0.39456392511764998</v>
      </c>
      <c r="H200" s="17">
        <v>0.37876606673820701</v>
      </c>
      <c r="I200" s="17">
        <v>0.34559881817660798</v>
      </c>
      <c r="J200" s="17">
        <v>0.36082418413047301</v>
      </c>
      <c r="K200" s="17">
        <v>0.34828969136256899</v>
      </c>
      <c r="L200" s="17"/>
      <c r="M200" s="17">
        <v>0.35679391171664299</v>
      </c>
      <c r="N200" s="17">
        <v>0.375192501264204</v>
      </c>
      <c r="O200" s="17">
        <v>0.34317282129271598</v>
      </c>
      <c r="P200" s="17">
        <v>0.38625481364805903</v>
      </c>
      <c r="Q200" s="17"/>
      <c r="R200" s="17">
        <v>0.45328464785636802</v>
      </c>
      <c r="S200" s="17">
        <v>0.34055771492558201</v>
      </c>
      <c r="T200" s="17">
        <v>0.33125902561119303</v>
      </c>
      <c r="U200" s="17">
        <v>0.36574584959906797</v>
      </c>
      <c r="V200" s="17"/>
      <c r="W200" s="17">
        <v>0.39218021876764803</v>
      </c>
      <c r="X200" s="17">
        <v>0.32701725957424999</v>
      </c>
      <c r="Y200" s="17">
        <v>0.36510100225888398</v>
      </c>
      <c r="Z200" s="17">
        <v>0.54596318050577697</v>
      </c>
      <c r="AA200" s="17">
        <v>0.54513828129145003</v>
      </c>
      <c r="AB200" s="17"/>
      <c r="AC200" s="17">
        <v>0.34386414085505101</v>
      </c>
      <c r="AD200" s="17">
        <v>0.41276077872197198</v>
      </c>
      <c r="AE200" s="17"/>
      <c r="AF200" s="17">
        <v>0.37750144930569302</v>
      </c>
      <c r="AG200" s="17">
        <v>0.35004060574571499</v>
      </c>
      <c r="AH200" s="17">
        <v>0.35391590675002998</v>
      </c>
      <c r="AI200" s="17">
        <v>0.43668597512019802</v>
      </c>
      <c r="AJ200" s="17"/>
      <c r="AK200" s="17">
        <v>0.44206832107281202</v>
      </c>
      <c r="AL200" s="17">
        <v>0.31569477510084798</v>
      </c>
      <c r="AM200" s="17"/>
      <c r="AN200" s="17">
        <v>0.39813928314977598</v>
      </c>
      <c r="AO200" s="17">
        <v>0.33281470866883101</v>
      </c>
      <c r="AP200" s="17">
        <v>0.39368671211219203</v>
      </c>
      <c r="AQ200" s="17"/>
      <c r="AR200" s="17">
        <v>0.40580340102765899</v>
      </c>
      <c r="AS200" s="17">
        <v>0.39269544722447203</v>
      </c>
      <c r="AT200" s="17"/>
      <c r="AU200" s="17">
        <v>0.38241636597076401</v>
      </c>
      <c r="AV200" s="17">
        <v>0.37563951089993602</v>
      </c>
    </row>
    <row r="201" spans="2:48" x14ac:dyDescent="0.25">
      <c r="B201" t="s">
        <v>142</v>
      </c>
      <c r="C201" s="17">
        <v>0.47176599751266901</v>
      </c>
      <c r="D201" s="17">
        <v>0.44533158886641699</v>
      </c>
      <c r="E201" s="17">
        <v>0.497957110798316</v>
      </c>
      <c r="F201" s="17"/>
      <c r="G201" s="17">
        <v>0.43848624662133801</v>
      </c>
      <c r="H201" s="17">
        <v>0.439647852701953</v>
      </c>
      <c r="I201" s="17">
        <v>0.50591499857884104</v>
      </c>
      <c r="J201" s="17">
        <v>0.46166775648937802</v>
      </c>
      <c r="K201" s="17">
        <v>0.51130593151070303</v>
      </c>
      <c r="L201" s="17"/>
      <c r="M201" s="17">
        <v>0.45937935566753202</v>
      </c>
      <c r="N201" s="17">
        <v>0.45577225076452998</v>
      </c>
      <c r="O201" s="17">
        <v>0.55789894310542998</v>
      </c>
      <c r="P201" s="17">
        <v>0.40671448988669501</v>
      </c>
      <c r="Q201" s="17"/>
      <c r="R201" s="17">
        <v>0.40068330804344798</v>
      </c>
      <c r="S201" s="17">
        <v>0.50374509392000499</v>
      </c>
      <c r="T201" s="17">
        <v>0.52169241829468305</v>
      </c>
      <c r="U201" s="17">
        <v>0.46615890490195899</v>
      </c>
      <c r="V201" s="17"/>
      <c r="W201" s="17">
        <v>0.44153572553578102</v>
      </c>
      <c r="X201" s="17">
        <v>0.51355590422076802</v>
      </c>
      <c r="Y201" s="17">
        <v>0.45516385544316501</v>
      </c>
      <c r="Z201" s="17">
        <v>0.32189434052785099</v>
      </c>
      <c r="AA201" s="17">
        <v>0.28235272059525701</v>
      </c>
      <c r="AB201" s="17"/>
      <c r="AC201" s="17">
        <v>0.48301198813010399</v>
      </c>
      <c r="AD201" s="17">
        <v>0.44389049126201402</v>
      </c>
      <c r="AE201" s="17"/>
      <c r="AF201" s="17">
        <v>0.48702588188144602</v>
      </c>
      <c r="AG201" s="17">
        <v>0.48948945918543402</v>
      </c>
      <c r="AH201" s="17">
        <v>0.46732028428981298</v>
      </c>
      <c r="AI201" s="17">
        <v>0.365451491521191</v>
      </c>
      <c r="AJ201" s="17"/>
      <c r="AK201" s="17">
        <v>0.42216116747875398</v>
      </c>
      <c r="AL201" s="17">
        <v>0.52118062293541301</v>
      </c>
      <c r="AM201" s="17"/>
      <c r="AN201" s="17">
        <v>0.46938609604041498</v>
      </c>
      <c r="AO201" s="17">
        <v>0.50009331973437998</v>
      </c>
      <c r="AP201" s="17">
        <v>0.424788939929159</v>
      </c>
      <c r="AQ201" s="17"/>
      <c r="AR201" s="17">
        <v>0.46071037439155099</v>
      </c>
      <c r="AS201" s="17">
        <v>0.43822165604623797</v>
      </c>
      <c r="AT201" s="17"/>
      <c r="AU201" s="17">
        <v>0.48330411563778902</v>
      </c>
      <c r="AV201" s="17">
        <v>0.46935373665719698</v>
      </c>
    </row>
    <row r="202" spans="2:48" x14ac:dyDescent="0.25">
      <c r="B202" t="s">
        <v>143</v>
      </c>
      <c r="C202" s="17">
        <v>0.11920702928233</v>
      </c>
      <c r="D202" s="17">
        <v>0.142561183130894</v>
      </c>
      <c r="E202" s="17">
        <v>9.62651199930913E-2</v>
      </c>
      <c r="F202" s="17"/>
      <c r="G202" s="17">
        <v>0.122929750256053</v>
      </c>
      <c r="H202" s="17">
        <v>0.12445254709914499</v>
      </c>
      <c r="I202" s="17">
        <v>0.105531833852928</v>
      </c>
      <c r="J202" s="17">
        <v>0.148982894324623</v>
      </c>
      <c r="K202" s="17">
        <v>9.4267373366071994E-2</v>
      </c>
      <c r="L202" s="17"/>
      <c r="M202" s="17">
        <v>0.13534998846916799</v>
      </c>
      <c r="N202" s="17">
        <v>0.11491417352175801</v>
      </c>
      <c r="O202" s="17">
        <v>6.2614230496676096E-2</v>
      </c>
      <c r="P202" s="17">
        <v>0.169114646956707</v>
      </c>
      <c r="Q202" s="17"/>
      <c r="R202" s="17">
        <v>9.5844357020518398E-2</v>
      </c>
      <c r="S202" s="17">
        <v>8.38963667353817E-2</v>
      </c>
      <c r="T202" s="17">
        <v>0.11717580413180501</v>
      </c>
      <c r="U202" s="17">
        <v>0.12482508720936999</v>
      </c>
      <c r="V202" s="17"/>
      <c r="W202" s="17">
        <v>0.116392600852523</v>
      </c>
      <c r="X202" s="17">
        <v>0.117383606472047</v>
      </c>
      <c r="Y202" s="17">
        <v>0.146160536824994</v>
      </c>
      <c r="Z202" s="17">
        <v>7.50414390247163E-2</v>
      </c>
      <c r="AA202" s="17">
        <v>0.17250899811329301</v>
      </c>
      <c r="AB202" s="17"/>
      <c r="AC202" s="17">
        <v>0.13265362972394901</v>
      </c>
      <c r="AD202" s="17">
        <v>9.7377231839805997E-2</v>
      </c>
      <c r="AE202" s="17"/>
      <c r="AF202" s="17">
        <v>0.103144012790856</v>
      </c>
      <c r="AG202" s="17">
        <v>0.12527983374576801</v>
      </c>
      <c r="AH202" s="17">
        <v>0.125220916832743</v>
      </c>
      <c r="AI202" s="17">
        <v>0.15410301158158399</v>
      </c>
      <c r="AJ202" s="17"/>
      <c r="AK202" s="17">
        <v>0.10176951144672799</v>
      </c>
      <c r="AL202" s="17">
        <v>0.121557821583894</v>
      </c>
      <c r="AM202" s="17"/>
      <c r="AN202" s="17">
        <v>9.5145217146983097E-2</v>
      </c>
      <c r="AO202" s="17">
        <v>0.14777297002825701</v>
      </c>
      <c r="AP202" s="17">
        <v>0.115841027280012</v>
      </c>
      <c r="AQ202" s="17"/>
      <c r="AR202" s="17">
        <v>0.109532397475104</v>
      </c>
      <c r="AS202" s="17">
        <v>0.11169928455791001</v>
      </c>
      <c r="AT202" s="17"/>
      <c r="AU202" s="17">
        <v>0.105212917079262</v>
      </c>
      <c r="AV202" s="17">
        <v>0.12920030450081901</v>
      </c>
    </row>
    <row r="203" spans="2:48" x14ac:dyDescent="0.25">
      <c r="B203" t="s">
        <v>144</v>
      </c>
      <c r="C203" s="17">
        <v>2.7338566197713299E-2</v>
      </c>
      <c r="D203" s="17">
        <v>3.3893830449868198E-2</v>
      </c>
      <c r="E203" s="17">
        <v>2.1291298849965799E-2</v>
      </c>
      <c r="F203" s="17"/>
      <c r="G203" s="17">
        <v>1.8045262410407801E-2</v>
      </c>
      <c r="H203" s="17">
        <v>2.72353514615278E-2</v>
      </c>
      <c r="I203" s="17">
        <v>3.6164990741641097E-2</v>
      </c>
      <c r="J203" s="17">
        <v>1.6752264545097699E-2</v>
      </c>
      <c r="K203" s="17">
        <v>3.8189145630659498E-2</v>
      </c>
      <c r="L203" s="17"/>
      <c r="M203" s="17">
        <v>4.0297076656036802E-2</v>
      </c>
      <c r="N203" s="17">
        <v>2.47512646183683E-2</v>
      </c>
      <c r="O203" s="17">
        <v>2.0884766340276101E-2</v>
      </c>
      <c r="P203" s="17">
        <v>2.5258010433627499E-2</v>
      </c>
      <c r="Q203" s="17"/>
      <c r="R203" s="17">
        <v>3.7287647245327397E-2</v>
      </c>
      <c r="S203" s="17">
        <v>5.1085788149520597E-2</v>
      </c>
      <c r="T203" s="17">
        <v>1.12962976079628E-2</v>
      </c>
      <c r="U203" s="17">
        <v>2.96763135664544E-2</v>
      </c>
      <c r="V203" s="17"/>
      <c r="W203" s="17">
        <v>3.06641919521588E-2</v>
      </c>
      <c r="X203" s="17">
        <v>2.3491730946783199E-2</v>
      </c>
      <c r="Y203" s="17">
        <v>2.9022570599264701E-2</v>
      </c>
      <c r="Z203" s="17">
        <v>5.7101039941656502E-2</v>
      </c>
      <c r="AA203" s="17">
        <v>0</v>
      </c>
      <c r="AB203" s="17"/>
      <c r="AC203" s="17">
        <v>2.08103015784925E-2</v>
      </c>
      <c r="AD203" s="17">
        <v>3.7956424870389097E-2</v>
      </c>
      <c r="AE203" s="17"/>
      <c r="AF203" s="17">
        <v>2.6889282372606599E-2</v>
      </c>
      <c r="AG203" s="17">
        <v>2.5249442339610899E-2</v>
      </c>
      <c r="AH203" s="17">
        <v>3.2002263170238902E-2</v>
      </c>
      <c r="AI203" s="17">
        <v>1.9455518876674099E-2</v>
      </c>
      <c r="AJ203" s="17"/>
      <c r="AK203" s="17">
        <v>1.5898951085197999E-2</v>
      </c>
      <c r="AL203" s="17">
        <v>3.4143989003764703E-2</v>
      </c>
      <c r="AM203" s="17"/>
      <c r="AN203" s="17">
        <v>3.1697833052569901E-2</v>
      </c>
      <c r="AO203" s="17">
        <v>1.10417380534607E-2</v>
      </c>
      <c r="AP203" s="17">
        <v>4.7334510845620299E-2</v>
      </c>
      <c r="AQ203" s="17"/>
      <c r="AR203" s="17">
        <v>1.12352502073378E-2</v>
      </c>
      <c r="AS203" s="17">
        <v>3.63214029169113E-2</v>
      </c>
      <c r="AT203" s="17"/>
      <c r="AU203" s="17">
        <v>1.8502804897524101E-2</v>
      </c>
      <c r="AV203" s="17">
        <v>1.2652178791538E-2</v>
      </c>
    </row>
    <row r="204" spans="2:48" x14ac:dyDescent="0.25">
      <c r="B204" t="s">
        <v>123</v>
      </c>
      <c r="C204" s="17">
        <v>1.6352566864635799E-2</v>
      </c>
      <c r="D204" s="17">
        <v>1.9202939359228999E-2</v>
      </c>
      <c r="E204" s="17">
        <v>1.3804098201213101E-2</v>
      </c>
      <c r="F204" s="17"/>
      <c r="G204" s="17">
        <v>2.5974815594550699E-2</v>
      </c>
      <c r="H204" s="17">
        <v>2.9898181999167599E-2</v>
      </c>
      <c r="I204" s="17">
        <v>6.7893586499815301E-3</v>
      </c>
      <c r="J204" s="17">
        <v>1.1772900510428201E-2</v>
      </c>
      <c r="K204" s="17">
        <v>7.9478581299964497E-3</v>
      </c>
      <c r="L204" s="17"/>
      <c r="M204" s="17">
        <v>8.1796674906207106E-3</v>
      </c>
      <c r="N204" s="17">
        <v>2.9369809831138901E-2</v>
      </c>
      <c r="O204" s="17">
        <v>1.54292387649019E-2</v>
      </c>
      <c r="P204" s="17">
        <v>1.26580390749115E-2</v>
      </c>
      <c r="Q204" s="17"/>
      <c r="R204" s="17">
        <v>1.2900039834337801E-2</v>
      </c>
      <c r="S204" s="17">
        <v>2.0715036269510299E-2</v>
      </c>
      <c r="T204" s="17">
        <v>1.8576454354356599E-2</v>
      </c>
      <c r="U204" s="17">
        <v>1.3593844723149199E-2</v>
      </c>
      <c r="V204" s="17"/>
      <c r="W204" s="17">
        <v>1.92272628918893E-2</v>
      </c>
      <c r="X204" s="17">
        <v>1.8551498786151401E-2</v>
      </c>
      <c r="Y204" s="17">
        <v>4.5520348736919E-3</v>
      </c>
      <c r="Z204" s="17">
        <v>0</v>
      </c>
      <c r="AA204" s="17">
        <v>0</v>
      </c>
      <c r="AB204" s="17"/>
      <c r="AC204" s="17">
        <v>1.9659939712402898E-2</v>
      </c>
      <c r="AD204" s="17">
        <v>8.01507330581816E-3</v>
      </c>
      <c r="AE204" s="17"/>
      <c r="AF204" s="17">
        <v>5.4393736493983501E-3</v>
      </c>
      <c r="AG204" s="17">
        <v>9.9406589834724196E-3</v>
      </c>
      <c r="AH204" s="17">
        <v>2.1540628957174901E-2</v>
      </c>
      <c r="AI204" s="17">
        <v>2.4304002900352801E-2</v>
      </c>
      <c r="AJ204" s="17"/>
      <c r="AK204" s="17">
        <v>1.8102048916508299E-2</v>
      </c>
      <c r="AL204" s="17">
        <v>7.4227913760802301E-3</v>
      </c>
      <c r="AM204" s="17"/>
      <c r="AN204" s="17">
        <v>5.6315706102561701E-3</v>
      </c>
      <c r="AO204" s="17">
        <v>8.2772635150704602E-3</v>
      </c>
      <c r="AP204" s="17">
        <v>1.8348809833016299E-2</v>
      </c>
      <c r="AQ204" s="17"/>
      <c r="AR204" s="17">
        <v>1.2718576898347701E-2</v>
      </c>
      <c r="AS204" s="17">
        <v>2.1062209254468899E-2</v>
      </c>
      <c r="AT204" s="17"/>
      <c r="AU204" s="17">
        <v>1.0563796414661E-2</v>
      </c>
      <c r="AV204" s="17">
        <v>1.3154269150509299E-2</v>
      </c>
    </row>
    <row r="205" spans="2:48" x14ac:dyDescent="0.25">
      <c r="B205" t="s">
        <v>145</v>
      </c>
      <c r="C205" s="17">
        <v>0.83710183765532098</v>
      </c>
      <c r="D205" s="17">
        <v>0.804342047060008</v>
      </c>
      <c r="E205" s="17">
        <v>0.86863948295573001</v>
      </c>
      <c r="F205" s="17"/>
      <c r="G205" s="17">
        <v>0.83305017173898899</v>
      </c>
      <c r="H205" s="17">
        <v>0.81841391944015995</v>
      </c>
      <c r="I205" s="17">
        <v>0.85151381675544902</v>
      </c>
      <c r="J205" s="17">
        <v>0.82249194061985098</v>
      </c>
      <c r="K205" s="17">
        <v>0.85959562287327196</v>
      </c>
      <c r="L205" s="17"/>
      <c r="M205" s="17">
        <v>0.81617326738417495</v>
      </c>
      <c r="N205" s="17">
        <v>0.83096475202873399</v>
      </c>
      <c r="O205" s="17">
        <v>0.90107176439814596</v>
      </c>
      <c r="P205" s="17">
        <v>0.79296930353475403</v>
      </c>
      <c r="Q205" s="17"/>
      <c r="R205" s="17">
        <v>0.853967955899816</v>
      </c>
      <c r="S205" s="17">
        <v>0.84430280884558695</v>
      </c>
      <c r="T205" s="17">
        <v>0.85295144390587596</v>
      </c>
      <c r="U205" s="17">
        <v>0.83190475450102697</v>
      </c>
      <c r="V205" s="17"/>
      <c r="W205" s="17">
        <v>0.83371594430342899</v>
      </c>
      <c r="X205" s="17">
        <v>0.84057316379501801</v>
      </c>
      <c r="Y205" s="17">
        <v>0.82026485770204904</v>
      </c>
      <c r="Z205" s="17">
        <v>0.86785752103362701</v>
      </c>
      <c r="AA205" s="17">
        <v>0.82749100188670699</v>
      </c>
      <c r="AB205" s="17"/>
      <c r="AC205" s="17">
        <v>0.82687612898515594</v>
      </c>
      <c r="AD205" s="17">
        <v>0.856651269983987</v>
      </c>
      <c r="AE205" s="17"/>
      <c r="AF205" s="17">
        <v>0.86452733118713898</v>
      </c>
      <c r="AG205" s="17">
        <v>0.83953006493114801</v>
      </c>
      <c r="AH205" s="17">
        <v>0.82123619103984302</v>
      </c>
      <c r="AI205" s="17">
        <v>0.80213746664138896</v>
      </c>
      <c r="AJ205" s="17"/>
      <c r="AK205" s="17">
        <v>0.86422948855156601</v>
      </c>
      <c r="AL205" s="17">
        <v>0.83687539803626099</v>
      </c>
      <c r="AM205" s="17"/>
      <c r="AN205" s="17">
        <v>0.86752537919019101</v>
      </c>
      <c r="AO205" s="17">
        <v>0.83290802840321099</v>
      </c>
      <c r="AP205" s="17">
        <v>0.81847565204135198</v>
      </c>
      <c r="AQ205" s="17"/>
      <c r="AR205" s="17">
        <v>0.86651377541921004</v>
      </c>
      <c r="AS205" s="17">
        <v>0.83091710327071</v>
      </c>
      <c r="AT205" s="17"/>
      <c r="AU205" s="17">
        <v>0.86572048160855297</v>
      </c>
      <c r="AV205" s="17">
        <v>0.84499324755713301</v>
      </c>
    </row>
    <row r="206" spans="2:48" x14ac:dyDescent="0.25">
      <c r="B206" t="s">
        <v>146</v>
      </c>
      <c r="C206" s="17">
        <v>0.14654559548004301</v>
      </c>
      <c r="D206" s="17">
        <v>0.17645501358076299</v>
      </c>
      <c r="E206" s="17">
        <v>0.117556418843057</v>
      </c>
      <c r="F206" s="17"/>
      <c r="G206" s="17">
        <v>0.14097501266646101</v>
      </c>
      <c r="H206" s="17">
        <v>0.151687898560672</v>
      </c>
      <c r="I206" s="17">
        <v>0.141696824594569</v>
      </c>
      <c r="J206" s="17">
        <v>0.16573515886972001</v>
      </c>
      <c r="K206" s="17">
        <v>0.132456518996731</v>
      </c>
      <c r="L206" s="17"/>
      <c r="M206" s="17">
        <v>0.175647065125205</v>
      </c>
      <c r="N206" s="17">
        <v>0.139665438140127</v>
      </c>
      <c r="O206" s="17">
        <v>8.3498996836952194E-2</v>
      </c>
      <c r="P206" s="17">
        <v>0.19437265739033499</v>
      </c>
      <c r="Q206" s="17"/>
      <c r="R206" s="17">
        <v>0.13313200426584601</v>
      </c>
      <c r="S206" s="17">
        <v>0.13498215488490201</v>
      </c>
      <c r="T206" s="17">
        <v>0.128472101739767</v>
      </c>
      <c r="U206" s="17">
        <v>0.154501400775824</v>
      </c>
      <c r="V206" s="17"/>
      <c r="W206" s="17">
        <v>0.14705679280468101</v>
      </c>
      <c r="X206" s="17">
        <v>0.14087533741882999</v>
      </c>
      <c r="Y206" s="17">
        <v>0.17518310742425899</v>
      </c>
      <c r="Z206" s="17">
        <v>0.13214247896637299</v>
      </c>
      <c r="AA206" s="17">
        <v>0.17250899811329301</v>
      </c>
      <c r="AB206" s="17"/>
      <c r="AC206" s="17">
        <v>0.15346393130244201</v>
      </c>
      <c r="AD206" s="17">
        <v>0.13533365671019501</v>
      </c>
      <c r="AE206" s="17"/>
      <c r="AF206" s="17">
        <v>0.13003329516346299</v>
      </c>
      <c r="AG206" s="17">
        <v>0.150529276085379</v>
      </c>
      <c r="AH206" s="17">
        <v>0.15722318000298199</v>
      </c>
      <c r="AI206" s="17">
        <v>0.173558530458258</v>
      </c>
      <c r="AJ206" s="17"/>
      <c r="AK206" s="17">
        <v>0.117668462531926</v>
      </c>
      <c r="AL206" s="17">
        <v>0.155701810587659</v>
      </c>
      <c r="AM206" s="17"/>
      <c r="AN206" s="17">
        <v>0.126843050199553</v>
      </c>
      <c r="AO206" s="17">
        <v>0.15881470808171799</v>
      </c>
      <c r="AP206" s="17">
        <v>0.16317553812563201</v>
      </c>
      <c r="AQ206" s="17"/>
      <c r="AR206" s="17">
        <v>0.120767647682442</v>
      </c>
      <c r="AS206" s="17">
        <v>0.148020687474821</v>
      </c>
      <c r="AT206" s="17"/>
      <c r="AU206" s="17">
        <v>0.123715721976786</v>
      </c>
      <c r="AV206" s="17">
        <v>0.141852483292357</v>
      </c>
    </row>
    <row r="207" spans="2:48" x14ac:dyDescent="0.25">
      <c r="B207" t="s">
        <v>147</v>
      </c>
      <c r="C207" s="17">
        <v>0.690556242175278</v>
      </c>
      <c r="D207" s="17">
        <v>0.62788703347924602</v>
      </c>
      <c r="E207" s="17">
        <v>0.751083064112673</v>
      </c>
      <c r="F207" s="17"/>
      <c r="G207" s="17">
        <v>0.69207515907252803</v>
      </c>
      <c r="H207" s="17">
        <v>0.66672602087948796</v>
      </c>
      <c r="I207" s="17">
        <v>0.70981699216088001</v>
      </c>
      <c r="J207" s="17">
        <v>0.65675678175013097</v>
      </c>
      <c r="K207" s="17">
        <v>0.72713910387654002</v>
      </c>
      <c r="L207" s="17"/>
      <c r="M207" s="17">
        <v>0.64052620225896995</v>
      </c>
      <c r="N207" s="17">
        <v>0.69129931388860799</v>
      </c>
      <c r="O207" s="17">
        <v>0.81757276756119401</v>
      </c>
      <c r="P207" s="17">
        <v>0.59859664614441899</v>
      </c>
      <c r="Q207" s="17"/>
      <c r="R207" s="17">
        <v>0.72083595163397096</v>
      </c>
      <c r="S207" s="17">
        <v>0.709320653960685</v>
      </c>
      <c r="T207" s="17">
        <v>0.72447934216610899</v>
      </c>
      <c r="U207" s="17">
        <v>0.67740335372520299</v>
      </c>
      <c r="V207" s="17"/>
      <c r="W207" s="17">
        <v>0.68665915149874801</v>
      </c>
      <c r="X207" s="17">
        <v>0.69969782637618805</v>
      </c>
      <c r="Y207" s="17">
        <v>0.64508175027779102</v>
      </c>
      <c r="Z207" s="17">
        <v>0.73571504206725402</v>
      </c>
      <c r="AA207" s="17">
        <v>0.65498200377341398</v>
      </c>
      <c r="AB207" s="17"/>
      <c r="AC207" s="17">
        <v>0.67341219768271399</v>
      </c>
      <c r="AD207" s="17">
        <v>0.72131761327379196</v>
      </c>
      <c r="AE207" s="17"/>
      <c r="AF207" s="17">
        <v>0.73449403602367602</v>
      </c>
      <c r="AG207" s="17">
        <v>0.68900078884576899</v>
      </c>
      <c r="AH207" s="17">
        <v>0.66401301103686095</v>
      </c>
      <c r="AI207" s="17">
        <v>0.62857893618313099</v>
      </c>
      <c r="AJ207" s="17"/>
      <c r="AK207" s="17">
        <v>0.74656102601964003</v>
      </c>
      <c r="AL207" s="17">
        <v>0.68117358744860101</v>
      </c>
      <c r="AM207" s="17"/>
      <c r="AN207" s="17">
        <v>0.74068232899063802</v>
      </c>
      <c r="AO207" s="17">
        <v>0.67409332032149305</v>
      </c>
      <c r="AP207" s="17">
        <v>0.65530011391571996</v>
      </c>
      <c r="AQ207" s="17"/>
      <c r="AR207" s="17">
        <v>0.74574612773676796</v>
      </c>
      <c r="AS207" s="17">
        <v>0.682896415795889</v>
      </c>
      <c r="AT207" s="17"/>
      <c r="AU207" s="17">
        <v>0.74200475963176704</v>
      </c>
      <c r="AV207" s="17">
        <v>0.70314076426477601</v>
      </c>
    </row>
    <row r="208" spans="2:48" x14ac:dyDescent="0.25">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row>
    <row r="209" spans="2:48" x14ac:dyDescent="0.25">
      <c r="B209" s="6" t="s">
        <v>159</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row>
    <row r="210" spans="2:48" x14ac:dyDescent="0.25">
      <c r="B210" s="24" t="s">
        <v>73</v>
      </c>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row>
    <row r="211" spans="2:48" x14ac:dyDescent="0.25">
      <c r="B211" t="s">
        <v>141</v>
      </c>
      <c r="C211" s="17">
        <v>0.21537735129251301</v>
      </c>
      <c r="D211" s="17">
        <v>0.20603855682642599</v>
      </c>
      <c r="E211" s="17">
        <v>0.22488540637303001</v>
      </c>
      <c r="F211" s="17"/>
      <c r="G211" s="17">
        <v>0.196992901218394</v>
      </c>
      <c r="H211" s="17">
        <v>0.188752528305276</v>
      </c>
      <c r="I211" s="17">
        <v>0.17161402008984</v>
      </c>
      <c r="J211" s="17">
        <v>0.238983809224453</v>
      </c>
      <c r="K211" s="17">
        <v>0.27811810699911699</v>
      </c>
      <c r="L211" s="17"/>
      <c r="M211" s="17">
        <v>0.23115273844973999</v>
      </c>
      <c r="N211" s="17">
        <v>0.23857422032171799</v>
      </c>
      <c r="O211" s="17">
        <v>0.21860180213343</v>
      </c>
      <c r="P211" s="17">
        <v>0.15487502726730101</v>
      </c>
      <c r="Q211" s="17"/>
      <c r="R211" s="17">
        <v>0.27634234155079401</v>
      </c>
      <c r="S211" s="17">
        <v>0.19369758186581301</v>
      </c>
      <c r="T211" s="17">
        <v>0.24413791542409199</v>
      </c>
      <c r="U211" s="17">
        <v>0.186537178475808</v>
      </c>
      <c r="V211" s="17"/>
      <c r="W211" s="17">
        <v>0.19936662442918299</v>
      </c>
      <c r="X211" s="17">
        <v>0.16828921398690899</v>
      </c>
      <c r="Y211" s="17">
        <v>0.306319089355789</v>
      </c>
      <c r="Z211" s="17">
        <v>0.39676826454646702</v>
      </c>
      <c r="AA211" s="17">
        <v>0.23207759551461399</v>
      </c>
      <c r="AB211" s="17"/>
      <c r="AC211" s="17">
        <v>0.18006922178953499</v>
      </c>
      <c r="AD211" s="17">
        <v>0.28428061713324998</v>
      </c>
      <c r="AE211" s="17"/>
      <c r="AF211" s="17">
        <v>0.24411093951437901</v>
      </c>
      <c r="AG211" s="17">
        <v>0.25399221597329702</v>
      </c>
      <c r="AH211" s="17">
        <v>0.17996943753494901</v>
      </c>
      <c r="AI211" s="17">
        <v>0.19857298484458599</v>
      </c>
      <c r="AJ211" s="17"/>
      <c r="AK211" s="17">
        <v>0.24957088589040999</v>
      </c>
      <c r="AL211" s="17">
        <v>0.195482696418528</v>
      </c>
      <c r="AM211" s="17"/>
      <c r="AN211" s="17">
        <v>0.24917304643409699</v>
      </c>
      <c r="AO211" s="17">
        <v>0.211016441269921</v>
      </c>
      <c r="AP211" s="17">
        <v>0.21108020111185599</v>
      </c>
      <c r="AQ211" s="17"/>
      <c r="AR211" s="17">
        <v>0.27891061629297798</v>
      </c>
      <c r="AS211" s="17">
        <v>0.18799805781433099</v>
      </c>
      <c r="AT211" s="17"/>
      <c r="AU211" s="17">
        <v>0.269503818320527</v>
      </c>
      <c r="AV211" s="17">
        <v>0.174634549931137</v>
      </c>
    </row>
    <row r="212" spans="2:48" x14ac:dyDescent="0.25">
      <c r="B212" t="s">
        <v>142</v>
      </c>
      <c r="C212" s="17">
        <v>0.39893838013225202</v>
      </c>
      <c r="D212" s="17">
        <v>0.41081407224604599</v>
      </c>
      <c r="E212" s="17">
        <v>0.3928065873337</v>
      </c>
      <c r="F212" s="17"/>
      <c r="G212" s="17">
        <v>0.30147737201164998</v>
      </c>
      <c r="H212" s="17">
        <v>0.455033388611427</v>
      </c>
      <c r="I212" s="17">
        <v>0.43057538730765399</v>
      </c>
      <c r="J212" s="17">
        <v>0.40118662572858299</v>
      </c>
      <c r="K212" s="17">
        <v>0.40382459675849303</v>
      </c>
      <c r="L212" s="17"/>
      <c r="M212" s="17">
        <v>0.40899735589076103</v>
      </c>
      <c r="N212" s="17">
        <v>0.38232127222865397</v>
      </c>
      <c r="O212" s="17">
        <v>0.41154083321761098</v>
      </c>
      <c r="P212" s="17">
        <v>0.39802710263004099</v>
      </c>
      <c r="Q212" s="17"/>
      <c r="R212" s="17">
        <v>0.39413883045827303</v>
      </c>
      <c r="S212" s="17">
        <v>0.44449350210118799</v>
      </c>
      <c r="T212" s="17">
        <v>0.409705039515184</v>
      </c>
      <c r="U212" s="17">
        <v>0.38471839142042802</v>
      </c>
      <c r="V212" s="17"/>
      <c r="W212" s="17">
        <v>0.37453241466061898</v>
      </c>
      <c r="X212" s="17">
        <v>0.43237433963164201</v>
      </c>
      <c r="Y212" s="17">
        <v>0.384015350732335</v>
      </c>
      <c r="Z212" s="17">
        <v>0.29075875579434401</v>
      </c>
      <c r="AA212" s="17">
        <v>0.40484711399266199</v>
      </c>
      <c r="AB212" s="17"/>
      <c r="AC212" s="17">
        <v>0.38147526999517001</v>
      </c>
      <c r="AD212" s="17">
        <v>0.43439443022270402</v>
      </c>
      <c r="AE212" s="17"/>
      <c r="AF212" s="17">
        <v>0.43207304857663098</v>
      </c>
      <c r="AG212" s="17">
        <v>0.38877621773725102</v>
      </c>
      <c r="AH212" s="17">
        <v>0.39260813731507799</v>
      </c>
      <c r="AI212" s="17">
        <v>0.339889844997119</v>
      </c>
      <c r="AJ212" s="17"/>
      <c r="AK212" s="17">
        <v>0.42878418868901003</v>
      </c>
      <c r="AL212" s="17">
        <v>0.388599515982605</v>
      </c>
      <c r="AM212" s="17"/>
      <c r="AN212" s="17">
        <v>0.43160809558672902</v>
      </c>
      <c r="AO212" s="17">
        <v>0.41148463997227303</v>
      </c>
      <c r="AP212" s="17">
        <v>0.351905102957488</v>
      </c>
      <c r="AQ212" s="17"/>
      <c r="AR212" s="17">
        <v>0.4219897532395</v>
      </c>
      <c r="AS212" s="17">
        <v>0.34572314250129199</v>
      </c>
      <c r="AT212" s="17"/>
      <c r="AU212" s="17">
        <v>0.43383577080775299</v>
      </c>
      <c r="AV212" s="17">
        <v>0.33245682132204502</v>
      </c>
    </row>
    <row r="213" spans="2:48" x14ac:dyDescent="0.25">
      <c r="B213" t="s">
        <v>143</v>
      </c>
      <c r="C213" s="17">
        <v>0.27484048098338099</v>
      </c>
      <c r="D213" s="17">
        <v>0.26896298045892603</v>
      </c>
      <c r="E213" s="17">
        <v>0.27641162205809999</v>
      </c>
      <c r="F213" s="17"/>
      <c r="G213" s="17">
        <v>0.34539209449752101</v>
      </c>
      <c r="H213" s="17">
        <v>0.24806173712408999</v>
      </c>
      <c r="I213" s="17">
        <v>0.281431907110896</v>
      </c>
      <c r="J213" s="17">
        <v>0.24405722059741999</v>
      </c>
      <c r="K213" s="17">
        <v>0.25802132332002398</v>
      </c>
      <c r="L213" s="17"/>
      <c r="M213" s="17">
        <v>0.28463449873406699</v>
      </c>
      <c r="N213" s="17">
        <v>0.236976348151336</v>
      </c>
      <c r="O213" s="17">
        <v>0.29797472901987898</v>
      </c>
      <c r="P213" s="17">
        <v>0.29349134832046198</v>
      </c>
      <c r="Q213" s="17"/>
      <c r="R213" s="17">
        <v>0.26860178573174098</v>
      </c>
      <c r="S213" s="17">
        <v>0.20949331479643599</v>
      </c>
      <c r="T213" s="17">
        <v>0.23096828946251499</v>
      </c>
      <c r="U213" s="17">
        <v>0.33770310734409997</v>
      </c>
      <c r="V213" s="17"/>
      <c r="W213" s="17">
        <v>0.30070522537815297</v>
      </c>
      <c r="X213" s="17">
        <v>0.30788404960335403</v>
      </c>
      <c r="Y213" s="17">
        <v>0.223470079451909</v>
      </c>
      <c r="Z213" s="17">
        <v>0.20164998134051099</v>
      </c>
      <c r="AA213" s="17">
        <v>0.36307529049272402</v>
      </c>
      <c r="AB213" s="17"/>
      <c r="AC213" s="17">
        <v>0.32087582686983801</v>
      </c>
      <c r="AD213" s="17">
        <v>0.19052752723063399</v>
      </c>
      <c r="AE213" s="17"/>
      <c r="AF213" s="17">
        <v>0.24699635715130999</v>
      </c>
      <c r="AG213" s="17">
        <v>0.30101555590461099</v>
      </c>
      <c r="AH213" s="17">
        <v>0.28734534682501101</v>
      </c>
      <c r="AI213" s="17">
        <v>0.26431188149780499</v>
      </c>
      <c r="AJ213" s="17"/>
      <c r="AK213" s="17">
        <v>0.22712375264430801</v>
      </c>
      <c r="AL213" s="17">
        <v>0.31414213975185701</v>
      </c>
      <c r="AM213" s="17"/>
      <c r="AN213" s="17">
        <v>0.23285044175101099</v>
      </c>
      <c r="AO213" s="17">
        <v>0.28553320711504399</v>
      </c>
      <c r="AP213" s="17">
        <v>0.31931176076914602</v>
      </c>
      <c r="AQ213" s="17"/>
      <c r="AR213" s="17">
        <v>0.21632407494336101</v>
      </c>
      <c r="AS213" s="17">
        <v>0.33390691896845598</v>
      </c>
      <c r="AT213" s="17"/>
      <c r="AU213" s="17">
        <v>0.21130190127224099</v>
      </c>
      <c r="AV213" s="17">
        <v>0.363187180438307</v>
      </c>
    </row>
    <row r="214" spans="2:48" x14ac:dyDescent="0.25">
      <c r="B214" t="s">
        <v>144</v>
      </c>
      <c r="C214" s="17">
        <v>6.0074937390040703E-2</v>
      </c>
      <c r="D214" s="17">
        <v>5.76923871120711E-2</v>
      </c>
      <c r="E214" s="17">
        <v>6.3543135045093402E-2</v>
      </c>
      <c r="F214" s="17"/>
      <c r="G214" s="17">
        <v>6.88320370728491E-2</v>
      </c>
      <c r="H214" s="17">
        <v>5.75985003509938E-2</v>
      </c>
      <c r="I214" s="17">
        <v>7.8654298493332997E-2</v>
      </c>
      <c r="J214" s="17">
        <v>6.1097240775911797E-2</v>
      </c>
      <c r="K214" s="17">
        <v>3.4934054557473698E-2</v>
      </c>
      <c r="L214" s="17"/>
      <c r="M214" s="17">
        <v>4.8482760059302403E-2</v>
      </c>
      <c r="N214" s="17">
        <v>8.0916231371004801E-2</v>
      </c>
      <c r="O214" s="17">
        <v>4.9376099284708597E-2</v>
      </c>
      <c r="P214" s="17">
        <v>6.0014709411272703E-2</v>
      </c>
      <c r="Q214" s="17"/>
      <c r="R214" s="17">
        <v>3.4784847547018903E-2</v>
      </c>
      <c r="S214" s="17">
        <v>0.102268568446807</v>
      </c>
      <c r="T214" s="17">
        <v>6.8935361349613603E-2</v>
      </c>
      <c r="U214" s="17">
        <v>5.1660439866526402E-2</v>
      </c>
      <c r="V214" s="17"/>
      <c r="W214" s="17">
        <v>7.0499773330743504E-2</v>
      </c>
      <c r="X214" s="17">
        <v>4.6231480136105903E-2</v>
      </c>
      <c r="Y214" s="17">
        <v>5.1953468851591897E-2</v>
      </c>
      <c r="Z214" s="17">
        <v>8.2618529475202193E-2</v>
      </c>
      <c r="AA214" s="17">
        <v>0</v>
      </c>
      <c r="AB214" s="17"/>
      <c r="AC214" s="17">
        <v>6.4571519845104203E-2</v>
      </c>
      <c r="AD214" s="17">
        <v>5.0512864867420897E-2</v>
      </c>
      <c r="AE214" s="17"/>
      <c r="AF214" s="17">
        <v>5.8185600595938199E-2</v>
      </c>
      <c r="AG214" s="17">
        <v>4.2453804206678498E-2</v>
      </c>
      <c r="AH214" s="17">
        <v>6.3522431664384899E-2</v>
      </c>
      <c r="AI214" s="17">
        <v>9.2739483678564397E-2</v>
      </c>
      <c r="AJ214" s="17"/>
      <c r="AK214" s="17">
        <v>5.5316752787495399E-2</v>
      </c>
      <c r="AL214" s="17">
        <v>6.0628504603400399E-2</v>
      </c>
      <c r="AM214" s="17"/>
      <c r="AN214" s="17">
        <v>5.5941127313442703E-2</v>
      </c>
      <c r="AO214" s="17">
        <v>5.2049938751006303E-2</v>
      </c>
      <c r="AP214" s="17">
        <v>6.9437360310080506E-2</v>
      </c>
      <c r="AQ214" s="17"/>
      <c r="AR214" s="17">
        <v>3.9438626110566803E-2</v>
      </c>
      <c r="AS214" s="17">
        <v>8.04839789198568E-2</v>
      </c>
      <c r="AT214" s="17"/>
      <c r="AU214" s="17">
        <v>5.7669695202217798E-2</v>
      </c>
      <c r="AV214" s="17">
        <v>6.5912588801847805E-2</v>
      </c>
    </row>
    <row r="215" spans="2:48" x14ac:dyDescent="0.25">
      <c r="B215" t="s">
        <v>123</v>
      </c>
      <c r="C215" s="17">
        <v>5.0768850201814299E-2</v>
      </c>
      <c r="D215" s="17">
        <v>5.64920033565307E-2</v>
      </c>
      <c r="E215" s="17">
        <v>4.2353249190075597E-2</v>
      </c>
      <c r="F215" s="17"/>
      <c r="G215" s="17">
        <v>8.7305595199585598E-2</v>
      </c>
      <c r="H215" s="17">
        <v>5.0553845608212598E-2</v>
      </c>
      <c r="I215" s="17">
        <v>3.7724386998276599E-2</v>
      </c>
      <c r="J215" s="17">
        <v>5.4675103673631702E-2</v>
      </c>
      <c r="K215" s="17">
        <v>2.51019183648926E-2</v>
      </c>
      <c r="L215" s="17"/>
      <c r="M215" s="17">
        <v>2.6732646866129101E-2</v>
      </c>
      <c r="N215" s="17">
        <v>6.12119279272876E-2</v>
      </c>
      <c r="O215" s="17">
        <v>2.25065363443708E-2</v>
      </c>
      <c r="P215" s="17">
        <v>9.3591812370923594E-2</v>
      </c>
      <c r="Q215" s="17"/>
      <c r="R215" s="17">
        <v>2.6132194712172901E-2</v>
      </c>
      <c r="S215" s="17">
        <v>5.0047032789756002E-2</v>
      </c>
      <c r="T215" s="17">
        <v>4.6253394248595897E-2</v>
      </c>
      <c r="U215" s="17">
        <v>3.93808828931385E-2</v>
      </c>
      <c r="V215" s="17"/>
      <c r="W215" s="17">
        <v>5.4895962201301801E-2</v>
      </c>
      <c r="X215" s="17">
        <v>4.5220916641988899E-2</v>
      </c>
      <c r="Y215" s="17">
        <v>3.4242011608374499E-2</v>
      </c>
      <c r="Z215" s="17">
        <v>2.8204468843476001E-2</v>
      </c>
      <c r="AA215" s="17">
        <v>0</v>
      </c>
      <c r="AB215" s="17"/>
      <c r="AC215" s="17">
        <v>5.3008161500353201E-2</v>
      </c>
      <c r="AD215" s="17">
        <v>4.0284560545991797E-2</v>
      </c>
      <c r="AE215" s="17"/>
      <c r="AF215" s="17">
        <v>1.86340541617422E-2</v>
      </c>
      <c r="AG215" s="17">
        <v>1.37622061781631E-2</v>
      </c>
      <c r="AH215" s="17">
        <v>7.6554646660576903E-2</v>
      </c>
      <c r="AI215" s="17">
        <v>0.104485804981925</v>
      </c>
      <c r="AJ215" s="17"/>
      <c r="AK215" s="17">
        <v>3.92044199887773E-2</v>
      </c>
      <c r="AL215" s="17">
        <v>4.1147143243609602E-2</v>
      </c>
      <c r="AM215" s="17"/>
      <c r="AN215" s="17">
        <v>3.0427288914719498E-2</v>
      </c>
      <c r="AO215" s="17">
        <v>3.9915772891755602E-2</v>
      </c>
      <c r="AP215" s="17">
        <v>4.8265574851430501E-2</v>
      </c>
      <c r="AQ215" s="17"/>
      <c r="AR215" s="17">
        <v>4.3336929413593697E-2</v>
      </c>
      <c r="AS215" s="17">
        <v>5.1887901796064298E-2</v>
      </c>
      <c r="AT215" s="17"/>
      <c r="AU215" s="17">
        <v>2.7688814397261199E-2</v>
      </c>
      <c r="AV215" s="17">
        <v>6.3808859506663707E-2</v>
      </c>
    </row>
    <row r="216" spans="2:48" x14ac:dyDescent="0.25">
      <c r="B216" t="s">
        <v>145</v>
      </c>
      <c r="C216" s="17">
        <v>0.61431573142476403</v>
      </c>
      <c r="D216" s="17">
        <v>0.61685262907247196</v>
      </c>
      <c r="E216" s="17">
        <v>0.617691993706731</v>
      </c>
      <c r="F216" s="17"/>
      <c r="G216" s="17">
        <v>0.498470273230044</v>
      </c>
      <c r="H216" s="17">
        <v>0.64378591691670295</v>
      </c>
      <c r="I216" s="17">
        <v>0.60218940739749405</v>
      </c>
      <c r="J216" s="17">
        <v>0.64017043495303605</v>
      </c>
      <c r="K216" s="17">
        <v>0.68194270375761001</v>
      </c>
      <c r="L216" s="17"/>
      <c r="M216" s="17">
        <v>0.64015009434050096</v>
      </c>
      <c r="N216" s="17">
        <v>0.62089549255037202</v>
      </c>
      <c r="O216" s="17">
        <v>0.63014263535104098</v>
      </c>
      <c r="P216" s="17">
        <v>0.552902129897341</v>
      </c>
      <c r="Q216" s="17"/>
      <c r="R216" s="17">
        <v>0.67048117200906698</v>
      </c>
      <c r="S216" s="17">
        <v>0.63819108396700097</v>
      </c>
      <c r="T216" s="17">
        <v>0.65384295493927502</v>
      </c>
      <c r="U216" s="17">
        <v>0.57125556989623605</v>
      </c>
      <c r="V216" s="17"/>
      <c r="W216" s="17">
        <v>0.573899039089802</v>
      </c>
      <c r="X216" s="17">
        <v>0.60066355361855095</v>
      </c>
      <c r="Y216" s="17">
        <v>0.69033444008812395</v>
      </c>
      <c r="Z216" s="17">
        <v>0.68752702034081103</v>
      </c>
      <c r="AA216" s="17">
        <v>0.63692470950727598</v>
      </c>
      <c r="AB216" s="17"/>
      <c r="AC216" s="17">
        <v>0.561544491784705</v>
      </c>
      <c r="AD216" s="17">
        <v>0.718675047355953</v>
      </c>
      <c r="AE216" s="17"/>
      <c r="AF216" s="17">
        <v>0.67618398809100999</v>
      </c>
      <c r="AG216" s="17">
        <v>0.64276843371054704</v>
      </c>
      <c r="AH216" s="17">
        <v>0.57257757485002703</v>
      </c>
      <c r="AI216" s="17">
        <v>0.53846282984170601</v>
      </c>
      <c r="AJ216" s="17"/>
      <c r="AK216" s="17">
        <v>0.67835507457941902</v>
      </c>
      <c r="AL216" s="17">
        <v>0.58408221240113301</v>
      </c>
      <c r="AM216" s="17"/>
      <c r="AN216" s="17">
        <v>0.68078114202082596</v>
      </c>
      <c r="AO216" s="17">
        <v>0.62250108124219405</v>
      </c>
      <c r="AP216" s="17">
        <v>0.562985304069343</v>
      </c>
      <c r="AQ216" s="17"/>
      <c r="AR216" s="17">
        <v>0.70090036953247803</v>
      </c>
      <c r="AS216" s="17">
        <v>0.53372120031562298</v>
      </c>
      <c r="AT216" s="17"/>
      <c r="AU216" s="17">
        <v>0.70333958912827998</v>
      </c>
      <c r="AV216" s="17">
        <v>0.50709137125318204</v>
      </c>
    </row>
    <row r="217" spans="2:48" x14ac:dyDescent="0.25">
      <c r="B217" t="s">
        <v>146</v>
      </c>
      <c r="C217" s="17">
        <v>0.33491541837342098</v>
      </c>
      <c r="D217" s="17">
        <v>0.326655367570997</v>
      </c>
      <c r="E217" s="17">
        <v>0.33995475710319401</v>
      </c>
      <c r="F217" s="17"/>
      <c r="G217" s="17">
        <v>0.41422413157037002</v>
      </c>
      <c r="H217" s="17">
        <v>0.30566023747508397</v>
      </c>
      <c r="I217" s="17">
        <v>0.36008620560422899</v>
      </c>
      <c r="J217" s="17">
        <v>0.30515446137333202</v>
      </c>
      <c r="K217" s="17">
        <v>0.29295537787749798</v>
      </c>
      <c r="L217" s="17"/>
      <c r="M217" s="17">
        <v>0.33311725879336901</v>
      </c>
      <c r="N217" s="17">
        <v>0.31789257952234001</v>
      </c>
      <c r="O217" s="17">
        <v>0.34735082830458802</v>
      </c>
      <c r="P217" s="17">
        <v>0.35350605773173499</v>
      </c>
      <c r="Q217" s="17"/>
      <c r="R217" s="17">
        <v>0.30338663327875998</v>
      </c>
      <c r="S217" s="17">
        <v>0.311761883243243</v>
      </c>
      <c r="T217" s="17">
        <v>0.299903650812129</v>
      </c>
      <c r="U217" s="17">
        <v>0.38936354721062599</v>
      </c>
      <c r="V217" s="17"/>
      <c r="W217" s="17">
        <v>0.37120499870889601</v>
      </c>
      <c r="X217" s="17">
        <v>0.35411552973945998</v>
      </c>
      <c r="Y217" s="17">
        <v>0.27542354830350102</v>
      </c>
      <c r="Z217" s="17">
        <v>0.28426851081571303</v>
      </c>
      <c r="AA217" s="17">
        <v>0.36307529049272402</v>
      </c>
      <c r="AB217" s="17"/>
      <c r="AC217" s="17">
        <v>0.38544734671494202</v>
      </c>
      <c r="AD217" s="17">
        <v>0.241040392098055</v>
      </c>
      <c r="AE217" s="17"/>
      <c r="AF217" s="17">
        <v>0.30518195774724799</v>
      </c>
      <c r="AG217" s="17">
        <v>0.34346936011128898</v>
      </c>
      <c r="AH217" s="17">
        <v>0.35086777848939599</v>
      </c>
      <c r="AI217" s="17">
        <v>0.35705136517636898</v>
      </c>
      <c r="AJ217" s="17"/>
      <c r="AK217" s="17">
        <v>0.28244050543180299</v>
      </c>
      <c r="AL217" s="17">
        <v>0.37477064435525798</v>
      </c>
      <c r="AM217" s="17"/>
      <c r="AN217" s="17">
        <v>0.28879156906445402</v>
      </c>
      <c r="AO217" s="17">
        <v>0.33758314586605098</v>
      </c>
      <c r="AP217" s="17">
        <v>0.38874912107922599</v>
      </c>
      <c r="AQ217" s="17"/>
      <c r="AR217" s="17">
        <v>0.25576270105392801</v>
      </c>
      <c r="AS217" s="17">
        <v>0.41439089788831301</v>
      </c>
      <c r="AT217" s="17"/>
      <c r="AU217" s="17">
        <v>0.26897159647445901</v>
      </c>
      <c r="AV217" s="17">
        <v>0.42909976924015503</v>
      </c>
    </row>
    <row r="218" spans="2:48" x14ac:dyDescent="0.25">
      <c r="B218" t="s">
        <v>147</v>
      </c>
      <c r="C218" s="17">
        <v>0.279400313051343</v>
      </c>
      <c r="D218" s="17">
        <v>0.29019726150147401</v>
      </c>
      <c r="E218" s="17">
        <v>0.277737236603537</v>
      </c>
      <c r="F218" s="17"/>
      <c r="G218" s="17">
        <v>8.4246141659673507E-2</v>
      </c>
      <c r="H218" s="17">
        <v>0.33812567944161898</v>
      </c>
      <c r="I218" s="17">
        <v>0.242103201793265</v>
      </c>
      <c r="J218" s="17">
        <v>0.33501597357970397</v>
      </c>
      <c r="K218" s="17">
        <v>0.38898732588011198</v>
      </c>
      <c r="L218" s="17"/>
      <c r="M218" s="17">
        <v>0.30703283554713201</v>
      </c>
      <c r="N218" s="17">
        <v>0.30300291302803201</v>
      </c>
      <c r="O218" s="17">
        <v>0.28279180704645301</v>
      </c>
      <c r="P218" s="17">
        <v>0.19939607216560601</v>
      </c>
      <c r="Q218" s="17"/>
      <c r="R218" s="17">
        <v>0.36709453873030801</v>
      </c>
      <c r="S218" s="17">
        <v>0.32642920072375697</v>
      </c>
      <c r="T218" s="17">
        <v>0.35393930412714603</v>
      </c>
      <c r="U218" s="17">
        <v>0.18189202268561</v>
      </c>
      <c r="V218" s="17"/>
      <c r="W218" s="17">
        <v>0.20269404038090499</v>
      </c>
      <c r="X218" s="17">
        <v>0.246548023879091</v>
      </c>
      <c r="Y218" s="17">
        <v>0.41491089178462298</v>
      </c>
      <c r="Z218" s="17">
        <v>0.40325850952509801</v>
      </c>
      <c r="AA218" s="17">
        <v>0.27384941901455201</v>
      </c>
      <c r="AB218" s="17"/>
      <c r="AC218" s="17">
        <v>0.17609714506976201</v>
      </c>
      <c r="AD218" s="17">
        <v>0.477634655257898</v>
      </c>
      <c r="AE218" s="17"/>
      <c r="AF218" s="17">
        <v>0.371002030343762</v>
      </c>
      <c r="AG218" s="17">
        <v>0.299299073599258</v>
      </c>
      <c r="AH218" s="17">
        <v>0.22170979636063101</v>
      </c>
      <c r="AI218" s="17">
        <v>0.181411464665336</v>
      </c>
      <c r="AJ218" s="17"/>
      <c r="AK218" s="17">
        <v>0.39591456914761602</v>
      </c>
      <c r="AL218" s="17">
        <v>0.209311568045875</v>
      </c>
      <c r="AM218" s="17"/>
      <c r="AN218" s="17">
        <v>0.39198957295637199</v>
      </c>
      <c r="AO218" s="17">
        <v>0.28491793537614302</v>
      </c>
      <c r="AP218" s="17">
        <v>0.17423618299011701</v>
      </c>
      <c r="AQ218" s="17"/>
      <c r="AR218" s="17">
        <v>0.44513766847855002</v>
      </c>
      <c r="AS218" s="17">
        <v>0.11933030242731001</v>
      </c>
      <c r="AT218" s="17"/>
      <c r="AU218" s="17">
        <v>0.43436799265381998</v>
      </c>
      <c r="AV218" s="17">
        <v>7.7991602013027295E-2</v>
      </c>
    </row>
    <row r="219" spans="2:48" x14ac:dyDescent="0.25">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row>
    <row r="220" spans="2:48" x14ac:dyDescent="0.25">
      <c r="B220" s="6" t="s">
        <v>160</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row>
    <row r="221" spans="2:48" x14ac:dyDescent="0.25">
      <c r="B221" s="24" t="s">
        <v>73</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row>
    <row r="222" spans="2:48" x14ac:dyDescent="0.25">
      <c r="B222" t="s">
        <v>141</v>
      </c>
      <c r="C222" s="17">
        <v>0.35870534597920301</v>
      </c>
      <c r="D222" s="17">
        <v>0.33913139299112199</v>
      </c>
      <c r="E222" s="17">
        <v>0.37481946916033898</v>
      </c>
      <c r="F222" s="17"/>
      <c r="G222" s="17">
        <v>0.31419751878787999</v>
      </c>
      <c r="H222" s="17">
        <v>0.32773238441118901</v>
      </c>
      <c r="I222" s="17">
        <v>0.34055806648047499</v>
      </c>
      <c r="J222" s="17">
        <v>0.39212416973919001</v>
      </c>
      <c r="K222" s="17">
        <v>0.415653801155285</v>
      </c>
      <c r="L222" s="17"/>
      <c r="M222" s="17">
        <v>0.35405570552344801</v>
      </c>
      <c r="N222" s="17">
        <v>0.365660670214567</v>
      </c>
      <c r="O222" s="17">
        <v>0.36123629361024301</v>
      </c>
      <c r="P222" s="17">
        <v>0.32499823337952899</v>
      </c>
      <c r="Q222" s="17"/>
      <c r="R222" s="17">
        <v>0.412311473598231</v>
      </c>
      <c r="S222" s="17">
        <v>0.29895817738668301</v>
      </c>
      <c r="T222" s="17">
        <v>0.33723332500256997</v>
      </c>
      <c r="U222" s="17">
        <v>0.36336042339163599</v>
      </c>
      <c r="V222" s="17"/>
      <c r="W222" s="17">
        <v>0.32247368572505097</v>
      </c>
      <c r="X222" s="17">
        <v>0.31873967830718802</v>
      </c>
      <c r="Y222" s="17">
        <v>0.448009164911295</v>
      </c>
      <c r="Z222" s="17">
        <v>0.41963428637057298</v>
      </c>
      <c r="AA222" s="17">
        <v>0.33534800557076</v>
      </c>
      <c r="AB222" s="17"/>
      <c r="AC222" s="17">
        <v>0.328468705280277</v>
      </c>
      <c r="AD222" s="17">
        <v>0.41503056262316701</v>
      </c>
      <c r="AE222" s="17"/>
      <c r="AF222" s="17">
        <v>0.43555475574708602</v>
      </c>
      <c r="AG222" s="17">
        <v>0.33248320769387102</v>
      </c>
      <c r="AH222" s="17">
        <v>0.332122473687814</v>
      </c>
      <c r="AI222" s="17">
        <v>0.32757687360394599</v>
      </c>
      <c r="AJ222" s="17"/>
      <c r="AK222" s="17">
        <v>0.38301893947808702</v>
      </c>
      <c r="AL222" s="17">
        <v>0.35005753637541498</v>
      </c>
      <c r="AM222" s="17"/>
      <c r="AN222" s="17">
        <v>0.41574108041854302</v>
      </c>
      <c r="AO222" s="17">
        <v>0.35833311816548702</v>
      </c>
      <c r="AP222" s="17">
        <v>0.33327291995148101</v>
      </c>
      <c r="AQ222" s="17"/>
      <c r="AR222" s="17">
        <v>0.40092358982784299</v>
      </c>
      <c r="AS222" s="17">
        <v>0.34227197645732199</v>
      </c>
      <c r="AT222" s="17"/>
      <c r="AU222" s="17">
        <v>0.39106156915701801</v>
      </c>
      <c r="AV222" s="17">
        <v>0.34767708439336198</v>
      </c>
    </row>
    <row r="223" spans="2:48" x14ac:dyDescent="0.25">
      <c r="B223" t="s">
        <v>142</v>
      </c>
      <c r="C223" s="17">
        <v>0.48639763330904701</v>
      </c>
      <c r="D223" s="17">
        <v>0.456587621957048</v>
      </c>
      <c r="E223" s="17">
        <v>0.51676687526258203</v>
      </c>
      <c r="F223" s="17"/>
      <c r="G223" s="17">
        <v>0.46267796004013201</v>
      </c>
      <c r="H223" s="17">
        <v>0.52100658542149003</v>
      </c>
      <c r="I223" s="17">
        <v>0.51636064811593896</v>
      </c>
      <c r="J223" s="17">
        <v>0.50077316203908895</v>
      </c>
      <c r="K223" s="17">
        <v>0.43159043925080398</v>
      </c>
      <c r="L223" s="17"/>
      <c r="M223" s="17">
        <v>0.474084735390432</v>
      </c>
      <c r="N223" s="17">
        <v>0.49258221177621198</v>
      </c>
      <c r="O223" s="17">
        <v>0.48444288587845102</v>
      </c>
      <c r="P223" s="17">
        <v>0.51610682130737495</v>
      </c>
      <c r="Q223" s="17"/>
      <c r="R223" s="17">
        <v>0.44743581648522102</v>
      </c>
      <c r="S223" s="17">
        <v>0.54270049095627004</v>
      </c>
      <c r="T223" s="17">
        <v>0.49081359119739898</v>
      </c>
      <c r="U223" s="17">
        <v>0.50809371305089002</v>
      </c>
      <c r="V223" s="17"/>
      <c r="W223" s="17">
        <v>0.48913571860129301</v>
      </c>
      <c r="X223" s="17">
        <v>0.54330949279530905</v>
      </c>
      <c r="Y223" s="17">
        <v>0.44254346863431798</v>
      </c>
      <c r="Z223" s="17">
        <v>0.43096983672196199</v>
      </c>
      <c r="AA223" s="17">
        <v>0.19560761779622099</v>
      </c>
      <c r="AB223" s="17"/>
      <c r="AC223" s="17">
        <v>0.50094120561781297</v>
      </c>
      <c r="AD223" s="17">
        <v>0.46140603118476298</v>
      </c>
      <c r="AE223" s="17"/>
      <c r="AF223" s="17">
        <v>0.44612138981697302</v>
      </c>
      <c r="AG223" s="17">
        <v>0.54142876244311</v>
      </c>
      <c r="AH223" s="17">
        <v>0.47300552340302099</v>
      </c>
      <c r="AI223" s="17">
        <v>0.55005875289358197</v>
      </c>
      <c r="AJ223" s="17"/>
      <c r="AK223" s="17">
        <v>0.478106693115115</v>
      </c>
      <c r="AL223" s="17">
        <v>0.50564560716170903</v>
      </c>
      <c r="AM223" s="17"/>
      <c r="AN223" s="17">
        <v>0.47315948137852998</v>
      </c>
      <c r="AO223" s="17">
        <v>0.50862655200256301</v>
      </c>
      <c r="AP223" s="17">
        <v>0.48853067770977499</v>
      </c>
      <c r="AQ223" s="17"/>
      <c r="AR223" s="17">
        <v>0.46581153838013101</v>
      </c>
      <c r="AS223" s="17">
        <v>0.51033805253948505</v>
      </c>
      <c r="AT223" s="17"/>
      <c r="AU223" s="17">
        <v>0.45084947831557898</v>
      </c>
      <c r="AV223" s="17">
        <v>0.512786722235264</v>
      </c>
    </row>
    <row r="224" spans="2:48" x14ac:dyDescent="0.25">
      <c r="B224" t="s">
        <v>143</v>
      </c>
      <c r="C224" s="17">
        <v>9.5687334941751107E-2</v>
      </c>
      <c r="D224" s="17">
        <v>0.119169961597979</v>
      </c>
      <c r="E224" s="17">
        <v>7.3983724507837398E-2</v>
      </c>
      <c r="F224" s="17"/>
      <c r="G224" s="17">
        <v>0.12849053044519501</v>
      </c>
      <c r="H224" s="17">
        <v>9.4832768427101602E-2</v>
      </c>
      <c r="I224" s="17">
        <v>0.102698320025539</v>
      </c>
      <c r="J224" s="17">
        <v>5.3491998344704597E-2</v>
      </c>
      <c r="K224" s="17">
        <v>0.100514694114493</v>
      </c>
      <c r="L224" s="17"/>
      <c r="M224" s="17">
        <v>0.138194920259057</v>
      </c>
      <c r="N224" s="17">
        <v>5.9951514016341301E-2</v>
      </c>
      <c r="O224" s="17">
        <v>7.9575774834774404E-2</v>
      </c>
      <c r="P224" s="17">
        <v>0.107846743970708</v>
      </c>
      <c r="Q224" s="17"/>
      <c r="R224" s="17">
        <v>0.10555496724563999</v>
      </c>
      <c r="S224" s="17">
        <v>8.1984613662479805E-2</v>
      </c>
      <c r="T224" s="17">
        <v>0.113459446919545</v>
      </c>
      <c r="U224" s="17">
        <v>8.4005464215723205E-2</v>
      </c>
      <c r="V224" s="17"/>
      <c r="W224" s="17">
        <v>0.11891622633511099</v>
      </c>
      <c r="X224" s="17">
        <v>9.7556041445588298E-2</v>
      </c>
      <c r="Y224" s="17">
        <v>6.4417229018121497E-2</v>
      </c>
      <c r="Z224" s="17">
        <v>6.9320442284290198E-2</v>
      </c>
      <c r="AA224" s="17">
        <v>0.46904437663301901</v>
      </c>
      <c r="AB224" s="17"/>
      <c r="AC224" s="17">
        <v>9.78280527690462E-2</v>
      </c>
      <c r="AD224" s="17">
        <v>9.1933089696891096E-2</v>
      </c>
      <c r="AE224" s="17"/>
      <c r="AF224" s="17">
        <v>7.4692804231900806E-2</v>
      </c>
      <c r="AG224" s="17">
        <v>8.84012538697449E-2</v>
      </c>
      <c r="AH224" s="17">
        <v>0.116701925201023</v>
      </c>
      <c r="AI224" s="17">
        <v>3.7827860162389398E-2</v>
      </c>
      <c r="AJ224" s="17"/>
      <c r="AK224" s="17">
        <v>8.8626722005405806E-2</v>
      </c>
      <c r="AL224" s="17">
        <v>9.4706640935474498E-2</v>
      </c>
      <c r="AM224" s="17"/>
      <c r="AN224" s="17">
        <v>7.0362589204236506E-2</v>
      </c>
      <c r="AO224" s="17">
        <v>0.101017268111665</v>
      </c>
      <c r="AP224" s="17">
        <v>0.118799760393567</v>
      </c>
      <c r="AQ224" s="17"/>
      <c r="AR224" s="17">
        <v>8.6319198495565894E-2</v>
      </c>
      <c r="AS224" s="17">
        <v>9.79524430143629E-2</v>
      </c>
      <c r="AT224" s="17"/>
      <c r="AU224" s="17">
        <v>0.10399421137813999</v>
      </c>
      <c r="AV224" s="17">
        <v>8.0809322954375304E-2</v>
      </c>
    </row>
    <row r="225" spans="2:48" x14ac:dyDescent="0.25">
      <c r="B225" t="s">
        <v>144</v>
      </c>
      <c r="C225" s="17">
        <v>2.8296650558098199E-2</v>
      </c>
      <c r="D225" s="17">
        <v>4.0569624236026898E-2</v>
      </c>
      <c r="E225" s="17">
        <v>1.6559495398353299E-2</v>
      </c>
      <c r="F225" s="17"/>
      <c r="G225" s="17">
        <v>3.9677349355981002E-2</v>
      </c>
      <c r="H225" s="17">
        <v>2.5442042745391299E-2</v>
      </c>
      <c r="I225" s="17">
        <v>2.2577409647530501E-2</v>
      </c>
      <c r="J225" s="17">
        <v>3.1921656182393003E-2</v>
      </c>
      <c r="K225" s="17">
        <v>2.2236286034163701E-2</v>
      </c>
      <c r="L225" s="17"/>
      <c r="M225" s="17">
        <v>2.1138654304877401E-2</v>
      </c>
      <c r="N225" s="17">
        <v>3.1307176395113802E-2</v>
      </c>
      <c r="O225" s="17">
        <v>4.1436158785367501E-2</v>
      </c>
      <c r="P225" s="17">
        <v>2.2524246067228301E-2</v>
      </c>
      <c r="Q225" s="17"/>
      <c r="R225" s="17">
        <v>2.4768081600796001E-2</v>
      </c>
      <c r="S225" s="17">
        <v>3.82098136397062E-2</v>
      </c>
      <c r="T225" s="17">
        <v>1.6890510513778701E-2</v>
      </c>
      <c r="U225" s="17">
        <v>2.1494342637466999E-2</v>
      </c>
      <c r="V225" s="17"/>
      <c r="W225" s="17">
        <v>3.3902825766033901E-2</v>
      </c>
      <c r="X225" s="17">
        <v>1.7450484098226301E-2</v>
      </c>
      <c r="Y225" s="17">
        <v>3.6209746202562801E-2</v>
      </c>
      <c r="Z225" s="17">
        <v>6.0384532485182801E-2</v>
      </c>
      <c r="AA225" s="17">
        <v>0</v>
      </c>
      <c r="AB225" s="17"/>
      <c r="AC225" s="17">
        <v>3.9821809737115597E-2</v>
      </c>
      <c r="AD225" s="17">
        <v>6.9929520023355703E-3</v>
      </c>
      <c r="AE225" s="17"/>
      <c r="AF225" s="17">
        <v>2.5644206633637898E-2</v>
      </c>
      <c r="AG225" s="17">
        <v>2.3145375087852901E-2</v>
      </c>
      <c r="AH225" s="17">
        <v>3.8090565548152697E-2</v>
      </c>
      <c r="AI225" s="17">
        <v>1.2130067814914399E-2</v>
      </c>
      <c r="AJ225" s="17"/>
      <c r="AK225" s="17">
        <v>2.52659820524028E-2</v>
      </c>
      <c r="AL225" s="17">
        <v>3.2230611290180698E-2</v>
      </c>
      <c r="AM225" s="17"/>
      <c r="AN225" s="17">
        <v>2.6432361974674801E-2</v>
      </c>
      <c r="AO225" s="17">
        <v>2.57882913079472E-2</v>
      </c>
      <c r="AP225" s="17">
        <v>3.4161722982294203E-2</v>
      </c>
      <c r="AQ225" s="17"/>
      <c r="AR225" s="17">
        <v>2.1383337590476899E-2</v>
      </c>
      <c r="AS225" s="17">
        <v>2.6355471158798299E-2</v>
      </c>
      <c r="AT225" s="17"/>
      <c r="AU225" s="17">
        <v>2.88440800433345E-2</v>
      </c>
      <c r="AV225" s="17">
        <v>3.8548788725519798E-2</v>
      </c>
    </row>
    <row r="226" spans="2:48" x14ac:dyDescent="0.25">
      <c r="B226" t="s">
        <v>123</v>
      </c>
      <c r="C226" s="17">
        <v>3.09130352119006E-2</v>
      </c>
      <c r="D226" s="17">
        <v>4.4541399217824497E-2</v>
      </c>
      <c r="E226" s="17">
        <v>1.7870435670888401E-2</v>
      </c>
      <c r="F226" s="17"/>
      <c r="G226" s="17">
        <v>5.4956641370811701E-2</v>
      </c>
      <c r="H226" s="17">
        <v>3.0986218994828299E-2</v>
      </c>
      <c r="I226" s="17">
        <v>1.7805555730516402E-2</v>
      </c>
      <c r="J226" s="17">
        <v>2.1689013694623598E-2</v>
      </c>
      <c r="K226" s="17">
        <v>3.0004779445253801E-2</v>
      </c>
      <c r="L226" s="17"/>
      <c r="M226" s="17">
        <v>1.25259845221854E-2</v>
      </c>
      <c r="N226" s="17">
        <v>5.0498427597765898E-2</v>
      </c>
      <c r="O226" s="17">
        <v>3.3308886891164201E-2</v>
      </c>
      <c r="P226" s="17">
        <v>2.85239552751602E-2</v>
      </c>
      <c r="Q226" s="17"/>
      <c r="R226" s="17">
        <v>9.92966107011292E-3</v>
      </c>
      <c r="S226" s="17">
        <v>3.81469043548614E-2</v>
      </c>
      <c r="T226" s="17">
        <v>4.16031263667078E-2</v>
      </c>
      <c r="U226" s="17">
        <v>2.3046056704283301E-2</v>
      </c>
      <c r="V226" s="17"/>
      <c r="W226" s="17">
        <v>3.5571543572511501E-2</v>
      </c>
      <c r="X226" s="17">
        <v>2.2944303353687599E-2</v>
      </c>
      <c r="Y226" s="17">
        <v>8.8203912337033504E-3</v>
      </c>
      <c r="Z226" s="17">
        <v>1.9690902137992201E-2</v>
      </c>
      <c r="AA226" s="17">
        <v>0</v>
      </c>
      <c r="AB226" s="17"/>
      <c r="AC226" s="17">
        <v>3.2940226595748898E-2</v>
      </c>
      <c r="AD226" s="17">
        <v>2.4637364492843001E-2</v>
      </c>
      <c r="AE226" s="17"/>
      <c r="AF226" s="17">
        <v>1.7986843570402401E-2</v>
      </c>
      <c r="AG226" s="17">
        <v>1.45414009054213E-2</v>
      </c>
      <c r="AH226" s="17">
        <v>4.0079512159989297E-2</v>
      </c>
      <c r="AI226" s="17">
        <v>7.2406445525168506E-2</v>
      </c>
      <c r="AJ226" s="17"/>
      <c r="AK226" s="17">
        <v>2.49816633489892E-2</v>
      </c>
      <c r="AL226" s="17">
        <v>1.7359604237221E-2</v>
      </c>
      <c r="AM226" s="17"/>
      <c r="AN226" s="17">
        <v>1.43044870240159E-2</v>
      </c>
      <c r="AO226" s="17">
        <v>6.2347704123380298E-3</v>
      </c>
      <c r="AP226" s="17">
        <v>2.5234918962883299E-2</v>
      </c>
      <c r="AQ226" s="17"/>
      <c r="AR226" s="17">
        <v>2.5562335705982899E-2</v>
      </c>
      <c r="AS226" s="17">
        <v>2.3082056830032099E-2</v>
      </c>
      <c r="AT226" s="17"/>
      <c r="AU226" s="17">
        <v>2.5250661105927601E-2</v>
      </c>
      <c r="AV226" s="17">
        <v>2.0178081691478899E-2</v>
      </c>
    </row>
    <row r="227" spans="2:48" x14ac:dyDescent="0.25">
      <c r="B227" t="s">
        <v>145</v>
      </c>
      <c r="C227" s="17">
        <v>0.84510297928824996</v>
      </c>
      <c r="D227" s="17">
        <v>0.79571901494816999</v>
      </c>
      <c r="E227" s="17">
        <v>0.89158634442292095</v>
      </c>
      <c r="F227" s="17"/>
      <c r="G227" s="17">
        <v>0.776875478828012</v>
      </c>
      <c r="H227" s="17">
        <v>0.84873896983267905</v>
      </c>
      <c r="I227" s="17">
        <v>0.856918714596414</v>
      </c>
      <c r="J227" s="17">
        <v>0.89289733177827901</v>
      </c>
      <c r="K227" s="17">
        <v>0.84724424040608903</v>
      </c>
      <c r="L227" s="17"/>
      <c r="M227" s="17">
        <v>0.82814044091387995</v>
      </c>
      <c r="N227" s="17">
        <v>0.85824288199077903</v>
      </c>
      <c r="O227" s="17">
        <v>0.84567917948869398</v>
      </c>
      <c r="P227" s="17">
        <v>0.841105054686904</v>
      </c>
      <c r="Q227" s="17"/>
      <c r="R227" s="17">
        <v>0.85974729008345097</v>
      </c>
      <c r="S227" s="17">
        <v>0.841658668342953</v>
      </c>
      <c r="T227" s="17">
        <v>0.82804691619996895</v>
      </c>
      <c r="U227" s="17">
        <v>0.87145413644252701</v>
      </c>
      <c r="V227" s="17"/>
      <c r="W227" s="17">
        <v>0.81160940432634399</v>
      </c>
      <c r="X227" s="17">
        <v>0.86204917110249801</v>
      </c>
      <c r="Y227" s="17">
        <v>0.89055263354561198</v>
      </c>
      <c r="Z227" s="17">
        <v>0.85060412309253497</v>
      </c>
      <c r="AA227" s="17">
        <v>0.53095562336698099</v>
      </c>
      <c r="AB227" s="17"/>
      <c r="AC227" s="17">
        <v>0.82940991089808902</v>
      </c>
      <c r="AD227" s="17">
        <v>0.87643659380793004</v>
      </c>
      <c r="AE227" s="17"/>
      <c r="AF227" s="17">
        <v>0.88167614556405904</v>
      </c>
      <c r="AG227" s="17">
        <v>0.87391197013698096</v>
      </c>
      <c r="AH227" s="17">
        <v>0.80512799709083505</v>
      </c>
      <c r="AI227" s="17">
        <v>0.87763562649752802</v>
      </c>
      <c r="AJ227" s="17"/>
      <c r="AK227" s="17">
        <v>0.86112563259320196</v>
      </c>
      <c r="AL227" s="17">
        <v>0.85570314353712396</v>
      </c>
      <c r="AM227" s="17"/>
      <c r="AN227" s="17">
        <v>0.888900561797073</v>
      </c>
      <c r="AO227" s="17">
        <v>0.86695967016804998</v>
      </c>
      <c r="AP227" s="17">
        <v>0.82180359766125599</v>
      </c>
      <c r="AQ227" s="17"/>
      <c r="AR227" s="17">
        <v>0.86673512820797405</v>
      </c>
      <c r="AS227" s="17">
        <v>0.85261002899680705</v>
      </c>
      <c r="AT227" s="17"/>
      <c r="AU227" s="17">
        <v>0.84191104747259704</v>
      </c>
      <c r="AV227" s="17">
        <v>0.86046380662862598</v>
      </c>
    </row>
    <row r="228" spans="2:48" x14ac:dyDescent="0.25">
      <c r="B228" t="s">
        <v>146</v>
      </c>
      <c r="C228" s="17">
        <v>0.123983985499849</v>
      </c>
      <c r="D228" s="17">
        <v>0.15973958583400499</v>
      </c>
      <c r="E228" s="17">
        <v>9.05432199061907E-2</v>
      </c>
      <c r="F228" s="17"/>
      <c r="G228" s="17">
        <v>0.16816787980117601</v>
      </c>
      <c r="H228" s="17">
        <v>0.120274811172493</v>
      </c>
      <c r="I228" s="17">
        <v>0.12527572967306999</v>
      </c>
      <c r="J228" s="17">
        <v>8.5413654527097704E-2</v>
      </c>
      <c r="K228" s="17">
        <v>0.122750980148657</v>
      </c>
      <c r="L228" s="17"/>
      <c r="M228" s="17">
        <v>0.15933357456393399</v>
      </c>
      <c r="N228" s="17">
        <v>9.1258690411455096E-2</v>
      </c>
      <c r="O228" s="17">
        <v>0.121011933620142</v>
      </c>
      <c r="P228" s="17">
        <v>0.13037099003793601</v>
      </c>
      <c r="Q228" s="17"/>
      <c r="R228" s="17">
        <v>0.130323048846436</v>
      </c>
      <c r="S228" s="17">
        <v>0.120194427302186</v>
      </c>
      <c r="T228" s="17">
        <v>0.130349957433323</v>
      </c>
      <c r="U228" s="17">
        <v>0.10549980685319001</v>
      </c>
      <c r="V228" s="17"/>
      <c r="W228" s="17">
        <v>0.15281905210114499</v>
      </c>
      <c r="X228" s="17">
        <v>0.11500652554381501</v>
      </c>
      <c r="Y228" s="17">
        <v>0.10062697522068401</v>
      </c>
      <c r="Z228" s="17">
        <v>0.12970497476947301</v>
      </c>
      <c r="AA228" s="17">
        <v>0.46904437663301901</v>
      </c>
      <c r="AB228" s="17"/>
      <c r="AC228" s="17">
        <v>0.13764986250616201</v>
      </c>
      <c r="AD228" s="17">
        <v>9.89260416992266E-2</v>
      </c>
      <c r="AE228" s="17"/>
      <c r="AF228" s="17">
        <v>0.10033701086553901</v>
      </c>
      <c r="AG228" s="17">
        <v>0.111546628957598</v>
      </c>
      <c r="AH228" s="17">
        <v>0.154792490749175</v>
      </c>
      <c r="AI228" s="17">
        <v>4.99579279773038E-2</v>
      </c>
      <c r="AJ228" s="17"/>
      <c r="AK228" s="17">
        <v>0.113892704057809</v>
      </c>
      <c r="AL228" s="17">
        <v>0.126937252225655</v>
      </c>
      <c r="AM228" s="17"/>
      <c r="AN228" s="17">
        <v>9.6794951178911307E-2</v>
      </c>
      <c r="AO228" s="17">
        <v>0.126805559419612</v>
      </c>
      <c r="AP228" s="17">
        <v>0.15296148337586099</v>
      </c>
      <c r="AQ228" s="17"/>
      <c r="AR228" s="17">
        <v>0.10770253608604299</v>
      </c>
      <c r="AS228" s="17">
        <v>0.124307914173161</v>
      </c>
      <c r="AT228" s="17"/>
      <c r="AU228" s="17">
        <v>0.13283829142147499</v>
      </c>
      <c r="AV228" s="17">
        <v>0.119358111679895</v>
      </c>
    </row>
    <row r="229" spans="2:48" x14ac:dyDescent="0.25">
      <c r="B229" t="s">
        <v>147</v>
      </c>
      <c r="C229" s="17">
        <v>0.72111899378840105</v>
      </c>
      <c r="D229" s="17">
        <v>0.63597942911416405</v>
      </c>
      <c r="E229" s="17">
        <v>0.80104312451672999</v>
      </c>
      <c r="F229" s="17"/>
      <c r="G229" s="17">
        <v>0.60870759902683502</v>
      </c>
      <c r="H229" s="17">
        <v>0.72846415866018599</v>
      </c>
      <c r="I229" s="17">
        <v>0.73164298492334401</v>
      </c>
      <c r="J229" s="17">
        <v>0.80748367725118098</v>
      </c>
      <c r="K229" s="17">
        <v>0.72449326025743199</v>
      </c>
      <c r="L229" s="17"/>
      <c r="M229" s="17">
        <v>0.66880686634994602</v>
      </c>
      <c r="N229" s="17">
        <v>0.76698419157932396</v>
      </c>
      <c r="O229" s="17">
        <v>0.72466724586855202</v>
      </c>
      <c r="P229" s="17">
        <v>0.71073406464896804</v>
      </c>
      <c r="Q229" s="17"/>
      <c r="R229" s="17">
        <v>0.72942424123701599</v>
      </c>
      <c r="S229" s="17">
        <v>0.72146424104076701</v>
      </c>
      <c r="T229" s="17">
        <v>0.69769695876664495</v>
      </c>
      <c r="U229" s="17">
        <v>0.76595432958933596</v>
      </c>
      <c r="V229" s="17"/>
      <c r="W229" s="17">
        <v>0.65879035222519899</v>
      </c>
      <c r="X229" s="17">
        <v>0.74704264555868305</v>
      </c>
      <c r="Y229" s="17">
        <v>0.789925658324928</v>
      </c>
      <c r="Z229" s="17">
        <v>0.72089914832306201</v>
      </c>
      <c r="AA229" s="17">
        <v>6.1911246733962803E-2</v>
      </c>
      <c r="AB229" s="17"/>
      <c r="AC229" s="17">
        <v>0.69176004839192795</v>
      </c>
      <c r="AD229" s="17">
        <v>0.77751055210870401</v>
      </c>
      <c r="AE229" s="17"/>
      <c r="AF229" s="17">
        <v>0.78133913469852001</v>
      </c>
      <c r="AG229" s="17">
        <v>0.76236534117938304</v>
      </c>
      <c r="AH229" s="17">
        <v>0.65033550634166004</v>
      </c>
      <c r="AI229" s="17">
        <v>0.82767769852022399</v>
      </c>
      <c r="AJ229" s="17"/>
      <c r="AK229" s="17">
        <v>0.74723292853539403</v>
      </c>
      <c r="AL229" s="17">
        <v>0.72876589131146896</v>
      </c>
      <c r="AM229" s="17"/>
      <c r="AN229" s="17">
        <v>0.79210561061816098</v>
      </c>
      <c r="AO229" s="17">
        <v>0.74015411074843795</v>
      </c>
      <c r="AP229" s="17">
        <v>0.66884211428539397</v>
      </c>
      <c r="AQ229" s="17"/>
      <c r="AR229" s="17">
        <v>0.75903259212193197</v>
      </c>
      <c r="AS229" s="17">
        <v>0.72830211482364604</v>
      </c>
      <c r="AT229" s="17"/>
      <c r="AU229" s="17">
        <v>0.70907275605112297</v>
      </c>
      <c r="AV229" s="17">
        <v>0.74110569494873102</v>
      </c>
    </row>
    <row r="230" spans="2:48" x14ac:dyDescent="0.25">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row>
    <row r="231" spans="2:48" x14ac:dyDescent="0.25">
      <c r="B231" s="6" t="s">
        <v>161</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row>
    <row r="232" spans="2:48" x14ac:dyDescent="0.25">
      <c r="B232" s="24" t="s">
        <v>73</v>
      </c>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row>
    <row r="233" spans="2:48" x14ac:dyDescent="0.25">
      <c r="B233" t="s">
        <v>141</v>
      </c>
      <c r="C233" s="17">
        <v>0.337828407037148</v>
      </c>
      <c r="D233" s="17">
        <v>0.31871950411751099</v>
      </c>
      <c r="E233" s="17">
        <v>0.35126877262065098</v>
      </c>
      <c r="F233" s="17"/>
      <c r="G233" s="17">
        <v>0.26004565069261598</v>
      </c>
      <c r="H233" s="17">
        <v>0.309120834351157</v>
      </c>
      <c r="I233" s="17">
        <v>0.35697545682813597</v>
      </c>
      <c r="J233" s="17">
        <v>0.39705553992718301</v>
      </c>
      <c r="K233" s="17">
        <v>0.36196148045004001</v>
      </c>
      <c r="L233" s="17"/>
      <c r="M233" s="17">
        <v>0.312654771019584</v>
      </c>
      <c r="N233" s="17">
        <v>0.31505666086048001</v>
      </c>
      <c r="O233" s="17">
        <v>0.35498026469037702</v>
      </c>
      <c r="P233" s="17">
        <v>0.35560714561797901</v>
      </c>
      <c r="Q233" s="17"/>
      <c r="R233" s="17">
        <v>0.35062379778063502</v>
      </c>
      <c r="S233" s="17">
        <v>0.32765515648696802</v>
      </c>
      <c r="T233" s="17">
        <v>0.33982049198351</v>
      </c>
      <c r="U233" s="17">
        <v>0.32916240032965699</v>
      </c>
      <c r="V233" s="17"/>
      <c r="W233" s="17">
        <v>0.314435791794969</v>
      </c>
      <c r="X233" s="17">
        <v>0.31462417405559101</v>
      </c>
      <c r="Y233" s="17">
        <v>0.40076100456258301</v>
      </c>
      <c r="Z233" s="17">
        <v>0.40356038229575403</v>
      </c>
      <c r="AA233" s="17">
        <v>0.16553768354161599</v>
      </c>
      <c r="AB233" s="17"/>
      <c r="AC233" s="17">
        <v>0.30195300407627201</v>
      </c>
      <c r="AD233" s="17">
        <v>0.40456497012348802</v>
      </c>
      <c r="AE233" s="17"/>
      <c r="AF233" s="17">
        <v>0.40130507160185902</v>
      </c>
      <c r="AG233" s="17">
        <v>0.365066646545394</v>
      </c>
      <c r="AH233" s="17">
        <v>0.284736669740276</v>
      </c>
      <c r="AI233" s="17">
        <v>0.29631087886948398</v>
      </c>
      <c r="AJ233" s="17"/>
      <c r="AK233" s="17">
        <v>0.395231696253662</v>
      </c>
      <c r="AL233" s="17">
        <v>0.31453366748896899</v>
      </c>
      <c r="AM233" s="17"/>
      <c r="AN233" s="17">
        <v>0.419394740418913</v>
      </c>
      <c r="AO233" s="17">
        <v>0.33167247065618599</v>
      </c>
      <c r="AP233" s="17">
        <v>0.30508125312117201</v>
      </c>
      <c r="AQ233" s="17"/>
      <c r="AR233" s="17">
        <v>0.39884196742230998</v>
      </c>
      <c r="AS233" s="17">
        <v>0.32333123995248098</v>
      </c>
      <c r="AT233" s="17"/>
      <c r="AU233" s="17">
        <v>0.39599163344427901</v>
      </c>
      <c r="AV233" s="17">
        <v>0.30842077256363898</v>
      </c>
    </row>
    <row r="234" spans="2:48" x14ac:dyDescent="0.25">
      <c r="B234" t="s">
        <v>142</v>
      </c>
      <c r="C234" s="17">
        <v>0.50711687535817096</v>
      </c>
      <c r="D234" s="17">
        <v>0.475365069035037</v>
      </c>
      <c r="E234" s="17">
        <v>0.54342434002902895</v>
      </c>
      <c r="F234" s="17"/>
      <c r="G234" s="17">
        <v>0.55029665339682399</v>
      </c>
      <c r="H234" s="17">
        <v>0.52826805043829905</v>
      </c>
      <c r="I234" s="17">
        <v>0.496542502475047</v>
      </c>
      <c r="J234" s="17">
        <v>0.45464708243502799</v>
      </c>
      <c r="K234" s="17">
        <v>0.50812380283923497</v>
      </c>
      <c r="L234" s="17"/>
      <c r="M234" s="17">
        <v>0.56421814013039195</v>
      </c>
      <c r="N234" s="17">
        <v>0.49216713377131799</v>
      </c>
      <c r="O234" s="17">
        <v>0.48205106171246098</v>
      </c>
      <c r="P234" s="17">
        <v>0.49948466499706401</v>
      </c>
      <c r="Q234" s="17"/>
      <c r="R234" s="17">
        <v>0.525775890118935</v>
      </c>
      <c r="S234" s="17">
        <v>0.53315337851844702</v>
      </c>
      <c r="T234" s="17">
        <v>0.47776796429449497</v>
      </c>
      <c r="U234" s="17">
        <v>0.49686088644689103</v>
      </c>
      <c r="V234" s="17"/>
      <c r="W234" s="17">
        <v>0.486505674898569</v>
      </c>
      <c r="X234" s="17">
        <v>0.52977466016003805</v>
      </c>
      <c r="Y234" s="17">
        <v>0.50551852458161195</v>
      </c>
      <c r="Z234" s="17">
        <v>0.40790655993293501</v>
      </c>
      <c r="AA234" s="17">
        <v>0.79773181837523599</v>
      </c>
      <c r="AB234" s="17"/>
      <c r="AC234" s="17">
        <v>0.52241061741734596</v>
      </c>
      <c r="AD234" s="17">
        <v>0.483093370871229</v>
      </c>
      <c r="AE234" s="17"/>
      <c r="AF234" s="17">
        <v>0.47190379913024899</v>
      </c>
      <c r="AG234" s="17">
        <v>0.47329672430132003</v>
      </c>
      <c r="AH234" s="17">
        <v>0.540424951321818</v>
      </c>
      <c r="AI234" s="17">
        <v>0.59455540985854505</v>
      </c>
      <c r="AJ234" s="17"/>
      <c r="AK234" s="17">
        <v>0.47898769227256699</v>
      </c>
      <c r="AL234" s="17">
        <v>0.51138209817092295</v>
      </c>
      <c r="AM234" s="17"/>
      <c r="AN234" s="17">
        <v>0.45794271098314399</v>
      </c>
      <c r="AO234" s="17">
        <v>0.52973511990651101</v>
      </c>
      <c r="AP234" s="17">
        <v>0.51676656586249203</v>
      </c>
      <c r="AQ234" s="17"/>
      <c r="AR234" s="17">
        <v>0.48184714072124901</v>
      </c>
      <c r="AS234" s="17">
        <v>0.49606823893718799</v>
      </c>
      <c r="AT234" s="17"/>
      <c r="AU234" s="17">
        <v>0.44891079486042201</v>
      </c>
      <c r="AV234" s="17">
        <v>0.54856689019620897</v>
      </c>
    </row>
    <row r="235" spans="2:48" x14ac:dyDescent="0.25">
      <c r="B235" t="s">
        <v>143</v>
      </c>
      <c r="C235" s="17">
        <v>0.108759166815431</v>
      </c>
      <c r="D235" s="17">
        <v>0.14457133064458899</v>
      </c>
      <c r="E235" s="17">
        <v>7.4985702571166907E-2</v>
      </c>
      <c r="F235" s="17"/>
      <c r="G235" s="17">
        <v>0.12655387464734</v>
      </c>
      <c r="H235" s="17">
        <v>0.12637455070498901</v>
      </c>
      <c r="I235" s="17">
        <v>9.41333519513462E-2</v>
      </c>
      <c r="J235" s="17">
        <v>0.109794403709147</v>
      </c>
      <c r="K235" s="17">
        <v>8.7978982428110794E-2</v>
      </c>
      <c r="L235" s="17"/>
      <c r="M235" s="17">
        <v>8.5915633217276896E-2</v>
      </c>
      <c r="N235" s="17">
        <v>0.13478908966568001</v>
      </c>
      <c r="O235" s="17">
        <v>0.111419171659965</v>
      </c>
      <c r="P235" s="17">
        <v>0.103161827717635</v>
      </c>
      <c r="Q235" s="17"/>
      <c r="R235" s="17">
        <v>0.110400843115912</v>
      </c>
      <c r="S235" s="17">
        <v>9.0285350789490598E-2</v>
      </c>
      <c r="T235" s="17">
        <v>0.12522802468804101</v>
      </c>
      <c r="U235" s="17">
        <v>0.12243506342145601</v>
      </c>
      <c r="V235" s="17"/>
      <c r="W235" s="17">
        <v>0.132449668169697</v>
      </c>
      <c r="X235" s="17">
        <v>0.114483235771573</v>
      </c>
      <c r="Y235" s="17">
        <v>7.6989833567067498E-2</v>
      </c>
      <c r="Z235" s="17">
        <v>0.111749123958495</v>
      </c>
      <c r="AA235" s="17">
        <v>0</v>
      </c>
      <c r="AB235" s="17"/>
      <c r="AC235" s="17">
        <v>0.120052124128948</v>
      </c>
      <c r="AD235" s="17">
        <v>9.0729137186879805E-2</v>
      </c>
      <c r="AE235" s="17"/>
      <c r="AF235" s="17">
        <v>9.2507618487940202E-2</v>
      </c>
      <c r="AG235" s="17">
        <v>0.109159063540525</v>
      </c>
      <c r="AH235" s="17">
        <v>0.120715274208946</v>
      </c>
      <c r="AI235" s="17">
        <v>8.5892194129023894E-2</v>
      </c>
      <c r="AJ235" s="17"/>
      <c r="AK235" s="17">
        <v>8.3349889370972999E-2</v>
      </c>
      <c r="AL235" s="17">
        <v>0.13786967138383499</v>
      </c>
      <c r="AM235" s="17"/>
      <c r="AN235" s="17">
        <v>8.2831629695675299E-2</v>
      </c>
      <c r="AO235" s="17">
        <v>0.11151324344055601</v>
      </c>
      <c r="AP235" s="17">
        <v>0.12660402273296101</v>
      </c>
      <c r="AQ235" s="17"/>
      <c r="AR235" s="17">
        <v>8.73908448789181E-2</v>
      </c>
      <c r="AS235" s="17">
        <v>0.13716623869001399</v>
      </c>
      <c r="AT235" s="17"/>
      <c r="AU235" s="17">
        <v>0.108767429813844</v>
      </c>
      <c r="AV235" s="17">
        <v>0.110213528221696</v>
      </c>
    </row>
    <row r="236" spans="2:48" x14ac:dyDescent="0.25">
      <c r="B236" t="s">
        <v>144</v>
      </c>
      <c r="C236" s="17">
        <v>2.1441144657515E-2</v>
      </c>
      <c r="D236" s="17">
        <v>3.12605291370468E-2</v>
      </c>
      <c r="E236" s="17">
        <v>1.2028713469161E-2</v>
      </c>
      <c r="F236" s="17"/>
      <c r="G236" s="17">
        <v>3.2420248060039798E-2</v>
      </c>
      <c r="H236" s="17">
        <v>1.9283035532115099E-2</v>
      </c>
      <c r="I236" s="17">
        <v>1.52938059366654E-2</v>
      </c>
      <c r="J236" s="17">
        <v>1.7961910397769301E-2</v>
      </c>
      <c r="K236" s="17">
        <v>2.2587702081806799E-2</v>
      </c>
      <c r="L236" s="17"/>
      <c r="M236" s="17">
        <v>2.1165112499471402E-2</v>
      </c>
      <c r="N236" s="17">
        <v>2.5923356989688499E-2</v>
      </c>
      <c r="O236" s="17">
        <v>2.1819014003152198E-2</v>
      </c>
      <c r="P236" s="17">
        <v>1.8275013239475599E-2</v>
      </c>
      <c r="Q236" s="17"/>
      <c r="R236" s="17">
        <v>1.31994689845181E-2</v>
      </c>
      <c r="S236" s="17">
        <v>2.53720023282058E-2</v>
      </c>
      <c r="T236" s="17">
        <v>2.86689844877469E-2</v>
      </c>
      <c r="U236" s="17">
        <v>2.7103765162911402E-2</v>
      </c>
      <c r="V236" s="17"/>
      <c r="W236" s="17">
        <v>3.4584381607878599E-2</v>
      </c>
      <c r="X236" s="17">
        <v>1.7136302385717402E-2</v>
      </c>
      <c r="Y236" s="17">
        <v>1.1748698542278099E-2</v>
      </c>
      <c r="Z236" s="17">
        <v>4.1927640282491102E-2</v>
      </c>
      <c r="AA236" s="17">
        <v>3.6730498083147801E-2</v>
      </c>
      <c r="AB236" s="17"/>
      <c r="AC236" s="17">
        <v>2.4893114361004502E-2</v>
      </c>
      <c r="AD236" s="17">
        <v>1.0616536898937899E-2</v>
      </c>
      <c r="AE236" s="17"/>
      <c r="AF236" s="17">
        <v>1.6891196868525801E-2</v>
      </c>
      <c r="AG236" s="17">
        <v>3.02489781304657E-2</v>
      </c>
      <c r="AH236" s="17">
        <v>2.62114788195883E-2</v>
      </c>
      <c r="AI236" s="17">
        <v>0</v>
      </c>
      <c r="AJ236" s="17"/>
      <c r="AK236" s="17">
        <v>1.50466772730428E-2</v>
      </c>
      <c r="AL236" s="17">
        <v>1.9406916116671301E-2</v>
      </c>
      <c r="AM236" s="17"/>
      <c r="AN236" s="17">
        <v>8.6161151261292292E-3</v>
      </c>
      <c r="AO236" s="17">
        <v>2.08375534458402E-2</v>
      </c>
      <c r="AP236" s="17">
        <v>3.64370659640001E-2</v>
      </c>
      <c r="AQ236" s="17"/>
      <c r="AR236" s="17">
        <v>2.24901048548331E-2</v>
      </c>
      <c r="AS236" s="17">
        <v>2.5794099481534799E-2</v>
      </c>
      <c r="AT236" s="17"/>
      <c r="AU236" s="17">
        <v>2.6889427603894098E-2</v>
      </c>
      <c r="AV236" s="17">
        <v>1.4744075868054899E-2</v>
      </c>
    </row>
    <row r="237" spans="2:48" x14ac:dyDescent="0.25">
      <c r="B237" t="s">
        <v>123</v>
      </c>
      <c r="C237" s="17">
        <v>2.4854406131735202E-2</v>
      </c>
      <c r="D237" s="17">
        <v>3.0083567065816601E-2</v>
      </c>
      <c r="E237" s="17">
        <v>1.82924713099922E-2</v>
      </c>
      <c r="F237" s="17"/>
      <c r="G237" s="17">
        <v>3.06835732031801E-2</v>
      </c>
      <c r="H237" s="17">
        <v>1.69535289734403E-2</v>
      </c>
      <c r="I237" s="17">
        <v>3.7054882808805499E-2</v>
      </c>
      <c r="J237" s="17">
        <v>2.0541063530872601E-2</v>
      </c>
      <c r="K237" s="17">
        <v>1.9348032200807701E-2</v>
      </c>
      <c r="L237" s="17"/>
      <c r="M237" s="17">
        <v>1.6046343133275201E-2</v>
      </c>
      <c r="N237" s="17">
        <v>3.2063758712833797E-2</v>
      </c>
      <c r="O237" s="17">
        <v>2.9730487934045501E-2</v>
      </c>
      <c r="P237" s="17">
        <v>2.34713484278464E-2</v>
      </c>
      <c r="Q237" s="17"/>
      <c r="R237" s="17">
        <v>0</v>
      </c>
      <c r="S237" s="17">
        <v>2.3534111876888201E-2</v>
      </c>
      <c r="T237" s="17">
        <v>2.8514534546206199E-2</v>
      </c>
      <c r="U237" s="17">
        <v>2.44378846390849E-2</v>
      </c>
      <c r="V237" s="17"/>
      <c r="W237" s="17">
        <v>3.2024483528885803E-2</v>
      </c>
      <c r="X237" s="17">
        <v>2.39816276270809E-2</v>
      </c>
      <c r="Y237" s="17">
        <v>4.9819387464587602E-3</v>
      </c>
      <c r="Z237" s="17">
        <v>3.4856293530324801E-2</v>
      </c>
      <c r="AA237" s="17">
        <v>0</v>
      </c>
      <c r="AB237" s="17"/>
      <c r="AC237" s="17">
        <v>3.0691140016428899E-2</v>
      </c>
      <c r="AD237" s="17">
        <v>1.09959849194648E-2</v>
      </c>
      <c r="AE237" s="17"/>
      <c r="AF237" s="17">
        <v>1.7392313911425199E-2</v>
      </c>
      <c r="AG237" s="17">
        <v>2.2228587482295101E-2</v>
      </c>
      <c r="AH237" s="17">
        <v>2.7911625909371601E-2</v>
      </c>
      <c r="AI237" s="17">
        <v>2.3241517142946699E-2</v>
      </c>
      <c r="AJ237" s="17"/>
      <c r="AK237" s="17">
        <v>2.7384044829755001E-2</v>
      </c>
      <c r="AL237" s="17">
        <v>1.6807646839601401E-2</v>
      </c>
      <c r="AM237" s="17"/>
      <c r="AN237" s="17">
        <v>3.1214803776138101E-2</v>
      </c>
      <c r="AO237" s="17">
        <v>6.2416125509065102E-3</v>
      </c>
      <c r="AP237" s="17">
        <v>1.51110923193753E-2</v>
      </c>
      <c r="AQ237" s="17"/>
      <c r="AR237" s="17">
        <v>9.4299421226899504E-3</v>
      </c>
      <c r="AS237" s="17">
        <v>1.7640182938782101E-2</v>
      </c>
      <c r="AT237" s="17"/>
      <c r="AU237" s="17">
        <v>1.9440714277560601E-2</v>
      </c>
      <c r="AV237" s="17">
        <v>1.8054733150402201E-2</v>
      </c>
    </row>
    <row r="238" spans="2:48" x14ac:dyDescent="0.25">
      <c r="B238" t="s">
        <v>145</v>
      </c>
      <c r="C238" s="17">
        <v>0.84494528239531896</v>
      </c>
      <c r="D238" s="17">
        <v>0.79408457315254799</v>
      </c>
      <c r="E238" s="17">
        <v>0.89469311264967999</v>
      </c>
      <c r="F238" s="17"/>
      <c r="G238" s="17">
        <v>0.81034230408943997</v>
      </c>
      <c r="H238" s="17">
        <v>0.83738888478945595</v>
      </c>
      <c r="I238" s="17">
        <v>0.85351795930318297</v>
      </c>
      <c r="J238" s="17">
        <v>0.85170262236221095</v>
      </c>
      <c r="K238" s="17">
        <v>0.87008528328927504</v>
      </c>
      <c r="L238" s="17"/>
      <c r="M238" s="17">
        <v>0.87687291114997601</v>
      </c>
      <c r="N238" s="17">
        <v>0.80722379463179805</v>
      </c>
      <c r="O238" s="17">
        <v>0.83703132640283795</v>
      </c>
      <c r="P238" s="17">
        <v>0.85509181061504302</v>
      </c>
      <c r="Q238" s="17"/>
      <c r="R238" s="17">
        <v>0.87639968789957001</v>
      </c>
      <c r="S238" s="17">
        <v>0.86080853500541499</v>
      </c>
      <c r="T238" s="17">
        <v>0.81758845627800603</v>
      </c>
      <c r="U238" s="17">
        <v>0.82602328677654802</v>
      </c>
      <c r="V238" s="17"/>
      <c r="W238" s="17">
        <v>0.80094146669353905</v>
      </c>
      <c r="X238" s="17">
        <v>0.844398834215629</v>
      </c>
      <c r="Y238" s="17">
        <v>0.90627952914419596</v>
      </c>
      <c r="Z238" s="17">
        <v>0.81146694222868898</v>
      </c>
      <c r="AA238" s="17">
        <v>0.96326950191685201</v>
      </c>
      <c r="AB238" s="17"/>
      <c r="AC238" s="17">
        <v>0.82436362149361797</v>
      </c>
      <c r="AD238" s="17">
        <v>0.88765834099471697</v>
      </c>
      <c r="AE238" s="17"/>
      <c r="AF238" s="17">
        <v>0.87320887073210895</v>
      </c>
      <c r="AG238" s="17">
        <v>0.83836337084671397</v>
      </c>
      <c r="AH238" s="17">
        <v>0.82516162106209401</v>
      </c>
      <c r="AI238" s="17">
        <v>0.89086628872802898</v>
      </c>
      <c r="AJ238" s="17"/>
      <c r="AK238" s="17">
        <v>0.87421938852622905</v>
      </c>
      <c r="AL238" s="17">
        <v>0.825915765659892</v>
      </c>
      <c r="AM238" s="17"/>
      <c r="AN238" s="17">
        <v>0.87733745140205699</v>
      </c>
      <c r="AO238" s="17">
        <v>0.861407590562697</v>
      </c>
      <c r="AP238" s="17">
        <v>0.82184781898366399</v>
      </c>
      <c r="AQ238" s="17"/>
      <c r="AR238" s="17">
        <v>0.88068910814355905</v>
      </c>
      <c r="AS238" s="17">
        <v>0.81939947888966902</v>
      </c>
      <c r="AT238" s="17"/>
      <c r="AU238" s="17">
        <v>0.84490242830470097</v>
      </c>
      <c r="AV238" s="17">
        <v>0.85698766275984695</v>
      </c>
    </row>
    <row r="239" spans="2:48" x14ac:dyDescent="0.25">
      <c r="B239" t="s">
        <v>146</v>
      </c>
      <c r="C239" s="17">
        <v>0.130200311472946</v>
      </c>
      <c r="D239" s="17">
        <v>0.17583185978163601</v>
      </c>
      <c r="E239" s="17">
        <v>8.7014416040327905E-2</v>
      </c>
      <c r="F239" s="17"/>
      <c r="G239" s="17">
        <v>0.15897412270738001</v>
      </c>
      <c r="H239" s="17">
        <v>0.14565758623710401</v>
      </c>
      <c r="I239" s="17">
        <v>0.10942715788801199</v>
      </c>
      <c r="J239" s="17">
        <v>0.12775631410691701</v>
      </c>
      <c r="K239" s="17">
        <v>0.110566684509918</v>
      </c>
      <c r="L239" s="17"/>
      <c r="M239" s="17">
        <v>0.107080745716748</v>
      </c>
      <c r="N239" s="17">
        <v>0.16071244665536799</v>
      </c>
      <c r="O239" s="17">
        <v>0.13323818566311699</v>
      </c>
      <c r="P239" s="17">
        <v>0.12143684095711101</v>
      </c>
      <c r="Q239" s="17"/>
      <c r="R239" s="17">
        <v>0.12360031210043</v>
      </c>
      <c r="S239" s="17">
        <v>0.115657353117696</v>
      </c>
      <c r="T239" s="17">
        <v>0.153897009175788</v>
      </c>
      <c r="U239" s="17">
        <v>0.14953882858436701</v>
      </c>
      <c r="V239" s="17"/>
      <c r="W239" s="17">
        <v>0.16703404977757499</v>
      </c>
      <c r="X239" s="17">
        <v>0.13161953815728999</v>
      </c>
      <c r="Y239" s="17">
        <v>8.8738532109345597E-2</v>
      </c>
      <c r="Z239" s="17">
        <v>0.153676764240987</v>
      </c>
      <c r="AA239" s="17">
        <v>3.6730498083147801E-2</v>
      </c>
      <c r="AB239" s="17"/>
      <c r="AC239" s="17">
        <v>0.144945238489953</v>
      </c>
      <c r="AD239" s="17">
        <v>0.101345674085818</v>
      </c>
      <c r="AE239" s="17"/>
      <c r="AF239" s="17">
        <v>0.10939881535646601</v>
      </c>
      <c r="AG239" s="17">
        <v>0.139408041670991</v>
      </c>
      <c r="AH239" s="17">
        <v>0.146926753028534</v>
      </c>
      <c r="AI239" s="17">
        <v>8.5892194129023894E-2</v>
      </c>
      <c r="AJ239" s="17"/>
      <c r="AK239" s="17">
        <v>9.8396566644015707E-2</v>
      </c>
      <c r="AL239" s="17">
        <v>0.15727658750050599</v>
      </c>
      <c r="AM239" s="17"/>
      <c r="AN239" s="17">
        <v>9.1447744821804497E-2</v>
      </c>
      <c r="AO239" s="17">
        <v>0.132350796886397</v>
      </c>
      <c r="AP239" s="17">
        <v>0.16304108869696099</v>
      </c>
      <c r="AQ239" s="17"/>
      <c r="AR239" s="17">
        <v>0.109880949733751</v>
      </c>
      <c r="AS239" s="17">
        <v>0.16296033817154901</v>
      </c>
      <c r="AT239" s="17"/>
      <c r="AU239" s="17">
        <v>0.135656857417738</v>
      </c>
      <c r="AV239" s="17">
        <v>0.12495760408975</v>
      </c>
    </row>
    <row r="240" spans="2:48" x14ac:dyDescent="0.25">
      <c r="B240" t="s">
        <v>147</v>
      </c>
      <c r="C240" s="17">
        <v>0.71474497092237299</v>
      </c>
      <c r="D240" s="17">
        <v>0.61825271337091203</v>
      </c>
      <c r="E240" s="17">
        <v>0.80767869660935199</v>
      </c>
      <c r="F240" s="17"/>
      <c r="G240" s="17">
        <v>0.65136818138206098</v>
      </c>
      <c r="H240" s="17">
        <v>0.69173129855235205</v>
      </c>
      <c r="I240" s="17">
        <v>0.74409080141517103</v>
      </c>
      <c r="J240" s="17">
        <v>0.72394630825529405</v>
      </c>
      <c r="K240" s="17">
        <v>0.75951859877935701</v>
      </c>
      <c r="L240" s="17"/>
      <c r="M240" s="17">
        <v>0.76979216543322804</v>
      </c>
      <c r="N240" s="17">
        <v>0.64651134797642995</v>
      </c>
      <c r="O240" s="17">
        <v>0.70379314073972099</v>
      </c>
      <c r="P240" s="17">
        <v>0.73365496965793298</v>
      </c>
      <c r="Q240" s="17"/>
      <c r="R240" s="17">
        <v>0.75279937579914002</v>
      </c>
      <c r="S240" s="17">
        <v>0.74515118188771901</v>
      </c>
      <c r="T240" s="17">
        <v>0.66369144710221695</v>
      </c>
      <c r="U240" s="17">
        <v>0.67648445819218095</v>
      </c>
      <c r="V240" s="17"/>
      <c r="W240" s="17">
        <v>0.63390741691596297</v>
      </c>
      <c r="X240" s="17">
        <v>0.71277929605833901</v>
      </c>
      <c r="Y240" s="17">
        <v>0.81754099703484995</v>
      </c>
      <c r="Z240" s="17">
        <v>0.65779017798770201</v>
      </c>
      <c r="AA240" s="17">
        <v>0.92653900383370402</v>
      </c>
      <c r="AB240" s="17"/>
      <c r="AC240" s="17">
        <v>0.67941838300366497</v>
      </c>
      <c r="AD240" s="17">
        <v>0.7863126669089</v>
      </c>
      <c r="AE240" s="17"/>
      <c r="AF240" s="17">
        <v>0.76381005537564295</v>
      </c>
      <c r="AG240" s="17">
        <v>0.698955329175724</v>
      </c>
      <c r="AH240" s="17">
        <v>0.67823486803356003</v>
      </c>
      <c r="AI240" s="17">
        <v>0.80497409459900604</v>
      </c>
      <c r="AJ240" s="17"/>
      <c r="AK240" s="17">
        <v>0.77582282188221396</v>
      </c>
      <c r="AL240" s="17">
        <v>0.66863917815938601</v>
      </c>
      <c r="AM240" s="17"/>
      <c r="AN240" s="17">
        <v>0.78588970658025303</v>
      </c>
      <c r="AO240" s="17">
        <v>0.72905679367630005</v>
      </c>
      <c r="AP240" s="17">
        <v>0.658806730286704</v>
      </c>
      <c r="AQ240" s="17"/>
      <c r="AR240" s="17">
        <v>0.77080815840980799</v>
      </c>
      <c r="AS240" s="17">
        <v>0.65643914071812004</v>
      </c>
      <c r="AT240" s="17"/>
      <c r="AU240" s="17">
        <v>0.70924557088696205</v>
      </c>
      <c r="AV240" s="17">
        <v>0.73203005867009696</v>
      </c>
    </row>
    <row r="241" spans="2:48" x14ac:dyDescent="0.25">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row>
    <row r="242" spans="2:48" x14ac:dyDescent="0.25">
      <c r="B242" s="6" t="s">
        <v>185</v>
      </c>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row>
    <row r="243" spans="2:48" x14ac:dyDescent="0.25">
      <c r="B243" s="24" t="s">
        <v>73</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row>
    <row r="244" spans="2:48" x14ac:dyDescent="0.25">
      <c r="B244" t="s">
        <v>162</v>
      </c>
      <c r="C244" s="17">
        <v>0.19734408924226199</v>
      </c>
      <c r="D244" s="17">
        <v>0.17384504054507299</v>
      </c>
      <c r="E244" s="17">
        <v>0.21834277750381301</v>
      </c>
      <c r="F244" s="17"/>
      <c r="G244" s="17">
        <v>0.22220042478499999</v>
      </c>
      <c r="H244" s="17">
        <v>0.20296609613052399</v>
      </c>
      <c r="I244" s="17">
        <v>0.19474336448222901</v>
      </c>
      <c r="J244" s="17">
        <v>0.18495278115837099</v>
      </c>
      <c r="K244" s="17">
        <v>0.18312686677411499</v>
      </c>
      <c r="L244" s="17"/>
      <c r="M244" s="17">
        <v>0.19139769876104901</v>
      </c>
      <c r="N244" s="17">
        <v>0.219977987698533</v>
      </c>
      <c r="O244" s="17">
        <v>0.22651834744084301</v>
      </c>
      <c r="P244" s="17">
        <v>0.15908722078753099</v>
      </c>
      <c r="Q244" s="17"/>
      <c r="R244" s="17">
        <v>0.17928948329080099</v>
      </c>
      <c r="S244" s="17">
        <v>0.188850776784076</v>
      </c>
      <c r="T244" s="17">
        <v>0.20762257614958299</v>
      </c>
      <c r="U244" s="17">
        <v>0.20348091565632401</v>
      </c>
      <c r="V244" s="17"/>
      <c r="W244" s="17">
        <v>0.216095740686057</v>
      </c>
      <c r="X244" s="17">
        <v>0.19881758022139601</v>
      </c>
      <c r="Y244" s="17">
        <v>0.19839386259356501</v>
      </c>
      <c r="Z244" s="17">
        <v>0.127623062390432</v>
      </c>
      <c r="AA244" s="17">
        <v>0.105969086140295</v>
      </c>
      <c r="AB244" s="17"/>
      <c r="AC244" s="17">
        <v>0.16650961954044999</v>
      </c>
      <c r="AD244" s="17">
        <v>0.26392484410629202</v>
      </c>
      <c r="AE244" s="17"/>
      <c r="AF244" s="17">
        <v>0.170659114399311</v>
      </c>
      <c r="AG244" s="17">
        <v>0.27691590047167502</v>
      </c>
      <c r="AH244" s="17">
        <v>0.181338758415476</v>
      </c>
      <c r="AI244" s="17">
        <v>0.207197055965644</v>
      </c>
      <c r="AJ244" s="17"/>
      <c r="AK244" s="17">
        <v>0.21437027247128301</v>
      </c>
      <c r="AL244" s="17">
        <v>0.19720078212554501</v>
      </c>
      <c r="AM244" s="17"/>
      <c r="AN244" s="17">
        <v>0.19658915618838499</v>
      </c>
      <c r="AO244" s="17">
        <v>0.18257953801770799</v>
      </c>
      <c r="AP244" s="17">
        <v>0.22836763200028401</v>
      </c>
      <c r="AQ244" s="17"/>
      <c r="AR244" s="17">
        <v>0.188115267496266</v>
      </c>
      <c r="AS244" s="17">
        <v>0.20455059068690801</v>
      </c>
      <c r="AT244" s="17"/>
      <c r="AU244" s="17">
        <v>0.21671179217036399</v>
      </c>
      <c r="AV244" s="17">
        <v>0.183609184867465</v>
      </c>
    </row>
    <row r="245" spans="2:48" x14ac:dyDescent="0.25">
      <c r="B245" t="s">
        <v>53</v>
      </c>
      <c r="C245" s="17">
        <v>0.17490212736334099</v>
      </c>
      <c r="D245" s="17">
        <v>0.162881407740816</v>
      </c>
      <c r="E245" s="17">
        <v>0.18828365232918501</v>
      </c>
      <c r="F245" s="17"/>
      <c r="G245" s="17">
        <v>0.22134134759115401</v>
      </c>
      <c r="H245" s="17">
        <v>0.17649330875045399</v>
      </c>
      <c r="I245" s="17">
        <v>0.17973852865227899</v>
      </c>
      <c r="J245" s="17">
        <v>0.15399235514942999</v>
      </c>
      <c r="K245" s="17">
        <v>0.14528295582798301</v>
      </c>
      <c r="L245" s="17"/>
      <c r="M245" s="17">
        <v>0.208621859127509</v>
      </c>
      <c r="N245" s="17">
        <v>0.153417911762182</v>
      </c>
      <c r="O245" s="17">
        <v>0.18903009379893601</v>
      </c>
      <c r="P245" s="17">
        <v>0.13174696658274601</v>
      </c>
      <c r="Q245" s="17"/>
      <c r="R245" s="17">
        <v>0.125125423547573</v>
      </c>
      <c r="S245" s="17">
        <v>0.19084375166822001</v>
      </c>
      <c r="T245" s="17">
        <v>0.21404050187321499</v>
      </c>
      <c r="U245" s="17">
        <v>0.153244826913078</v>
      </c>
      <c r="V245" s="17"/>
      <c r="W245" s="17">
        <v>0.15713825081721799</v>
      </c>
      <c r="X245" s="17">
        <v>0.190827367452644</v>
      </c>
      <c r="Y245" s="17">
        <v>0.19630669372047099</v>
      </c>
      <c r="Z245" s="17">
        <v>0.121444204998125</v>
      </c>
      <c r="AA245" s="17">
        <v>0</v>
      </c>
      <c r="AB245" s="17"/>
      <c r="AC245" s="17">
        <v>0.198702461647255</v>
      </c>
      <c r="AD245" s="17">
        <v>0.132892515727283</v>
      </c>
      <c r="AE245" s="17"/>
      <c r="AF245" s="17">
        <v>0.130501166696641</v>
      </c>
      <c r="AG245" s="17">
        <v>0.180841645734064</v>
      </c>
      <c r="AH245" s="17">
        <v>0.225427250883107</v>
      </c>
      <c r="AI245" s="17">
        <v>0.103144902097832</v>
      </c>
      <c r="AJ245" s="17"/>
      <c r="AK245" s="17">
        <v>0.16334930367745901</v>
      </c>
      <c r="AL245" s="17">
        <v>0.191182407401355</v>
      </c>
      <c r="AM245" s="17"/>
      <c r="AN245" s="17">
        <v>0.16155890318469199</v>
      </c>
      <c r="AO245" s="17">
        <v>0.17305510890457099</v>
      </c>
      <c r="AP245" s="17">
        <v>0.200880149579898</v>
      </c>
      <c r="AQ245" s="17"/>
      <c r="AR245" s="17">
        <v>0.16399822608981901</v>
      </c>
      <c r="AS245" s="17">
        <v>0.183508676210035</v>
      </c>
      <c r="AT245" s="17"/>
      <c r="AU245" s="17">
        <v>0.14676581164318001</v>
      </c>
      <c r="AV245" s="17">
        <v>0.22494903024078</v>
      </c>
    </row>
    <row r="246" spans="2:48" x14ac:dyDescent="0.25">
      <c r="B246" t="s">
        <v>163</v>
      </c>
      <c r="C246" s="17">
        <v>0.16590537951263601</v>
      </c>
      <c r="D246" s="17">
        <v>0.139055758804774</v>
      </c>
      <c r="E246" s="17">
        <v>0.193885397273039</v>
      </c>
      <c r="F246" s="17"/>
      <c r="G246" s="17">
        <v>8.4506354724353902E-2</v>
      </c>
      <c r="H246" s="17">
        <v>0.17234373574616199</v>
      </c>
      <c r="I246" s="17">
        <v>0.19915868640934101</v>
      </c>
      <c r="J246" s="17">
        <v>0.183050252448789</v>
      </c>
      <c r="K246" s="17">
        <v>0.18740885995633799</v>
      </c>
      <c r="L246" s="17"/>
      <c r="M246" s="17">
        <v>0.13157764646501599</v>
      </c>
      <c r="N246" s="17">
        <v>0.147479329156807</v>
      </c>
      <c r="O246" s="17">
        <v>0.14181348358606499</v>
      </c>
      <c r="P246" s="17">
        <v>0.245318534560171</v>
      </c>
      <c r="Q246" s="17"/>
      <c r="R246" s="17">
        <v>0.183081574898142</v>
      </c>
      <c r="S246" s="17">
        <v>0.166204440334282</v>
      </c>
      <c r="T246" s="17">
        <v>0.17615522314215101</v>
      </c>
      <c r="U246" s="17">
        <v>0.13695186643648499</v>
      </c>
      <c r="V246" s="17"/>
      <c r="W246" s="17">
        <v>0.13349524998307499</v>
      </c>
      <c r="X246" s="17">
        <v>0.19221829592563899</v>
      </c>
      <c r="Y246" s="17">
        <v>0.20973362384768901</v>
      </c>
      <c r="Z246" s="17">
        <v>0.10081200374742499</v>
      </c>
      <c r="AA246" s="17">
        <v>0.105969086140295</v>
      </c>
      <c r="AB246" s="17"/>
      <c r="AC246" s="17">
        <v>0.170875203366745</v>
      </c>
      <c r="AD246" s="17">
        <v>0.16211428979313</v>
      </c>
      <c r="AE246" s="17"/>
      <c r="AF246" s="17">
        <v>0.18895049197314601</v>
      </c>
      <c r="AG246" s="17">
        <v>0.24484032435234401</v>
      </c>
      <c r="AH246" s="17">
        <v>0.122835946188444</v>
      </c>
      <c r="AI246" s="17">
        <v>0.12367469463759199</v>
      </c>
      <c r="AJ246" s="17"/>
      <c r="AK246" s="17">
        <v>0.18890447362434101</v>
      </c>
      <c r="AL246" s="17">
        <v>0.152287498310375</v>
      </c>
      <c r="AM246" s="17"/>
      <c r="AN246" s="17">
        <v>0.2016177579607</v>
      </c>
      <c r="AO246" s="17">
        <v>0.18467772478032601</v>
      </c>
      <c r="AP246" s="17">
        <v>0.110564434775537</v>
      </c>
      <c r="AQ246" s="17"/>
      <c r="AR246" s="17">
        <v>0.18069464216755701</v>
      </c>
      <c r="AS246" s="17">
        <v>0.14684359653467499</v>
      </c>
      <c r="AT246" s="17"/>
      <c r="AU246" s="17">
        <v>0.16623666693750599</v>
      </c>
      <c r="AV246" s="17">
        <v>0.176997436100784</v>
      </c>
    </row>
    <row r="247" spans="2:48" x14ac:dyDescent="0.25">
      <c r="B247" t="s">
        <v>164</v>
      </c>
      <c r="C247" s="17">
        <v>0.13290962805213599</v>
      </c>
      <c r="D247" s="17">
        <v>0.153107443940764</v>
      </c>
      <c r="E247" s="17">
        <v>0.115160191270528</v>
      </c>
      <c r="F247" s="17"/>
      <c r="G247" s="17">
        <v>0.13587909669081899</v>
      </c>
      <c r="H247" s="17">
        <v>9.49909192273269E-2</v>
      </c>
      <c r="I247" s="17">
        <v>0.13185859451631199</v>
      </c>
      <c r="J247" s="17">
        <v>0.108744657292556</v>
      </c>
      <c r="K247" s="17">
        <v>0.19211752044258701</v>
      </c>
      <c r="L247" s="17"/>
      <c r="M247" s="17">
        <v>0.142103830556772</v>
      </c>
      <c r="N247" s="17">
        <v>0.17938665478103699</v>
      </c>
      <c r="O247" s="17">
        <v>0.112605912446849</v>
      </c>
      <c r="P247" s="17">
        <v>9.9249236381447795E-2</v>
      </c>
      <c r="Q247" s="17"/>
      <c r="R247" s="17">
        <v>0.18093355915428</v>
      </c>
      <c r="S247" s="17">
        <v>0.140938394305828</v>
      </c>
      <c r="T247" s="17">
        <v>0.124819660298519</v>
      </c>
      <c r="U247" s="17">
        <v>0.11105226270422799</v>
      </c>
      <c r="V247" s="17"/>
      <c r="W247" s="17">
        <v>0.128665815360852</v>
      </c>
      <c r="X247" s="17">
        <v>0.115821704435823</v>
      </c>
      <c r="Y247" s="17">
        <v>0.213437145142437</v>
      </c>
      <c r="Z247" s="17">
        <v>0.12577231922562601</v>
      </c>
      <c r="AA247" s="17">
        <v>0.103270410056146</v>
      </c>
      <c r="AB247" s="17"/>
      <c r="AC247" s="17">
        <v>0.11472231008617</v>
      </c>
      <c r="AD247" s="17">
        <v>0.163366756624821</v>
      </c>
      <c r="AE247" s="17"/>
      <c r="AF247" s="17">
        <v>0.17706241626708399</v>
      </c>
      <c r="AG247" s="17">
        <v>0.110738200997852</v>
      </c>
      <c r="AH247" s="17">
        <v>0.115751150467957</v>
      </c>
      <c r="AI247" s="17">
        <v>0.12874940181328201</v>
      </c>
      <c r="AJ247" s="17"/>
      <c r="AK247" s="17">
        <v>0.13967625440145301</v>
      </c>
      <c r="AL247" s="17">
        <v>0.12971567854277299</v>
      </c>
      <c r="AM247" s="17"/>
      <c r="AN247" s="17">
        <v>0.136329959646111</v>
      </c>
      <c r="AO247" s="17">
        <v>0.14579840554681101</v>
      </c>
      <c r="AP247" s="17">
        <v>0.13176618602482801</v>
      </c>
      <c r="AQ247" s="17"/>
      <c r="AR247" s="17">
        <v>0.159557400067629</v>
      </c>
      <c r="AS247" s="17">
        <v>0.11348512264034</v>
      </c>
      <c r="AT247" s="17"/>
      <c r="AU247" s="17">
        <v>0.16499300183621499</v>
      </c>
      <c r="AV247" s="17">
        <v>0.11851527617678601</v>
      </c>
    </row>
    <row r="248" spans="2:48" x14ac:dyDescent="0.25">
      <c r="B248" t="s">
        <v>165</v>
      </c>
      <c r="C248" s="17">
        <v>0.113657634108913</v>
      </c>
      <c r="D248" s="17">
        <v>0.105490633699029</v>
      </c>
      <c r="E248" s="17">
        <v>0.123871923890346</v>
      </c>
      <c r="F248" s="17"/>
      <c r="G248" s="17">
        <v>8.4189013108614902E-2</v>
      </c>
      <c r="H248" s="17">
        <v>9.2360304590609996E-2</v>
      </c>
      <c r="I248" s="17">
        <v>0.125496802342735</v>
      </c>
      <c r="J248" s="17">
        <v>0.11322302613902301</v>
      </c>
      <c r="K248" s="17">
        <v>0.151258981643727</v>
      </c>
      <c r="L248" s="17"/>
      <c r="M248" s="17">
        <v>9.4789417204103901E-2</v>
      </c>
      <c r="N248" s="17">
        <v>0.12740348673055199</v>
      </c>
      <c r="O248" s="17">
        <v>0.140040197303962</v>
      </c>
      <c r="P248" s="17">
        <v>9.3780478731189998E-2</v>
      </c>
      <c r="Q248" s="17"/>
      <c r="R248" s="17">
        <v>0.12733400779236101</v>
      </c>
      <c r="S248" s="17">
        <v>8.3310237037875004E-2</v>
      </c>
      <c r="T248" s="17">
        <v>0.12948646059198701</v>
      </c>
      <c r="U248" s="17">
        <v>0.113808884085263</v>
      </c>
      <c r="V248" s="17"/>
      <c r="W248" s="17">
        <v>8.6019976049836799E-2</v>
      </c>
      <c r="X248" s="17">
        <v>0.129894987562582</v>
      </c>
      <c r="Y248" s="17">
        <v>0.12813415121955299</v>
      </c>
      <c r="Z248" s="17">
        <v>6.9569183581531205E-2</v>
      </c>
      <c r="AA248" s="17">
        <v>0.368116615909514</v>
      </c>
      <c r="AB248" s="17"/>
      <c r="AC248" s="17">
        <v>0.116980600011945</v>
      </c>
      <c r="AD248" s="17">
        <v>0.11121858325784199</v>
      </c>
      <c r="AE248" s="17"/>
      <c r="AF248" s="17">
        <v>0.15341344776082599</v>
      </c>
      <c r="AG248" s="17">
        <v>0.108485057727673</v>
      </c>
      <c r="AH248" s="17">
        <v>9.1620796092326803E-2</v>
      </c>
      <c r="AI248" s="17">
        <v>9.7585954851201695E-2</v>
      </c>
      <c r="AJ248" s="17"/>
      <c r="AK248" s="17">
        <v>0.12868347260573201</v>
      </c>
      <c r="AL248" s="17">
        <v>0.10415141380208399</v>
      </c>
      <c r="AM248" s="17"/>
      <c r="AN248" s="17">
        <v>0.13062578053073101</v>
      </c>
      <c r="AO248" s="17">
        <v>0.131470612190276</v>
      </c>
      <c r="AP248" s="17">
        <v>8.8108701602277906E-2</v>
      </c>
      <c r="AQ248" s="17"/>
      <c r="AR248" s="17">
        <v>0.12153267371672399</v>
      </c>
      <c r="AS248" s="17">
        <v>9.4659782821283997E-2</v>
      </c>
      <c r="AT248" s="17"/>
      <c r="AU248" s="17">
        <v>0.110033796574496</v>
      </c>
      <c r="AV248" s="17">
        <v>0.13737184555602</v>
      </c>
    </row>
    <row r="249" spans="2:48" x14ac:dyDescent="0.25">
      <c r="B249" t="s">
        <v>166</v>
      </c>
      <c r="C249" s="17">
        <v>0.101508424504336</v>
      </c>
      <c r="D249" s="17">
        <v>9.5440512023274193E-2</v>
      </c>
      <c r="E249" s="17">
        <v>0.10940702371809299</v>
      </c>
      <c r="F249" s="17"/>
      <c r="G249" s="17">
        <v>8.34042198851941E-2</v>
      </c>
      <c r="H249" s="17">
        <v>9.5885007755840398E-2</v>
      </c>
      <c r="I249" s="17">
        <v>8.8064479476800794E-2</v>
      </c>
      <c r="J249" s="17">
        <v>0.115076959080601</v>
      </c>
      <c r="K249" s="17">
        <v>0.12384720353562299</v>
      </c>
      <c r="L249" s="17"/>
      <c r="M249" s="17">
        <v>0.166822737578044</v>
      </c>
      <c r="N249" s="17">
        <v>0.11184151022220699</v>
      </c>
      <c r="O249" s="17">
        <v>8.38159697591567E-2</v>
      </c>
      <c r="P249" s="17">
        <v>4.5812398814461197E-2</v>
      </c>
      <c r="Q249" s="17"/>
      <c r="R249" s="17">
        <v>0.13773683315294999</v>
      </c>
      <c r="S249" s="17">
        <v>7.1445410235552398E-2</v>
      </c>
      <c r="T249" s="17">
        <v>0.10902626463732</v>
      </c>
      <c r="U249" s="17">
        <v>0.101131790061295</v>
      </c>
      <c r="V249" s="17"/>
      <c r="W249" s="17">
        <v>8.9719662276194503E-2</v>
      </c>
      <c r="X249" s="17">
        <v>0.104435900322721</v>
      </c>
      <c r="Y249" s="17">
        <v>0.12143539813178</v>
      </c>
      <c r="Z249" s="17">
        <v>0.126401307996793</v>
      </c>
      <c r="AA249" s="17">
        <v>0.298878027852367</v>
      </c>
      <c r="AB249" s="17"/>
      <c r="AC249" s="17">
        <v>9.1071428523795697E-2</v>
      </c>
      <c r="AD249" s="17">
        <v>0.119778859218374</v>
      </c>
      <c r="AE249" s="17"/>
      <c r="AF249" s="17">
        <v>0.13823856562153899</v>
      </c>
      <c r="AG249" s="17">
        <v>8.6914875986685403E-2</v>
      </c>
      <c r="AH249" s="17">
        <v>9.9281523928650597E-2</v>
      </c>
      <c r="AI249" s="17">
        <v>2.34181670762325E-2</v>
      </c>
      <c r="AJ249" s="17"/>
      <c r="AK249" s="17">
        <v>8.1730953055244804E-2</v>
      </c>
      <c r="AL249" s="17">
        <v>0.12430824966662</v>
      </c>
      <c r="AM249" s="17"/>
      <c r="AN249" s="17">
        <v>8.88735582834876E-2</v>
      </c>
      <c r="AO249" s="17">
        <v>0.116185172064459</v>
      </c>
      <c r="AP249" s="17">
        <v>8.7069668706708597E-2</v>
      </c>
      <c r="AQ249" s="17"/>
      <c r="AR249" s="17">
        <v>0.117206788017828</v>
      </c>
      <c r="AS249" s="17">
        <v>8.2066989216459094E-2</v>
      </c>
      <c r="AT249" s="17"/>
      <c r="AU249" s="17">
        <v>0.127486547734178</v>
      </c>
      <c r="AV249" s="17">
        <v>7.2857748839184805E-2</v>
      </c>
    </row>
    <row r="250" spans="2:48" x14ac:dyDescent="0.25">
      <c r="B250" t="s">
        <v>167</v>
      </c>
      <c r="C250" s="17">
        <v>8.7430922209952605E-2</v>
      </c>
      <c r="D250" s="17">
        <v>9.5593828369655007E-2</v>
      </c>
      <c r="E250" s="17">
        <v>7.4219854694057702E-2</v>
      </c>
      <c r="F250" s="17"/>
      <c r="G250" s="17">
        <v>8.4207042794804704E-2</v>
      </c>
      <c r="H250" s="17">
        <v>9.1734822629958496E-2</v>
      </c>
      <c r="I250" s="17">
        <v>7.2536374844134693E-2</v>
      </c>
      <c r="J250" s="17">
        <v>0.136918212521598</v>
      </c>
      <c r="K250" s="17">
        <v>5.1557432679690901E-2</v>
      </c>
      <c r="L250" s="17"/>
      <c r="M250" s="17">
        <v>5.9675375319100298E-2</v>
      </c>
      <c r="N250" s="17">
        <v>7.7357052472519894E-2</v>
      </c>
      <c r="O250" s="17">
        <v>0.17047003713691</v>
      </c>
      <c r="P250" s="17">
        <v>5.3734035299825601E-2</v>
      </c>
      <c r="Q250" s="17"/>
      <c r="R250" s="17">
        <v>7.2007192991141999E-2</v>
      </c>
      <c r="S250" s="17">
        <v>5.0775768714534597E-2</v>
      </c>
      <c r="T250" s="17">
        <v>0.12544062464738601</v>
      </c>
      <c r="U250" s="17">
        <v>7.8518998392991604E-2</v>
      </c>
      <c r="V250" s="17"/>
      <c r="W250" s="17">
        <v>9.6854970217460395E-2</v>
      </c>
      <c r="X250" s="17">
        <v>7.0957163549853999E-2</v>
      </c>
      <c r="Y250" s="17">
        <v>6.8385097860606703E-2</v>
      </c>
      <c r="Z250" s="17">
        <v>0.12975710413664401</v>
      </c>
      <c r="AA250" s="17">
        <v>0</v>
      </c>
      <c r="AB250" s="17"/>
      <c r="AC250" s="17">
        <v>9.1905068927715799E-2</v>
      </c>
      <c r="AD250" s="17">
        <v>7.6945186574594704E-2</v>
      </c>
      <c r="AE250" s="17"/>
      <c r="AF250" s="17">
        <v>0.107357455329099</v>
      </c>
      <c r="AG250" s="17">
        <v>0.100200071574667</v>
      </c>
      <c r="AH250" s="17">
        <v>7.0867065073703203E-2</v>
      </c>
      <c r="AI250" s="17">
        <v>3.2637526165622301E-2</v>
      </c>
      <c r="AJ250" s="17"/>
      <c r="AK250" s="17">
        <v>7.7203276593013903E-2</v>
      </c>
      <c r="AL250" s="17">
        <v>9.8866380047870905E-2</v>
      </c>
      <c r="AM250" s="17"/>
      <c r="AN250" s="17">
        <v>9.6976236226166301E-2</v>
      </c>
      <c r="AO250" s="17">
        <v>7.4362920206400798E-2</v>
      </c>
      <c r="AP250" s="17">
        <v>8.9939198853663194E-2</v>
      </c>
      <c r="AQ250" s="17"/>
      <c r="AR250" s="17">
        <v>6.9958534343259896E-2</v>
      </c>
      <c r="AS250" s="17">
        <v>8.9592912195489496E-2</v>
      </c>
      <c r="AT250" s="17"/>
      <c r="AU250" s="17">
        <v>0.101305544166365</v>
      </c>
      <c r="AV250" s="17">
        <v>9.8313977096892394E-2</v>
      </c>
    </row>
    <row r="251" spans="2:48" x14ac:dyDescent="0.25">
      <c r="B251" t="s">
        <v>168</v>
      </c>
      <c r="C251" s="17">
        <v>5.91772188140006E-2</v>
      </c>
      <c r="D251" s="17">
        <v>5.6524836597379398E-2</v>
      </c>
      <c r="E251" s="17">
        <v>5.9277035325383198E-2</v>
      </c>
      <c r="F251" s="17"/>
      <c r="G251" s="17">
        <v>9.6168009171158295E-2</v>
      </c>
      <c r="H251" s="17">
        <v>5.8938277928041898E-2</v>
      </c>
      <c r="I251" s="17">
        <v>5.33692247600547E-2</v>
      </c>
      <c r="J251" s="17">
        <v>5.25240029979432E-2</v>
      </c>
      <c r="K251" s="17">
        <v>3.6541138033338499E-2</v>
      </c>
      <c r="L251" s="17"/>
      <c r="M251" s="17">
        <v>5.7374936768884797E-2</v>
      </c>
      <c r="N251" s="17">
        <v>4.2798165715986901E-2</v>
      </c>
      <c r="O251" s="17">
        <v>7.2770497279769697E-2</v>
      </c>
      <c r="P251" s="17">
        <v>7.1105628830407996E-2</v>
      </c>
      <c r="Q251" s="17"/>
      <c r="R251" s="17">
        <v>3.4002237821601299E-2</v>
      </c>
      <c r="S251" s="17">
        <v>6.7087776874427005E-2</v>
      </c>
      <c r="T251" s="17">
        <v>7.6479952116123795E-2</v>
      </c>
      <c r="U251" s="17">
        <v>6.21407654548237E-2</v>
      </c>
      <c r="V251" s="17"/>
      <c r="W251" s="17">
        <v>5.7697670475295101E-2</v>
      </c>
      <c r="X251" s="17">
        <v>7.1692473470466603E-2</v>
      </c>
      <c r="Y251" s="17">
        <v>2.8090925786478E-2</v>
      </c>
      <c r="Z251" s="17">
        <v>7.4815852413533002E-2</v>
      </c>
      <c r="AA251" s="17">
        <v>0</v>
      </c>
      <c r="AB251" s="17"/>
      <c r="AC251" s="17">
        <v>6.4689343328168794E-2</v>
      </c>
      <c r="AD251" s="17">
        <v>5.0590539759868901E-2</v>
      </c>
      <c r="AE251" s="17"/>
      <c r="AF251" s="17">
        <v>6.3108935085268394E-2</v>
      </c>
      <c r="AG251" s="17">
        <v>3.3559753315373503E-2</v>
      </c>
      <c r="AH251" s="17">
        <v>6.8920914449940501E-2</v>
      </c>
      <c r="AI251" s="17">
        <v>3.03415703866282E-2</v>
      </c>
      <c r="AJ251" s="17"/>
      <c r="AK251" s="17">
        <v>5.0674223477159101E-2</v>
      </c>
      <c r="AL251" s="17">
        <v>6.5321251956722004E-2</v>
      </c>
      <c r="AM251" s="17"/>
      <c r="AN251" s="17">
        <v>4.9328935465010298E-2</v>
      </c>
      <c r="AO251" s="17">
        <v>6.2474762275686199E-2</v>
      </c>
      <c r="AP251" s="17">
        <v>6.7559575875464406E-2</v>
      </c>
      <c r="AQ251" s="17"/>
      <c r="AR251" s="17">
        <v>5.4178465129837101E-2</v>
      </c>
      <c r="AS251" s="17">
        <v>5.1319431359225703E-2</v>
      </c>
      <c r="AT251" s="17"/>
      <c r="AU251" s="17">
        <v>5.0887733605301799E-2</v>
      </c>
      <c r="AV251" s="17">
        <v>4.3781875727152399E-2</v>
      </c>
    </row>
    <row r="252" spans="2:48" x14ac:dyDescent="0.25">
      <c r="B252" t="s">
        <v>169</v>
      </c>
      <c r="C252" s="17">
        <v>5.7984166424250597E-2</v>
      </c>
      <c r="D252" s="17">
        <v>5.5083090908860703E-2</v>
      </c>
      <c r="E252" s="17">
        <v>6.1932007850673203E-2</v>
      </c>
      <c r="F252" s="17"/>
      <c r="G252" s="17">
        <v>4.7244602102191002E-2</v>
      </c>
      <c r="H252" s="17">
        <v>6.4741006494135597E-2</v>
      </c>
      <c r="I252" s="17">
        <v>7.1390977723404997E-2</v>
      </c>
      <c r="J252" s="17">
        <v>4.5831070555050903E-2</v>
      </c>
      <c r="K252" s="17">
        <v>6.0608413820001199E-2</v>
      </c>
      <c r="L252" s="17"/>
      <c r="M252" s="17">
        <v>5.1201470712555798E-2</v>
      </c>
      <c r="N252" s="17">
        <v>5.4665103651507702E-2</v>
      </c>
      <c r="O252" s="17">
        <v>7.3909271534149598E-2</v>
      </c>
      <c r="P252" s="17">
        <v>5.8557858521072897E-2</v>
      </c>
      <c r="Q252" s="17"/>
      <c r="R252" s="17">
        <v>4.9464672240067703E-2</v>
      </c>
      <c r="S252" s="17">
        <v>8.0368537472207693E-2</v>
      </c>
      <c r="T252" s="17">
        <v>4.3719959977512698E-2</v>
      </c>
      <c r="U252" s="17">
        <v>6.6505111714418697E-2</v>
      </c>
      <c r="V252" s="17"/>
      <c r="W252" s="17">
        <v>5.5254457487714202E-2</v>
      </c>
      <c r="X252" s="17">
        <v>7.1947862553171399E-2</v>
      </c>
      <c r="Y252" s="17">
        <v>4.7797174201541802E-2</v>
      </c>
      <c r="Z252" s="17">
        <v>3.1491678569124701E-2</v>
      </c>
      <c r="AA252" s="17">
        <v>0</v>
      </c>
      <c r="AB252" s="17"/>
      <c r="AC252" s="17">
        <v>5.3803139905112297E-2</v>
      </c>
      <c r="AD252" s="17">
        <v>6.8108324130841599E-2</v>
      </c>
      <c r="AE252" s="17"/>
      <c r="AF252" s="17">
        <v>7.3023407025751594E-2</v>
      </c>
      <c r="AG252" s="17">
        <v>4.8290096865312902E-2</v>
      </c>
      <c r="AH252" s="17">
        <v>5.9195183359360803E-2</v>
      </c>
      <c r="AI252" s="17">
        <v>3.6319363062613401E-2</v>
      </c>
      <c r="AJ252" s="17"/>
      <c r="AK252" s="17">
        <v>4.1171596754638599E-2</v>
      </c>
      <c r="AL252" s="17">
        <v>7.0122926811770403E-2</v>
      </c>
      <c r="AM252" s="17"/>
      <c r="AN252" s="17">
        <v>7.2753682460520594E-2</v>
      </c>
      <c r="AO252" s="17">
        <v>6.2236336528229803E-2</v>
      </c>
      <c r="AP252" s="17">
        <v>4.8322296147536803E-2</v>
      </c>
      <c r="AQ252" s="17"/>
      <c r="AR252" s="17">
        <v>5.8206859665746402E-2</v>
      </c>
      <c r="AS252" s="17">
        <v>8.0335260364080494E-2</v>
      </c>
      <c r="AT252" s="17"/>
      <c r="AU252" s="17">
        <v>4.3878811161776499E-2</v>
      </c>
      <c r="AV252" s="17">
        <v>7.2796703480884503E-2</v>
      </c>
    </row>
    <row r="253" spans="2:48" x14ac:dyDescent="0.25">
      <c r="B253" t="s">
        <v>170</v>
      </c>
      <c r="C253" s="17">
        <v>4.9699666505514703E-2</v>
      </c>
      <c r="D253" s="17">
        <v>5.5647845573802597E-2</v>
      </c>
      <c r="E253" s="17">
        <v>4.2873428813932198E-2</v>
      </c>
      <c r="F253" s="17"/>
      <c r="G253" s="17">
        <v>2.68174311722023E-2</v>
      </c>
      <c r="H253" s="17">
        <v>4.9557771684009003E-2</v>
      </c>
      <c r="I253" s="17">
        <v>6.0060135185533499E-2</v>
      </c>
      <c r="J253" s="17">
        <v>4.44769349739218E-2</v>
      </c>
      <c r="K253" s="17">
        <v>6.6665391439679103E-2</v>
      </c>
      <c r="L253" s="17"/>
      <c r="M253" s="17">
        <v>2.6935106878774099E-2</v>
      </c>
      <c r="N253" s="17">
        <v>6.9893005058649205E-2</v>
      </c>
      <c r="O253" s="17">
        <v>6.3885084418437502E-2</v>
      </c>
      <c r="P253" s="17">
        <v>4.1802959032915303E-2</v>
      </c>
      <c r="Q253" s="17"/>
      <c r="R253" s="17">
        <v>4.1860983046338299E-2</v>
      </c>
      <c r="S253" s="17">
        <v>4.6419771340059597E-2</v>
      </c>
      <c r="T253" s="17">
        <v>5.4829154832009001E-2</v>
      </c>
      <c r="U253" s="17">
        <v>3.7380640099988198E-2</v>
      </c>
      <c r="V253" s="17"/>
      <c r="W253" s="17">
        <v>5.1318177556829603E-2</v>
      </c>
      <c r="X253" s="17">
        <v>3.7713418147272797E-2</v>
      </c>
      <c r="Y253" s="17">
        <v>6.9655003930703493E-2</v>
      </c>
      <c r="Z253" s="17">
        <v>2.7751332107897101E-2</v>
      </c>
      <c r="AA253" s="17">
        <v>0</v>
      </c>
      <c r="AB253" s="17"/>
      <c r="AC253" s="17">
        <v>5.1981537597471698E-2</v>
      </c>
      <c r="AD253" s="17">
        <v>4.7029664372621398E-2</v>
      </c>
      <c r="AE253" s="17"/>
      <c r="AF253" s="17">
        <v>5.7319587121014301E-2</v>
      </c>
      <c r="AG253" s="17">
        <v>7.1747940912375005E-2</v>
      </c>
      <c r="AH253" s="17">
        <v>2.44600478003629E-2</v>
      </c>
      <c r="AI253" s="17">
        <v>8.7699629945226301E-2</v>
      </c>
      <c r="AJ253" s="17"/>
      <c r="AK253" s="17">
        <v>7.0433257199330301E-2</v>
      </c>
      <c r="AL253" s="17">
        <v>3.8077984286414603E-2</v>
      </c>
      <c r="AM253" s="17"/>
      <c r="AN253" s="17">
        <v>5.07229960409631E-2</v>
      </c>
      <c r="AO253" s="17">
        <v>7.2244504367919002E-2</v>
      </c>
      <c r="AP253" s="17">
        <v>2.13368603839151E-2</v>
      </c>
      <c r="AQ253" s="17"/>
      <c r="AR253" s="17">
        <v>6.8369743303901095E-2</v>
      </c>
      <c r="AS253" s="17">
        <v>2.3463294358166999E-2</v>
      </c>
      <c r="AT253" s="17"/>
      <c r="AU253" s="17">
        <v>6.7250071192318406E-2</v>
      </c>
      <c r="AV253" s="17">
        <v>4.6998861085625197E-2</v>
      </c>
    </row>
    <row r="254" spans="2:48" x14ac:dyDescent="0.25">
      <c r="B254" t="s">
        <v>171</v>
      </c>
      <c r="C254" s="17">
        <v>4.9394768035701898E-2</v>
      </c>
      <c r="D254" s="17">
        <v>4.0974096771701898E-2</v>
      </c>
      <c r="E254" s="17">
        <v>5.67853761006313E-2</v>
      </c>
      <c r="F254" s="17"/>
      <c r="G254" s="17">
        <v>3.2356983092698403E-2</v>
      </c>
      <c r="H254" s="17">
        <v>3.7849328541416399E-2</v>
      </c>
      <c r="I254" s="17">
        <v>7.2692197752377494E-2</v>
      </c>
      <c r="J254" s="17">
        <v>7.2849904730205695E-2</v>
      </c>
      <c r="K254" s="17">
        <v>3.0632918977740699E-2</v>
      </c>
      <c r="L254" s="17"/>
      <c r="M254" s="17">
        <v>7.15946486312935E-2</v>
      </c>
      <c r="N254" s="17">
        <v>3.8100906718524799E-2</v>
      </c>
      <c r="O254" s="17">
        <v>5.0118622085925199E-2</v>
      </c>
      <c r="P254" s="17">
        <v>4.2690501407132202E-2</v>
      </c>
      <c r="Q254" s="17"/>
      <c r="R254" s="17">
        <v>5.81093225488893E-2</v>
      </c>
      <c r="S254" s="17">
        <v>2.7868794393897899E-2</v>
      </c>
      <c r="T254" s="17">
        <v>6.8029240245337297E-2</v>
      </c>
      <c r="U254" s="17">
        <v>4.1114645792284403E-2</v>
      </c>
      <c r="V254" s="17"/>
      <c r="W254" s="17">
        <v>5.98545651738547E-2</v>
      </c>
      <c r="X254" s="17">
        <v>3.3160475110102797E-2</v>
      </c>
      <c r="Y254" s="17">
        <v>5.5428667478829803E-2</v>
      </c>
      <c r="Z254" s="17">
        <v>7.1011025262522301E-2</v>
      </c>
      <c r="AA254" s="17">
        <v>8.6745102799036106E-2</v>
      </c>
      <c r="AB254" s="17"/>
      <c r="AC254" s="17">
        <v>3.7914690732817398E-2</v>
      </c>
      <c r="AD254" s="17">
        <v>7.3338419782574202E-2</v>
      </c>
      <c r="AE254" s="17"/>
      <c r="AF254" s="17">
        <v>4.7968593420904197E-2</v>
      </c>
      <c r="AG254" s="17">
        <v>7.2498370945743199E-2</v>
      </c>
      <c r="AH254" s="17">
        <v>3.28152493237674E-2</v>
      </c>
      <c r="AI254" s="17">
        <v>7.9738328674207701E-2</v>
      </c>
      <c r="AJ254" s="17"/>
      <c r="AK254" s="17">
        <v>5.5202444958065297E-2</v>
      </c>
      <c r="AL254" s="17">
        <v>4.7230937532828601E-2</v>
      </c>
      <c r="AM254" s="17"/>
      <c r="AN254" s="17">
        <v>4.5654892148597997E-2</v>
      </c>
      <c r="AO254" s="17">
        <v>5.2696385887438697E-2</v>
      </c>
      <c r="AP254" s="17">
        <v>4.7619198396807699E-2</v>
      </c>
      <c r="AQ254" s="17"/>
      <c r="AR254" s="17">
        <v>5.2990103554734699E-2</v>
      </c>
      <c r="AS254" s="17">
        <v>4.12933504617123E-2</v>
      </c>
      <c r="AT254" s="17"/>
      <c r="AU254" s="17">
        <v>6.5595347348191294E-2</v>
      </c>
      <c r="AV254" s="17">
        <v>4.2465812255201303E-2</v>
      </c>
    </row>
    <row r="255" spans="2:48" x14ac:dyDescent="0.25">
      <c r="B255" t="s">
        <v>172</v>
      </c>
      <c r="C255" s="17">
        <v>4.4090801582652397E-2</v>
      </c>
      <c r="D255" s="17">
        <v>3.5111168857827203E-2</v>
      </c>
      <c r="E255" s="17">
        <v>5.2063356678438699E-2</v>
      </c>
      <c r="F255" s="17"/>
      <c r="G255" s="17">
        <v>4.7187898383625901E-2</v>
      </c>
      <c r="H255" s="17">
        <v>3.8206882241472798E-2</v>
      </c>
      <c r="I255" s="17">
        <v>5.0659848692441098E-2</v>
      </c>
      <c r="J255" s="17">
        <v>4.4320325626397102E-2</v>
      </c>
      <c r="K255" s="17">
        <v>4.0207515457354903E-2</v>
      </c>
      <c r="L255" s="17"/>
      <c r="M255" s="17">
        <v>3.9244526344796103E-2</v>
      </c>
      <c r="N255" s="17">
        <v>6.1187192267948297E-2</v>
      </c>
      <c r="O255" s="17">
        <v>4.9708153208075798E-2</v>
      </c>
      <c r="P255" s="17">
        <v>2.27170185834542E-2</v>
      </c>
      <c r="Q255" s="17"/>
      <c r="R255" s="17">
        <v>3.5485664815543903E-2</v>
      </c>
      <c r="S255" s="17">
        <v>2.7652923247087399E-2</v>
      </c>
      <c r="T255" s="17">
        <v>5.7186636681146603E-2</v>
      </c>
      <c r="U255" s="17">
        <v>5.28629077577231E-2</v>
      </c>
      <c r="V255" s="17"/>
      <c r="W255" s="17">
        <v>4.8805911029422298E-2</v>
      </c>
      <c r="X255" s="17">
        <v>4.2534431732237102E-2</v>
      </c>
      <c r="Y255" s="17">
        <v>5.5938221149077601E-2</v>
      </c>
      <c r="Z255" s="17">
        <v>5.99140259205194E-2</v>
      </c>
      <c r="AA255" s="17">
        <v>4.0227400187230797E-2</v>
      </c>
      <c r="AB255" s="17"/>
      <c r="AC255" s="17">
        <v>4.9879540775500698E-2</v>
      </c>
      <c r="AD255" s="17">
        <v>3.4439401542737801E-2</v>
      </c>
      <c r="AE255" s="17"/>
      <c r="AF255" s="17">
        <v>3.2569880087344197E-2</v>
      </c>
      <c r="AG255" s="17">
        <v>8.7619753723995095E-2</v>
      </c>
      <c r="AH255" s="17">
        <v>4.2401102095611203E-2</v>
      </c>
      <c r="AI255" s="17">
        <v>0</v>
      </c>
      <c r="AJ255" s="17"/>
      <c r="AK255" s="17">
        <v>3.2598416684024599E-2</v>
      </c>
      <c r="AL255" s="17">
        <v>4.7113796343958202E-2</v>
      </c>
      <c r="AM255" s="17"/>
      <c r="AN255" s="17">
        <v>3.34720168829723E-2</v>
      </c>
      <c r="AO255" s="17">
        <v>5.7752945949269503E-2</v>
      </c>
      <c r="AP255" s="17">
        <v>4.2218469766988002E-2</v>
      </c>
      <c r="AQ255" s="17"/>
      <c r="AR255" s="17">
        <v>5.6890476092459001E-2</v>
      </c>
      <c r="AS255" s="17">
        <v>5.1646615914148097E-2</v>
      </c>
      <c r="AT255" s="17"/>
      <c r="AU255" s="17">
        <v>3.50665791380394E-2</v>
      </c>
      <c r="AV255" s="17">
        <v>5.5524146744026198E-2</v>
      </c>
    </row>
    <row r="256" spans="2:48" x14ac:dyDescent="0.25">
      <c r="B256" t="s">
        <v>173</v>
      </c>
      <c r="C256" s="17">
        <v>4.3612375653222499E-2</v>
      </c>
      <c r="D256" s="17">
        <v>4.4613313019498897E-2</v>
      </c>
      <c r="E256" s="17">
        <v>4.1613900516461501E-2</v>
      </c>
      <c r="F256" s="17"/>
      <c r="G256" s="17">
        <v>1.50063382873219E-2</v>
      </c>
      <c r="H256" s="17">
        <v>5.3244184947798201E-2</v>
      </c>
      <c r="I256" s="17">
        <v>1.8385923306432201E-2</v>
      </c>
      <c r="J256" s="17">
        <v>4.15466291846407E-2</v>
      </c>
      <c r="K256" s="17">
        <v>8.8224185554205206E-2</v>
      </c>
      <c r="L256" s="17"/>
      <c r="M256" s="17">
        <v>5.6538255538583201E-2</v>
      </c>
      <c r="N256" s="17">
        <v>4.76444428193998E-2</v>
      </c>
      <c r="O256" s="17">
        <v>4.9618464731683597E-2</v>
      </c>
      <c r="P256" s="17">
        <v>1.5880171242037E-2</v>
      </c>
      <c r="Q256" s="17"/>
      <c r="R256" s="17">
        <v>4.3098968159690602E-2</v>
      </c>
      <c r="S256" s="17">
        <v>5.5587792878678502E-2</v>
      </c>
      <c r="T256" s="17">
        <v>3.6415397692872199E-2</v>
      </c>
      <c r="U256" s="17">
        <v>3.86534057468777E-2</v>
      </c>
      <c r="V256" s="17"/>
      <c r="W256" s="17">
        <v>2.3796998738666399E-2</v>
      </c>
      <c r="X256" s="17">
        <v>6.2751198461117597E-2</v>
      </c>
      <c r="Y256" s="17">
        <v>4.1867051253223701E-2</v>
      </c>
      <c r="Z256" s="17">
        <v>3.9773702945120601E-2</v>
      </c>
      <c r="AA256" s="17">
        <v>3.8565180555348903E-2</v>
      </c>
      <c r="AB256" s="17"/>
      <c r="AC256" s="17">
        <v>4.8911131745568701E-2</v>
      </c>
      <c r="AD256" s="17">
        <v>3.4892120419426402E-2</v>
      </c>
      <c r="AE256" s="17"/>
      <c r="AF256" s="17">
        <v>5.2798879281331E-2</v>
      </c>
      <c r="AG256" s="17">
        <v>4.7458994643054198E-2</v>
      </c>
      <c r="AH256" s="17">
        <v>3.4972813347621798E-2</v>
      </c>
      <c r="AI256" s="17">
        <v>5.2726696428404302E-2</v>
      </c>
      <c r="AJ256" s="17"/>
      <c r="AK256" s="17">
        <v>3.4873533899016602E-2</v>
      </c>
      <c r="AL256" s="17">
        <v>5.6648419307690101E-2</v>
      </c>
      <c r="AM256" s="17"/>
      <c r="AN256" s="17">
        <v>3.2338062551721801E-2</v>
      </c>
      <c r="AO256" s="17">
        <v>7.2692599683175096E-2</v>
      </c>
      <c r="AP256" s="17">
        <v>2.79336709717216E-2</v>
      </c>
      <c r="AQ256" s="17"/>
      <c r="AR256" s="17">
        <v>5.1673723875102398E-2</v>
      </c>
      <c r="AS256" s="17">
        <v>4.0071933350267E-2</v>
      </c>
      <c r="AT256" s="17"/>
      <c r="AU256" s="17">
        <v>4.6388363103661401E-2</v>
      </c>
      <c r="AV256" s="17">
        <v>4.1378276553691501E-2</v>
      </c>
    </row>
    <row r="257" spans="2:48" x14ac:dyDescent="0.25">
      <c r="B257" t="s">
        <v>174</v>
      </c>
      <c r="C257" s="17">
        <v>4.3522828282752703E-2</v>
      </c>
      <c r="D257" s="17">
        <v>5.6151358403980403E-2</v>
      </c>
      <c r="E257" s="17">
        <v>2.9896448346428701E-2</v>
      </c>
      <c r="F257" s="17"/>
      <c r="G257" s="17">
        <v>4.2313890950619701E-2</v>
      </c>
      <c r="H257" s="17">
        <v>5.0892636305656901E-2</v>
      </c>
      <c r="I257" s="17">
        <v>4.2547362176722697E-2</v>
      </c>
      <c r="J257" s="17">
        <v>5.6697611209449002E-2</v>
      </c>
      <c r="K257" s="17">
        <v>2.5318779488635899E-2</v>
      </c>
      <c r="L257" s="17"/>
      <c r="M257" s="17">
        <v>3.9837415350248102E-2</v>
      </c>
      <c r="N257" s="17">
        <v>6.3891118106122705E-2</v>
      </c>
      <c r="O257" s="17">
        <v>4.3838881702273597E-2</v>
      </c>
      <c r="P257" s="17">
        <v>2.4791039605359E-2</v>
      </c>
      <c r="Q257" s="17"/>
      <c r="R257" s="17">
        <v>6.8285539020219096E-2</v>
      </c>
      <c r="S257" s="17">
        <v>1.6544316245443901E-2</v>
      </c>
      <c r="T257" s="17">
        <v>4.9724626257698398E-2</v>
      </c>
      <c r="U257" s="17">
        <v>2.9049512030410299E-2</v>
      </c>
      <c r="V257" s="17"/>
      <c r="W257" s="17">
        <v>4.4759960989523798E-2</v>
      </c>
      <c r="X257" s="17">
        <v>5.0679397871926102E-2</v>
      </c>
      <c r="Y257" s="17">
        <v>3.2912543648231797E-2</v>
      </c>
      <c r="Z257" s="17">
        <v>4.2006032211648697E-2</v>
      </c>
      <c r="AA257" s="17">
        <v>0</v>
      </c>
      <c r="AB257" s="17"/>
      <c r="AC257" s="17">
        <v>4.3829826498125397E-2</v>
      </c>
      <c r="AD257" s="17">
        <v>4.4456662676988903E-2</v>
      </c>
      <c r="AE257" s="17"/>
      <c r="AF257" s="17">
        <v>4.7121152682302603E-2</v>
      </c>
      <c r="AG257" s="17">
        <v>4.54591067632013E-2</v>
      </c>
      <c r="AH257" s="17">
        <v>4.1769669836663803E-2</v>
      </c>
      <c r="AI257" s="17">
        <v>4.5411464133868103E-2</v>
      </c>
      <c r="AJ257" s="17"/>
      <c r="AK257" s="17">
        <v>4.4429218314470199E-2</v>
      </c>
      <c r="AL257" s="17">
        <v>4.3133333060968899E-2</v>
      </c>
      <c r="AM257" s="17"/>
      <c r="AN257" s="17">
        <v>3.1207202357132102E-2</v>
      </c>
      <c r="AO257" s="17">
        <v>6.6288847261949294E-2</v>
      </c>
      <c r="AP257" s="17">
        <v>3.8287541061795799E-2</v>
      </c>
      <c r="AQ257" s="17"/>
      <c r="AR257" s="17">
        <v>4.29186043459358E-2</v>
      </c>
      <c r="AS257" s="17">
        <v>3.9999202492209403E-2</v>
      </c>
      <c r="AT257" s="17"/>
      <c r="AU257" s="17">
        <v>5.4212638656725702E-2</v>
      </c>
      <c r="AV257" s="17">
        <v>4.3695096127018697E-2</v>
      </c>
    </row>
    <row r="258" spans="2:48" x14ac:dyDescent="0.25">
      <c r="B258" t="s">
        <v>175</v>
      </c>
      <c r="C258" s="17">
        <v>3.8852570115631098E-2</v>
      </c>
      <c r="D258" s="17">
        <v>4.7535543575086901E-2</v>
      </c>
      <c r="E258" s="17">
        <v>3.0890387441354899E-2</v>
      </c>
      <c r="F258" s="17"/>
      <c r="G258" s="17">
        <v>8.3647423553900608E-3</v>
      </c>
      <c r="H258" s="17">
        <v>2.3166800436935898E-2</v>
      </c>
      <c r="I258" s="17">
        <v>5.1767930014354202E-2</v>
      </c>
      <c r="J258" s="17">
        <v>4.1242125235069399E-2</v>
      </c>
      <c r="K258" s="17">
        <v>6.8091251815931897E-2</v>
      </c>
      <c r="L258" s="17"/>
      <c r="M258" s="17">
        <v>4.0060437250435399E-2</v>
      </c>
      <c r="N258" s="17">
        <v>5.8281066251380999E-2</v>
      </c>
      <c r="O258" s="17">
        <v>2.29877365084388E-2</v>
      </c>
      <c r="P258" s="17">
        <v>3.0397504231107E-2</v>
      </c>
      <c r="Q258" s="17"/>
      <c r="R258" s="17">
        <v>4.6463367828008403E-2</v>
      </c>
      <c r="S258" s="17">
        <v>1.40019937975637E-2</v>
      </c>
      <c r="T258" s="17">
        <v>3.41500284779548E-2</v>
      </c>
      <c r="U258" s="17">
        <v>4.2446598127098799E-2</v>
      </c>
      <c r="V258" s="17"/>
      <c r="W258" s="17">
        <v>3.4858862645089202E-2</v>
      </c>
      <c r="X258" s="17">
        <v>3.0563960252211E-2</v>
      </c>
      <c r="Y258" s="17">
        <v>5.8608670444916001E-2</v>
      </c>
      <c r="Z258" s="17">
        <v>6.0720667980490001E-2</v>
      </c>
      <c r="AA258" s="17">
        <v>0</v>
      </c>
      <c r="AB258" s="17"/>
      <c r="AC258" s="17">
        <v>3.7118658607312699E-2</v>
      </c>
      <c r="AD258" s="17">
        <v>4.1057933666606899E-2</v>
      </c>
      <c r="AE258" s="17"/>
      <c r="AF258" s="17">
        <v>4.7796124458113202E-2</v>
      </c>
      <c r="AG258" s="17">
        <v>4.5354546684147498E-2</v>
      </c>
      <c r="AH258" s="17">
        <v>3.2470474253802901E-2</v>
      </c>
      <c r="AI258" s="17">
        <v>3.0579440367446201E-2</v>
      </c>
      <c r="AJ258" s="17"/>
      <c r="AK258" s="17">
        <v>3.6634517078452403E-2</v>
      </c>
      <c r="AL258" s="17">
        <v>4.67323482951542E-2</v>
      </c>
      <c r="AM258" s="17"/>
      <c r="AN258" s="17">
        <v>4.2878941982013703E-2</v>
      </c>
      <c r="AO258" s="17">
        <v>4.8899156272290301E-2</v>
      </c>
      <c r="AP258" s="17">
        <v>2.8929847456038799E-2</v>
      </c>
      <c r="AQ258" s="17"/>
      <c r="AR258" s="17">
        <v>5.7321743977214699E-2</v>
      </c>
      <c r="AS258" s="17">
        <v>2.6150311465513599E-2</v>
      </c>
      <c r="AT258" s="17"/>
      <c r="AU258" s="17">
        <v>4.5122350841435697E-2</v>
      </c>
      <c r="AV258" s="17">
        <v>3.2968970077447902E-2</v>
      </c>
    </row>
    <row r="259" spans="2:48" x14ac:dyDescent="0.25">
      <c r="B259" t="s">
        <v>176</v>
      </c>
      <c r="C259" s="17">
        <v>3.5663091035521101E-2</v>
      </c>
      <c r="D259" s="17">
        <v>3.6421031493630497E-2</v>
      </c>
      <c r="E259" s="17">
        <v>3.31952525741692E-2</v>
      </c>
      <c r="F259" s="17"/>
      <c r="G259" s="17">
        <v>2.4718051465478501E-2</v>
      </c>
      <c r="H259" s="17">
        <v>1.33881154282358E-2</v>
      </c>
      <c r="I259" s="17">
        <v>8.0265334234078903E-2</v>
      </c>
      <c r="J259" s="17">
        <v>1.2375615722578901E-2</v>
      </c>
      <c r="K259" s="17">
        <v>4.7283629040719199E-2</v>
      </c>
      <c r="L259" s="17"/>
      <c r="M259" s="17">
        <v>3.2759709976752503E-2</v>
      </c>
      <c r="N259" s="17">
        <v>3.3974535701847899E-2</v>
      </c>
      <c r="O259" s="17">
        <v>5.2380053067706302E-2</v>
      </c>
      <c r="P259" s="17">
        <v>2.1820703076788201E-2</v>
      </c>
      <c r="Q259" s="17"/>
      <c r="R259" s="17">
        <v>1.6924076884349701E-2</v>
      </c>
      <c r="S259" s="17">
        <v>4.3054403664169296E-3</v>
      </c>
      <c r="T259" s="17">
        <v>5.1908358303019E-2</v>
      </c>
      <c r="U259" s="17">
        <v>4.2864068799948599E-2</v>
      </c>
      <c r="V259" s="17"/>
      <c r="W259" s="17">
        <v>3.3538258770542999E-2</v>
      </c>
      <c r="X259" s="17">
        <v>3.7243448939205899E-2</v>
      </c>
      <c r="Y259" s="17">
        <v>5.5061493390576297E-2</v>
      </c>
      <c r="Z259" s="17">
        <v>0</v>
      </c>
      <c r="AA259" s="17">
        <v>0</v>
      </c>
      <c r="AB259" s="17"/>
      <c r="AC259" s="17">
        <v>3.3106872871112601E-2</v>
      </c>
      <c r="AD259" s="17">
        <v>4.1860308889714398E-2</v>
      </c>
      <c r="AE259" s="17"/>
      <c r="AF259" s="17">
        <v>5.5865980249005902E-2</v>
      </c>
      <c r="AG259" s="17">
        <v>2.5353958508263701E-2</v>
      </c>
      <c r="AH259" s="17">
        <v>3.2630402827641201E-2</v>
      </c>
      <c r="AI259" s="17">
        <v>1.06068907911383E-2</v>
      </c>
      <c r="AJ259" s="17"/>
      <c r="AK259" s="17">
        <v>2.4139141544218298E-2</v>
      </c>
      <c r="AL259" s="17">
        <v>4.4902483982383702E-2</v>
      </c>
      <c r="AM259" s="17"/>
      <c r="AN259" s="17">
        <v>4.2108956747214099E-2</v>
      </c>
      <c r="AO259" s="17">
        <v>4.3016762858202003E-2</v>
      </c>
      <c r="AP259" s="17">
        <v>2.40574488312848E-2</v>
      </c>
      <c r="AQ259" s="17"/>
      <c r="AR259" s="17">
        <v>3.9356474668056397E-2</v>
      </c>
      <c r="AS259" s="17">
        <v>3.5790315918415E-2</v>
      </c>
      <c r="AT259" s="17"/>
      <c r="AU259" s="17">
        <v>5.4888861141459799E-2</v>
      </c>
      <c r="AV259" s="17">
        <v>3.01998006214735E-2</v>
      </c>
    </row>
    <row r="260" spans="2:48" x14ac:dyDescent="0.25">
      <c r="B260" t="s">
        <v>177</v>
      </c>
      <c r="C260" s="17">
        <v>3.48316328147062E-2</v>
      </c>
      <c r="D260" s="17">
        <v>4.5495567134822203E-2</v>
      </c>
      <c r="E260" s="17">
        <v>2.4819149992379799E-2</v>
      </c>
      <c r="F260" s="17"/>
      <c r="G260" s="17">
        <v>2.5634686283918E-2</v>
      </c>
      <c r="H260" s="17">
        <v>1.0382725521454099E-2</v>
      </c>
      <c r="I260" s="17">
        <v>3.1462562086979201E-2</v>
      </c>
      <c r="J260" s="17">
        <v>4.9899137321680997E-2</v>
      </c>
      <c r="K260" s="17">
        <v>5.5656379239176698E-2</v>
      </c>
      <c r="L260" s="17"/>
      <c r="M260" s="17">
        <v>1.7226974502763399E-2</v>
      </c>
      <c r="N260" s="17">
        <v>3.0607868597607401E-2</v>
      </c>
      <c r="O260" s="17">
        <v>7.4109975440798601E-2</v>
      </c>
      <c r="P260" s="17">
        <v>2.4008479224169699E-2</v>
      </c>
      <c r="Q260" s="17"/>
      <c r="R260" s="17">
        <v>2.69527367677674E-2</v>
      </c>
      <c r="S260" s="17">
        <v>3.8791641565842402E-2</v>
      </c>
      <c r="T260" s="17">
        <v>4.17063157124214E-2</v>
      </c>
      <c r="U260" s="17">
        <v>2.9877153681198799E-2</v>
      </c>
      <c r="V260" s="17"/>
      <c r="W260" s="17">
        <v>3.58296608071937E-2</v>
      </c>
      <c r="X260" s="17">
        <v>2.7749793961241599E-2</v>
      </c>
      <c r="Y260" s="17">
        <v>3.48094674477928E-2</v>
      </c>
      <c r="Z260" s="17">
        <v>3.7648388392973797E-2</v>
      </c>
      <c r="AA260" s="17">
        <v>0.139492941278854</v>
      </c>
      <c r="AB260" s="17"/>
      <c r="AC260" s="17">
        <v>3.4419660342967298E-2</v>
      </c>
      <c r="AD260" s="17">
        <v>3.68513300725977E-2</v>
      </c>
      <c r="AE260" s="17"/>
      <c r="AF260" s="17">
        <v>6.1073181197860198E-2</v>
      </c>
      <c r="AG260" s="17">
        <v>2.1542920952544901E-2</v>
      </c>
      <c r="AH260" s="17">
        <v>1.8165222883170799E-2</v>
      </c>
      <c r="AI260" s="17">
        <v>1.7911252003094701E-2</v>
      </c>
      <c r="AJ260" s="17"/>
      <c r="AK260" s="17">
        <v>4.9887538146071803E-2</v>
      </c>
      <c r="AL260" s="17">
        <v>2.35461020804314E-2</v>
      </c>
      <c r="AM260" s="17"/>
      <c r="AN260" s="17">
        <v>5.1633946197965797E-2</v>
      </c>
      <c r="AO260" s="17">
        <v>3.8378254355865303E-2</v>
      </c>
      <c r="AP260" s="17">
        <v>1.3923852744039801E-2</v>
      </c>
      <c r="AQ260" s="17"/>
      <c r="AR260" s="17">
        <v>3.2584552395105403E-2</v>
      </c>
      <c r="AS260" s="17">
        <v>2.93643582973518E-2</v>
      </c>
      <c r="AT260" s="17"/>
      <c r="AU260" s="17">
        <v>3.9830049663653798E-2</v>
      </c>
      <c r="AV260" s="17">
        <v>2.6829580182242099E-2</v>
      </c>
    </row>
    <row r="261" spans="2:48" x14ac:dyDescent="0.25">
      <c r="B261" t="s">
        <v>178</v>
      </c>
      <c r="C261" s="17">
        <v>3.4148053227285903E-2</v>
      </c>
      <c r="D261" s="17">
        <v>3.0254461817983001E-2</v>
      </c>
      <c r="E261" s="17">
        <v>3.63176271987126E-2</v>
      </c>
      <c r="F261" s="17"/>
      <c r="G261" s="17">
        <v>3.9670482134353098E-2</v>
      </c>
      <c r="H261" s="17">
        <v>4.2825465982027001E-2</v>
      </c>
      <c r="I261" s="17">
        <v>2.5783091914438599E-2</v>
      </c>
      <c r="J261" s="17">
        <v>1.7284164842051301E-2</v>
      </c>
      <c r="K261" s="17">
        <v>4.5456806377661703E-2</v>
      </c>
      <c r="L261" s="17"/>
      <c r="M261" s="17">
        <v>4.6683853213923897E-2</v>
      </c>
      <c r="N261" s="17">
        <v>2.15736693282013E-2</v>
      </c>
      <c r="O261" s="17">
        <v>4.1880023601026502E-2</v>
      </c>
      <c r="P261" s="17">
        <v>3.0880317053295199E-2</v>
      </c>
      <c r="Q261" s="17"/>
      <c r="R261" s="17">
        <v>2.5721253999859899E-2</v>
      </c>
      <c r="S261" s="17">
        <v>3.29988162214849E-2</v>
      </c>
      <c r="T261" s="17">
        <v>2.01024625775372E-2</v>
      </c>
      <c r="U261" s="17">
        <v>4.5339389157717298E-2</v>
      </c>
      <c r="V261" s="17"/>
      <c r="W261" s="17">
        <v>2.5970306058977301E-2</v>
      </c>
      <c r="X261" s="17">
        <v>5.02854765751094E-2</v>
      </c>
      <c r="Y261" s="17">
        <v>3.2248216651262297E-2</v>
      </c>
      <c r="Z261" s="17">
        <v>3.2806571347815797E-2</v>
      </c>
      <c r="AA261" s="17">
        <v>0</v>
      </c>
      <c r="AB261" s="17"/>
      <c r="AC261" s="17">
        <v>4.1249195896186697E-2</v>
      </c>
      <c r="AD261" s="17">
        <v>2.1608614332892399E-2</v>
      </c>
      <c r="AE261" s="17"/>
      <c r="AF261" s="17">
        <v>5.0640705197900399E-2</v>
      </c>
      <c r="AG261" s="17">
        <v>1.83748646293257E-2</v>
      </c>
      <c r="AH261" s="17">
        <v>2.6106244756880202E-2</v>
      </c>
      <c r="AI261" s="17">
        <v>4.1395465086477602E-2</v>
      </c>
      <c r="AJ261" s="17"/>
      <c r="AK261" s="17">
        <v>3.2016444857515598E-2</v>
      </c>
      <c r="AL261" s="17">
        <v>3.4964655535885097E-2</v>
      </c>
      <c r="AM261" s="17"/>
      <c r="AN261" s="17">
        <v>2.35405971945662E-2</v>
      </c>
      <c r="AO261" s="17">
        <v>4.3004262273727202E-2</v>
      </c>
      <c r="AP261" s="17">
        <v>3.3397238731608402E-2</v>
      </c>
      <c r="AQ261" s="17"/>
      <c r="AR261" s="17">
        <v>3.0993463121141599E-2</v>
      </c>
      <c r="AS261" s="17">
        <v>4.12540361440253E-2</v>
      </c>
      <c r="AT261" s="17"/>
      <c r="AU261" s="17">
        <v>4.0603107879063599E-2</v>
      </c>
      <c r="AV261" s="17">
        <v>2.40517485428598E-2</v>
      </c>
    </row>
    <row r="262" spans="2:48" x14ac:dyDescent="0.25">
      <c r="B262" t="s">
        <v>123</v>
      </c>
      <c r="C262" s="17">
        <v>3.2812524410034301E-2</v>
      </c>
      <c r="D262" s="17">
        <v>2.7464369730292801E-2</v>
      </c>
      <c r="E262" s="17">
        <v>3.6952987130321698E-2</v>
      </c>
      <c r="F262" s="17"/>
      <c r="G262" s="17">
        <v>2.45383303696649E-2</v>
      </c>
      <c r="H262" s="17">
        <v>3.7875309900156501E-2</v>
      </c>
      <c r="I262" s="17">
        <v>5.9400980460893697E-2</v>
      </c>
      <c r="J262" s="17">
        <v>1.58899993896751E-2</v>
      </c>
      <c r="K262" s="17">
        <v>2.6582628544277301E-2</v>
      </c>
      <c r="L262" s="17"/>
      <c r="M262" s="17">
        <v>4.2656055897277298E-3</v>
      </c>
      <c r="N262" s="17">
        <v>3.1060416354246501E-2</v>
      </c>
      <c r="O262" s="17">
        <v>3.46476421055694E-2</v>
      </c>
      <c r="P262" s="17">
        <v>6.4371850079340598E-2</v>
      </c>
      <c r="Q262" s="17"/>
      <c r="R262" s="17">
        <v>4.3839703870767098E-2</v>
      </c>
      <c r="S262" s="17">
        <v>2.8895028303308899E-2</v>
      </c>
      <c r="T262" s="17">
        <v>3.1600063664009199E-2</v>
      </c>
      <c r="U262" s="17">
        <v>3.5811455107275299E-2</v>
      </c>
      <c r="V262" s="17"/>
      <c r="W262" s="17">
        <v>3.3322243766553801E-2</v>
      </c>
      <c r="X262" s="17">
        <v>4.5665801830849201E-2</v>
      </c>
      <c r="Y262" s="17">
        <v>1.7476841233961999E-2</v>
      </c>
      <c r="Z262" s="17">
        <v>1.9690902137992201E-2</v>
      </c>
      <c r="AA262" s="17">
        <v>0</v>
      </c>
      <c r="AB262" s="17"/>
      <c r="AC262" s="17">
        <v>3.6565696466666103E-2</v>
      </c>
      <c r="AD262" s="17">
        <v>2.4272734511914199E-2</v>
      </c>
      <c r="AE262" s="17"/>
      <c r="AF262" s="17">
        <v>2.6747648244448599E-2</v>
      </c>
      <c r="AG262" s="17">
        <v>4.4062848181374299E-2</v>
      </c>
      <c r="AH262" s="17">
        <v>2.6793649024739501E-2</v>
      </c>
      <c r="AI262" s="17">
        <v>5.02473603369595E-2</v>
      </c>
      <c r="AJ262" s="17"/>
      <c r="AK262" s="17">
        <v>4.0754769123134298E-2</v>
      </c>
      <c r="AL262" s="17">
        <v>1.6500173602901399E-2</v>
      </c>
      <c r="AM262" s="17"/>
      <c r="AN262" s="17">
        <v>3.26219123964957E-2</v>
      </c>
      <c r="AO262" s="17">
        <v>2.57462218871281E-2</v>
      </c>
      <c r="AP262" s="17">
        <v>2.88473663135657E-2</v>
      </c>
      <c r="AQ262" s="17"/>
      <c r="AR262" s="17">
        <v>2.30270331503321E-2</v>
      </c>
      <c r="AS262" s="17">
        <v>2.2077439971295802E-2</v>
      </c>
      <c r="AT262" s="17"/>
      <c r="AU262" s="17">
        <v>1.7736223992140601E-2</v>
      </c>
      <c r="AV262" s="17">
        <v>2.48470693813433E-2</v>
      </c>
    </row>
    <row r="263" spans="2:48" x14ac:dyDescent="0.25">
      <c r="B263" t="s">
        <v>179</v>
      </c>
      <c r="C263" s="17">
        <v>2.9931123935761101E-2</v>
      </c>
      <c r="D263" s="17">
        <v>3.1282784414472999E-2</v>
      </c>
      <c r="E263" s="17">
        <v>2.5250548190429899E-2</v>
      </c>
      <c r="F263" s="17"/>
      <c r="G263" s="17">
        <v>3.4159249401289102E-2</v>
      </c>
      <c r="H263" s="17">
        <v>2.8408564128124099E-2</v>
      </c>
      <c r="I263" s="17">
        <v>2.9514195639459902E-2</v>
      </c>
      <c r="J263" s="17">
        <v>3.10889086726669E-2</v>
      </c>
      <c r="K263" s="17">
        <v>2.6644660491773001E-2</v>
      </c>
      <c r="L263" s="17"/>
      <c r="M263" s="17">
        <v>3.3188867298494497E-2</v>
      </c>
      <c r="N263" s="17">
        <v>3.4778482396937802E-2</v>
      </c>
      <c r="O263" s="17">
        <v>2.6736647394090599E-2</v>
      </c>
      <c r="P263" s="17">
        <v>2.6781043791292501E-2</v>
      </c>
      <c r="Q263" s="17"/>
      <c r="R263" s="17">
        <v>3.2470879368354202E-2</v>
      </c>
      <c r="S263" s="17">
        <v>3.6692889140686302E-2</v>
      </c>
      <c r="T263" s="17">
        <v>1.5237227703737401E-2</v>
      </c>
      <c r="U263" s="17">
        <v>3.1030701557865099E-2</v>
      </c>
      <c r="V263" s="17"/>
      <c r="W263" s="17">
        <v>3.6916417879277803E-2</v>
      </c>
      <c r="X263" s="17">
        <v>2.1234902318909302E-2</v>
      </c>
      <c r="Y263" s="17">
        <v>4.7422984057139697E-2</v>
      </c>
      <c r="Z263" s="17">
        <v>0</v>
      </c>
      <c r="AA263" s="17">
        <v>0</v>
      </c>
      <c r="AB263" s="17"/>
      <c r="AC263" s="17">
        <v>2.96292626547505E-2</v>
      </c>
      <c r="AD263" s="17">
        <v>3.1565775587972501E-2</v>
      </c>
      <c r="AE263" s="17"/>
      <c r="AF263" s="17">
        <v>1.5969358097912001E-2</v>
      </c>
      <c r="AG263" s="17">
        <v>6.1977585214989701E-2</v>
      </c>
      <c r="AH263" s="17">
        <v>3.2276106220156399E-2</v>
      </c>
      <c r="AI263" s="17">
        <v>0</v>
      </c>
      <c r="AJ263" s="17"/>
      <c r="AK263" s="17">
        <v>4.1763521468765302E-2</v>
      </c>
      <c r="AL263" s="17">
        <v>2.2254604626014099E-2</v>
      </c>
      <c r="AM263" s="17"/>
      <c r="AN263" s="17">
        <v>1.01554352058061E-2</v>
      </c>
      <c r="AO263" s="17">
        <v>4.8274404951844499E-2</v>
      </c>
      <c r="AP263" s="17">
        <v>3.4269279730544902E-2</v>
      </c>
      <c r="AQ263" s="17"/>
      <c r="AR263" s="17">
        <v>4.3838508330819002E-2</v>
      </c>
      <c r="AS263" s="17">
        <v>2.1600275870742199E-2</v>
      </c>
      <c r="AT263" s="17"/>
      <c r="AU263" s="17">
        <v>3.5568392927301497E-2</v>
      </c>
      <c r="AV263" s="17">
        <v>3.02158450568107E-2</v>
      </c>
    </row>
    <row r="264" spans="2:48" x14ac:dyDescent="0.25">
      <c r="B264" t="s">
        <v>180</v>
      </c>
      <c r="C264" s="17">
        <v>2.8222013722941801E-2</v>
      </c>
      <c r="D264" s="17">
        <v>2.66967456274694E-2</v>
      </c>
      <c r="E264" s="17">
        <v>3.0256556241455599E-2</v>
      </c>
      <c r="F264" s="17"/>
      <c r="G264" s="17">
        <v>1.90897108251116E-2</v>
      </c>
      <c r="H264" s="17">
        <v>2.37290015901865E-2</v>
      </c>
      <c r="I264" s="17">
        <v>2.0013069252860099E-2</v>
      </c>
      <c r="J264" s="17">
        <v>3.77745713704499E-2</v>
      </c>
      <c r="K264" s="17">
        <v>3.98007357499141E-2</v>
      </c>
      <c r="L264" s="17"/>
      <c r="M264" s="17">
        <v>1.87772278254521E-2</v>
      </c>
      <c r="N264" s="17">
        <v>3.12799946461325E-2</v>
      </c>
      <c r="O264" s="17">
        <v>4.7456440062422001E-2</v>
      </c>
      <c r="P264" s="17">
        <v>1.91158143782569E-2</v>
      </c>
      <c r="Q264" s="17"/>
      <c r="R264" s="17">
        <v>2.3862256322874999E-2</v>
      </c>
      <c r="S264" s="17">
        <v>3.6130911917828898E-2</v>
      </c>
      <c r="T264" s="17">
        <v>2.1336696223910798E-2</v>
      </c>
      <c r="U264" s="17">
        <v>2.8199723236024099E-2</v>
      </c>
      <c r="V264" s="17"/>
      <c r="W264" s="17">
        <v>3.4536345950049702E-2</v>
      </c>
      <c r="X264" s="17">
        <v>3.2093120509835101E-2</v>
      </c>
      <c r="Y264" s="17">
        <v>1.5588496792242E-2</v>
      </c>
      <c r="Z264" s="17">
        <v>3.1430340920939701E-2</v>
      </c>
      <c r="AA264" s="17">
        <v>0</v>
      </c>
      <c r="AB264" s="17"/>
      <c r="AC264" s="17">
        <v>3.4357748742899999E-2</v>
      </c>
      <c r="AD264" s="17">
        <v>1.7342267577937501E-2</v>
      </c>
      <c r="AE264" s="17"/>
      <c r="AF264" s="17">
        <v>2.4339016380344101E-2</v>
      </c>
      <c r="AG264" s="17">
        <v>4.5044086754352702E-2</v>
      </c>
      <c r="AH264" s="17">
        <v>2.63214277456605E-2</v>
      </c>
      <c r="AI264" s="17">
        <v>1.79034988044416E-2</v>
      </c>
      <c r="AJ264" s="17"/>
      <c r="AK264" s="17">
        <v>2.9096810004358702E-2</v>
      </c>
      <c r="AL264" s="17">
        <v>3.2276600770261302E-2</v>
      </c>
      <c r="AM264" s="17"/>
      <c r="AN264" s="17">
        <v>2.3542521088108101E-2</v>
      </c>
      <c r="AO264" s="17">
        <v>3.7347558003384802E-2</v>
      </c>
      <c r="AP264" s="17">
        <v>2.4725381872614201E-2</v>
      </c>
      <c r="AQ264" s="17"/>
      <c r="AR264" s="17">
        <v>3.1828642054148801E-2</v>
      </c>
      <c r="AS264" s="17">
        <v>2.3794887229883099E-2</v>
      </c>
      <c r="AT264" s="17"/>
      <c r="AU264" s="17">
        <v>4.0643308919630902E-2</v>
      </c>
      <c r="AV264" s="17">
        <v>1.4773980094961101E-2</v>
      </c>
    </row>
    <row r="265" spans="2:48" x14ac:dyDescent="0.25">
      <c r="B265" t="s">
        <v>181</v>
      </c>
      <c r="C265" s="17">
        <v>2.5802318392324702E-2</v>
      </c>
      <c r="D265" s="17">
        <v>2.0852732718078699E-2</v>
      </c>
      <c r="E265" s="17">
        <v>3.1211024258767602E-2</v>
      </c>
      <c r="F265" s="17"/>
      <c r="G265" s="17">
        <v>1.7990918283788501E-2</v>
      </c>
      <c r="H265" s="17">
        <v>4.3666112793025597E-2</v>
      </c>
      <c r="I265" s="17">
        <v>2.0694560333141002E-2</v>
      </c>
      <c r="J265" s="17">
        <v>2.4413290534552001E-2</v>
      </c>
      <c r="K265" s="17">
        <v>2.22343412748497E-2</v>
      </c>
      <c r="L265" s="17"/>
      <c r="M265" s="17">
        <v>2.9218579016521001E-2</v>
      </c>
      <c r="N265" s="17">
        <v>2.84752051666687E-2</v>
      </c>
      <c r="O265" s="17">
        <v>1.47416162581287E-2</v>
      </c>
      <c r="P265" s="17">
        <v>3.1699985890908E-2</v>
      </c>
      <c r="Q265" s="17"/>
      <c r="R265" s="17">
        <v>3.3299324484669802E-2</v>
      </c>
      <c r="S265" s="17">
        <v>3.18413614431605E-2</v>
      </c>
      <c r="T265" s="17">
        <v>2.39379372158059E-2</v>
      </c>
      <c r="U265" s="17">
        <v>1.7227281653549101E-2</v>
      </c>
      <c r="V265" s="17"/>
      <c r="W265" s="17">
        <v>1.5498507920827799E-2</v>
      </c>
      <c r="X265" s="17">
        <v>3.4804277824599598E-2</v>
      </c>
      <c r="Y265" s="17">
        <v>1.52835195553122E-2</v>
      </c>
      <c r="Z265" s="17">
        <v>3.81183933712506E-2</v>
      </c>
      <c r="AA265" s="17">
        <v>8.6745102799036106E-2</v>
      </c>
      <c r="AB265" s="17"/>
      <c r="AC265" s="17">
        <v>2.2112246548805298E-2</v>
      </c>
      <c r="AD265" s="17">
        <v>3.3846991365186402E-2</v>
      </c>
      <c r="AE265" s="17"/>
      <c r="AF265" s="17">
        <v>2.6990744471271401E-2</v>
      </c>
      <c r="AG265" s="17">
        <v>2.1387546865716499E-2</v>
      </c>
      <c r="AH265" s="17">
        <v>2.95574819887129E-2</v>
      </c>
      <c r="AI265" s="17">
        <v>1.20095678491727E-2</v>
      </c>
      <c r="AJ265" s="17"/>
      <c r="AK265" s="17">
        <v>3.2119351811625202E-2</v>
      </c>
      <c r="AL265" s="17">
        <v>2.1284298036270199E-2</v>
      </c>
      <c r="AM265" s="17"/>
      <c r="AN265" s="17">
        <v>2.30123243072884E-2</v>
      </c>
      <c r="AO265" s="17">
        <v>3.0091959153013399E-2</v>
      </c>
      <c r="AP265" s="17">
        <v>2.8855746502707402E-2</v>
      </c>
      <c r="AQ265" s="17"/>
      <c r="AR265" s="17">
        <v>3.9873347633496897E-2</v>
      </c>
      <c r="AS265" s="17">
        <v>1.6424550531490199E-2</v>
      </c>
      <c r="AT265" s="17"/>
      <c r="AU265" s="17">
        <v>2.6256679106719898E-2</v>
      </c>
      <c r="AV265" s="17">
        <v>2.5715134391259602E-2</v>
      </c>
    </row>
    <row r="266" spans="2:48" x14ac:dyDescent="0.25">
      <c r="B266" t="s">
        <v>182</v>
      </c>
      <c r="C266" s="17">
        <v>2.3102235886800802E-2</v>
      </c>
      <c r="D266" s="17">
        <v>3.0350296839541199E-2</v>
      </c>
      <c r="E266" s="17">
        <v>1.6286572814645101E-2</v>
      </c>
      <c r="F266" s="17"/>
      <c r="G266" s="17">
        <v>2.9921176117666998E-2</v>
      </c>
      <c r="H266" s="17">
        <v>7.7827208664222299E-3</v>
      </c>
      <c r="I266" s="17">
        <v>3.4562154447413701E-2</v>
      </c>
      <c r="J266" s="17">
        <v>2.6688052429936798E-2</v>
      </c>
      <c r="K266" s="17">
        <v>1.6724782929860901E-2</v>
      </c>
      <c r="L266" s="17"/>
      <c r="M266" s="17">
        <v>2.24141592157494E-2</v>
      </c>
      <c r="N266" s="17">
        <v>2.9248339968155099E-2</v>
      </c>
      <c r="O266" s="17">
        <v>2.5368063299840801E-2</v>
      </c>
      <c r="P266" s="17">
        <v>1.69595773428615E-2</v>
      </c>
      <c r="Q266" s="17"/>
      <c r="R266" s="17">
        <v>2.2822943686199401E-2</v>
      </c>
      <c r="S266" s="17">
        <v>2.5229313219718299E-2</v>
      </c>
      <c r="T266" s="17">
        <v>4.44068969631655E-2</v>
      </c>
      <c r="U266" s="17">
        <v>1.4888362271640899E-2</v>
      </c>
      <c r="V266" s="17"/>
      <c r="W266" s="17">
        <v>3.2796863885298601E-2</v>
      </c>
      <c r="X266" s="17">
        <v>2.1309621444012501E-2</v>
      </c>
      <c r="Y266" s="17">
        <v>1.20885540840122E-2</v>
      </c>
      <c r="Z266" s="17">
        <v>3.38793864367554E-2</v>
      </c>
      <c r="AA266" s="17">
        <v>3.8565180555348903E-2</v>
      </c>
      <c r="AB266" s="17"/>
      <c r="AC266" s="17">
        <v>1.9842826383512101E-2</v>
      </c>
      <c r="AD266" s="17">
        <v>3.0218954227907598E-2</v>
      </c>
      <c r="AE266" s="17"/>
      <c r="AF266" s="17">
        <v>2.8377627143782301E-2</v>
      </c>
      <c r="AG266" s="17">
        <v>1.8868179283470801E-2</v>
      </c>
      <c r="AH266" s="17">
        <v>2.4319668144530501E-2</v>
      </c>
      <c r="AI266" s="17">
        <v>1.4548076843667299E-2</v>
      </c>
      <c r="AJ266" s="17"/>
      <c r="AK266" s="17">
        <v>2.2457360875378401E-2</v>
      </c>
      <c r="AL266" s="17">
        <v>2.31431023748945E-2</v>
      </c>
      <c r="AM266" s="17"/>
      <c r="AN266" s="17">
        <v>1.85953318704302E-2</v>
      </c>
      <c r="AO266" s="17">
        <v>4.2620837112150603E-2</v>
      </c>
      <c r="AP266" s="17">
        <v>9.8232231417159296E-3</v>
      </c>
      <c r="AQ266" s="17"/>
      <c r="AR266" s="17">
        <v>2.6948882548015099E-2</v>
      </c>
      <c r="AS266" s="17">
        <v>1.58722826535308E-2</v>
      </c>
      <c r="AT266" s="17"/>
      <c r="AU266" s="17">
        <v>2.9670040877836999E-2</v>
      </c>
      <c r="AV266" s="17">
        <v>2.1185782415415601E-2</v>
      </c>
    </row>
    <row r="267" spans="2:48" x14ac:dyDescent="0.25">
      <c r="B267" t="s">
        <v>183</v>
      </c>
      <c r="C267" s="17">
        <v>2.12931738640499E-2</v>
      </c>
      <c r="D267" s="17">
        <v>3.43452875554544E-2</v>
      </c>
      <c r="E267" s="17">
        <v>8.6512303162024802E-3</v>
      </c>
      <c r="F267" s="17"/>
      <c r="G267" s="17">
        <v>4.2700098130890603E-2</v>
      </c>
      <c r="H267" s="17">
        <v>1.41693152300842E-2</v>
      </c>
      <c r="I267" s="17">
        <v>2.4551573663407E-2</v>
      </c>
      <c r="J267" s="17">
        <v>1.6103888422757801E-2</v>
      </c>
      <c r="K267" s="17">
        <v>9.8434676504013403E-3</v>
      </c>
      <c r="L267" s="17"/>
      <c r="M267" s="17">
        <v>3.4108416277051502E-2</v>
      </c>
      <c r="N267" s="17">
        <v>9.9283761547558393E-3</v>
      </c>
      <c r="O267" s="17">
        <v>3.8173239809742702E-3</v>
      </c>
      <c r="P267" s="17">
        <v>3.8434298804680203E-2</v>
      </c>
      <c r="Q267" s="17"/>
      <c r="R267" s="17">
        <v>3.05711684505174E-2</v>
      </c>
      <c r="S267" s="17">
        <v>1.5798735518269699E-2</v>
      </c>
      <c r="T267" s="17">
        <v>2.8626019322199801E-2</v>
      </c>
      <c r="U267" s="17">
        <v>8.2348300062234699E-3</v>
      </c>
      <c r="V267" s="17"/>
      <c r="W267" s="17">
        <v>1.0589097093913299E-2</v>
      </c>
      <c r="X267" s="17">
        <v>2.81431101140397E-2</v>
      </c>
      <c r="Y267" s="17">
        <v>1.1826560281437699E-2</v>
      </c>
      <c r="Z267" s="17">
        <v>0</v>
      </c>
      <c r="AA267" s="17">
        <v>0</v>
      </c>
      <c r="AB267" s="17"/>
      <c r="AC267" s="17">
        <v>2.1537208004603299E-2</v>
      </c>
      <c r="AD267" s="17">
        <v>2.15685023072873E-2</v>
      </c>
      <c r="AE267" s="17"/>
      <c r="AF267" s="17">
        <v>2.1767269117719599E-3</v>
      </c>
      <c r="AG267" s="17">
        <v>3.0545173681273099E-2</v>
      </c>
      <c r="AH267" s="17">
        <v>2.7475740400693401E-2</v>
      </c>
      <c r="AI267" s="17">
        <v>4.5278186649455002E-2</v>
      </c>
      <c r="AJ267" s="17"/>
      <c r="AK267" s="17">
        <v>1.8668198416539598E-2</v>
      </c>
      <c r="AL267" s="17">
        <v>2.1187041476858799E-2</v>
      </c>
      <c r="AM267" s="17"/>
      <c r="AN267" s="17">
        <v>2.3654328459498E-3</v>
      </c>
      <c r="AO267" s="17">
        <v>2.53114771564012E-2</v>
      </c>
      <c r="AP267" s="17">
        <v>2.0848839188834699E-2</v>
      </c>
      <c r="AQ267" s="17"/>
      <c r="AR267" s="17">
        <v>3.4890401448236498E-2</v>
      </c>
      <c r="AS267" s="17">
        <v>1.13321002487434E-2</v>
      </c>
      <c r="AT267" s="17"/>
      <c r="AU267" s="17">
        <v>1.8937852774757801E-2</v>
      </c>
      <c r="AV267" s="17">
        <v>1.9114298472858199E-2</v>
      </c>
    </row>
    <row r="268" spans="2:48" x14ac:dyDescent="0.25">
      <c r="B268" t="s">
        <v>184</v>
      </c>
      <c r="C268" s="17">
        <v>9.4446818527904597E-3</v>
      </c>
      <c r="D268" s="17">
        <v>1.14416528745559E-2</v>
      </c>
      <c r="E268" s="17">
        <v>7.6227203525401199E-3</v>
      </c>
      <c r="F268" s="17"/>
      <c r="G268" s="17">
        <v>4.8438665681857498E-3</v>
      </c>
      <c r="H268" s="17">
        <v>4.1654817368712398E-3</v>
      </c>
      <c r="I268" s="17">
        <v>5.35999098628383E-3</v>
      </c>
      <c r="J268" s="17">
        <v>1.6035256535106301E-2</v>
      </c>
      <c r="K268" s="17">
        <v>1.6390610651926301E-2</v>
      </c>
      <c r="L268" s="17"/>
      <c r="M268" s="17">
        <v>1.71429426062094E-2</v>
      </c>
      <c r="N268" s="17">
        <v>1.25052063968844E-2</v>
      </c>
      <c r="O268" s="17">
        <v>4.1097319110867097E-3</v>
      </c>
      <c r="P268" s="17">
        <v>4.0532992996129297E-3</v>
      </c>
      <c r="Q268" s="17"/>
      <c r="R268" s="17">
        <v>6.0275280037903603E-3</v>
      </c>
      <c r="S268" s="17">
        <v>2.7707243334036999E-2</v>
      </c>
      <c r="T268" s="17">
        <v>8.0080775530343706E-3</v>
      </c>
      <c r="U268" s="17">
        <v>6.1085506855134497E-3</v>
      </c>
      <c r="V268" s="17"/>
      <c r="W268" s="17">
        <v>6.6715923849772901E-3</v>
      </c>
      <c r="X268" s="17">
        <v>1.4668298985127301E-2</v>
      </c>
      <c r="Y268" s="17">
        <v>0</v>
      </c>
      <c r="Z268" s="17">
        <v>8.5135667054838694E-3</v>
      </c>
      <c r="AA268" s="17">
        <v>0</v>
      </c>
      <c r="AB268" s="17"/>
      <c r="AC268" s="17">
        <v>1.0140444763897499E-2</v>
      </c>
      <c r="AD268" s="17">
        <v>8.4301669064339897E-3</v>
      </c>
      <c r="AE268" s="17"/>
      <c r="AF268" s="17">
        <v>7.2130458588932E-3</v>
      </c>
      <c r="AG268" s="17">
        <v>1.0220202954399699E-2</v>
      </c>
      <c r="AH268" s="17">
        <v>1.3333834731322399E-2</v>
      </c>
      <c r="AI268" s="17">
        <v>0</v>
      </c>
      <c r="AJ268" s="17"/>
      <c r="AK268" s="17">
        <v>7.2964705476441698E-3</v>
      </c>
      <c r="AL268" s="17">
        <v>1.28543528889183E-2</v>
      </c>
      <c r="AM268" s="17"/>
      <c r="AN268" s="17">
        <v>9.1557728580101295E-3</v>
      </c>
      <c r="AO268" s="17">
        <v>1.6880233745982201E-2</v>
      </c>
      <c r="AP268" s="17">
        <v>3.1255110986725498E-3</v>
      </c>
      <c r="AQ268" s="17"/>
      <c r="AR268" s="17">
        <v>6.9727305518583098E-3</v>
      </c>
      <c r="AS268" s="17">
        <v>1.03742311649061E-2</v>
      </c>
      <c r="AT268" s="17"/>
      <c r="AU268" s="17">
        <v>1.54768310945743E-2</v>
      </c>
      <c r="AV268" s="17">
        <v>9.0031519498075304E-3</v>
      </c>
    </row>
    <row r="269" spans="2:48" x14ac:dyDescent="0.25">
      <c r="B269" t="s">
        <v>101</v>
      </c>
      <c r="C269" s="17">
        <v>7.6751092117454303E-2</v>
      </c>
      <c r="D269" s="17">
        <v>7.4117779949588306E-2</v>
      </c>
      <c r="E269" s="17">
        <v>8.0772165267083501E-2</v>
      </c>
      <c r="F269" s="17"/>
      <c r="G269" s="17">
        <v>0.119377264590177</v>
      </c>
      <c r="H269" s="17">
        <v>6.1035881427268401E-2</v>
      </c>
      <c r="I269" s="17">
        <v>8.2723717515019404E-2</v>
      </c>
      <c r="J269" s="17">
        <v>8.2503201661468406E-2</v>
      </c>
      <c r="K269" s="17">
        <v>3.9908298615907098E-2</v>
      </c>
      <c r="L269" s="17"/>
      <c r="M269" s="17">
        <v>8.1003392218705103E-2</v>
      </c>
      <c r="N269" s="17">
        <v>7.2145651526077798E-2</v>
      </c>
      <c r="O269" s="17">
        <v>8.4702058086328205E-2</v>
      </c>
      <c r="P269" s="17">
        <v>5.4828383961501401E-2</v>
      </c>
      <c r="Q269" s="17"/>
      <c r="R269" s="17">
        <v>3.8852155955184299E-2</v>
      </c>
      <c r="S269" s="17">
        <v>6.1417463720219098E-2</v>
      </c>
      <c r="T269" s="17">
        <v>9.5469646863316299E-2</v>
      </c>
      <c r="U269" s="17">
        <v>9.9117042642468497E-2</v>
      </c>
      <c r="V269" s="17"/>
      <c r="W269" s="17">
        <v>9.3482025133517097E-2</v>
      </c>
      <c r="X269" s="17">
        <v>7.3832542267230405E-2</v>
      </c>
      <c r="Y269" s="17">
        <v>4.2456818407717201E-2</v>
      </c>
      <c r="Z269" s="17">
        <v>5.8589088195152801E-2</v>
      </c>
      <c r="AA269" s="17">
        <v>6.65399119729983E-2</v>
      </c>
      <c r="AB269" s="17"/>
      <c r="AC269" s="17">
        <v>9.6216547474640798E-2</v>
      </c>
      <c r="AD269" s="17">
        <v>4.1786689652104497E-2</v>
      </c>
      <c r="AE269" s="17"/>
      <c r="AF269" s="17">
        <v>5.62859697514018E-2</v>
      </c>
      <c r="AG269" s="17">
        <v>6.6118382945698606E-2</v>
      </c>
      <c r="AH269" s="17">
        <v>9.8393929718125397E-2</v>
      </c>
      <c r="AI269" s="17">
        <v>6.7451074400180194E-2</v>
      </c>
      <c r="AJ269" s="17"/>
      <c r="AK269" s="17">
        <v>5.8889134854378598E-2</v>
      </c>
      <c r="AL269" s="17">
        <v>8.4176977622403504E-2</v>
      </c>
      <c r="AM269" s="17"/>
      <c r="AN269" s="17">
        <v>6.2953549897536598E-2</v>
      </c>
      <c r="AO269" s="17">
        <v>5.7348537163638497E-2</v>
      </c>
      <c r="AP269" s="17">
        <v>0.112801334014211</v>
      </c>
      <c r="AQ269" s="17"/>
      <c r="AR269" s="17">
        <v>7.71984892142622E-2</v>
      </c>
      <c r="AS269" s="17">
        <v>8.5413551410771199E-2</v>
      </c>
      <c r="AT269" s="17"/>
      <c r="AU269" s="17">
        <v>5.44303738097104E-2</v>
      </c>
      <c r="AV269" s="17">
        <v>0.102387135821065</v>
      </c>
    </row>
    <row r="270" spans="2:48" x14ac:dyDescent="0.25">
      <c r="B270" t="s">
        <v>126</v>
      </c>
      <c r="C270" s="17">
        <v>8.7119749293079599E-2</v>
      </c>
      <c r="D270" s="17">
        <v>9.3637621272204402E-2</v>
      </c>
      <c r="E270" s="17">
        <v>8.2194473020351197E-2</v>
      </c>
      <c r="F270" s="17"/>
      <c r="G270" s="17">
        <v>7.4361890072584105E-2</v>
      </c>
      <c r="H270" s="17">
        <v>9.97834553792184E-2</v>
      </c>
      <c r="I270" s="17">
        <v>6.0981330367145897E-2</v>
      </c>
      <c r="J270" s="17">
        <v>0.114486474073471</v>
      </c>
      <c r="K270" s="17">
        <v>8.5249962785772404E-2</v>
      </c>
      <c r="L270" s="17"/>
      <c r="M270" s="17">
        <v>5.7422619915331902E-2</v>
      </c>
      <c r="N270" s="17">
        <v>8.5257248884997805E-2</v>
      </c>
      <c r="O270" s="17">
        <v>6.7477700174472299E-2</v>
      </c>
      <c r="P270" s="17">
        <v>0.144022893878782</v>
      </c>
      <c r="Q270" s="17"/>
      <c r="R270" s="17">
        <v>7.6508099912492106E-2</v>
      </c>
      <c r="S270" s="17">
        <v>0.12435160039099501</v>
      </c>
      <c r="T270" s="17">
        <v>9.0104093346761199E-2</v>
      </c>
      <c r="U270" s="17">
        <v>7.8963152150762606E-2</v>
      </c>
      <c r="V270" s="17"/>
      <c r="W270" s="17">
        <v>0.101985708526058</v>
      </c>
      <c r="X270" s="17">
        <v>7.5958979313340599E-2</v>
      </c>
      <c r="Y270" s="17">
        <v>7.18618372120612E-2</v>
      </c>
      <c r="Z270" s="17">
        <v>0.12480224475788899</v>
      </c>
      <c r="AA270" s="17">
        <v>6.65399119729983E-2</v>
      </c>
      <c r="AB270" s="17"/>
      <c r="AC270" s="17">
        <v>8.22999270800924E-2</v>
      </c>
      <c r="AD270" s="17">
        <v>8.3813351026354801E-2</v>
      </c>
      <c r="AE270" s="17"/>
      <c r="AF270" s="17">
        <v>6.8335981928901599E-2</v>
      </c>
      <c r="AG270" s="17">
        <v>3.9039397192582197E-2</v>
      </c>
      <c r="AH270" s="17">
        <v>8.8840388094358305E-2</v>
      </c>
      <c r="AI270" s="17">
        <v>0.227436245224554</v>
      </c>
      <c r="AJ270" s="17"/>
      <c r="AK270" s="17">
        <v>0.10609707720571</v>
      </c>
      <c r="AL270" s="17">
        <v>6.7998981970249894E-2</v>
      </c>
      <c r="AM270" s="17"/>
      <c r="AN270" s="17">
        <v>0.108038439416278</v>
      </c>
      <c r="AO270" s="17">
        <v>6.8116734062945994E-2</v>
      </c>
      <c r="AP270" s="17">
        <v>7.6388617798524794E-2</v>
      </c>
      <c r="AQ270" s="17"/>
      <c r="AR270" s="17">
        <v>9.0031375124973695E-2</v>
      </c>
      <c r="AS270" s="17">
        <v>9.1018688160732802E-2</v>
      </c>
      <c r="AT270" s="17"/>
      <c r="AU270" s="17">
        <v>7.3566001270946105E-2</v>
      </c>
      <c r="AV270" s="17">
        <v>8.3865602681287899E-2</v>
      </c>
    </row>
    <row r="271" spans="2:48" x14ac:dyDescent="0.25">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row>
    <row r="272" spans="2:48" x14ac:dyDescent="0.25">
      <c r="B272" s="6" t="s">
        <v>186</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row>
    <row r="273" spans="2:48" x14ac:dyDescent="0.25">
      <c r="B273" s="24" t="s">
        <v>73</v>
      </c>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row>
    <row r="274" spans="2:48" x14ac:dyDescent="0.25">
      <c r="B274" t="s">
        <v>162</v>
      </c>
      <c r="C274" s="17">
        <v>0.228719464693137</v>
      </c>
      <c r="D274" s="17">
        <v>0.14408017932824099</v>
      </c>
      <c r="E274" s="17">
        <v>0.31735410925342</v>
      </c>
      <c r="F274" s="17"/>
      <c r="G274" s="17">
        <v>0.207348085821665</v>
      </c>
      <c r="H274" s="17">
        <v>0.22220582215857801</v>
      </c>
      <c r="I274" s="17">
        <v>0.21605433707414001</v>
      </c>
      <c r="J274" s="17">
        <v>0.240577187674784</v>
      </c>
      <c r="K274" s="17">
        <v>0.25597592215683401</v>
      </c>
      <c r="L274" s="17"/>
      <c r="M274" s="17">
        <v>0.17003318782546301</v>
      </c>
      <c r="N274" s="17">
        <v>0.26718830128318</v>
      </c>
      <c r="O274" s="17">
        <v>0.23812632436346001</v>
      </c>
      <c r="P274" s="17">
        <v>0.23051031346374601</v>
      </c>
      <c r="Q274" s="17"/>
      <c r="R274" s="17">
        <v>0.248561293222468</v>
      </c>
      <c r="S274" s="17">
        <v>0.226949972448235</v>
      </c>
      <c r="T274" s="17">
        <v>0.221197469006712</v>
      </c>
      <c r="U274" s="17">
        <v>0.22270416113333399</v>
      </c>
      <c r="V274" s="17"/>
      <c r="W274" s="17">
        <v>0.223848914776931</v>
      </c>
      <c r="X274" s="17">
        <v>0.232245159431968</v>
      </c>
      <c r="Y274" s="17">
        <v>0.28748788610722298</v>
      </c>
      <c r="Z274" s="17">
        <v>0.14159178312395901</v>
      </c>
      <c r="AA274" s="17">
        <v>0.14453426669564301</v>
      </c>
      <c r="AB274" s="17"/>
      <c r="AC274" s="17">
        <v>0.223435063561226</v>
      </c>
      <c r="AD274" s="17">
        <v>0.24697150189037101</v>
      </c>
      <c r="AE274" s="17"/>
      <c r="AF274" s="17">
        <v>0.20813495372656801</v>
      </c>
      <c r="AG274" s="17">
        <v>0.26615668492936301</v>
      </c>
      <c r="AH274" s="17">
        <v>0.22027861403882701</v>
      </c>
      <c r="AI274" s="17">
        <v>0.235425368890085</v>
      </c>
      <c r="AJ274" s="17"/>
      <c r="AK274" s="17">
        <v>0.23595447295260699</v>
      </c>
      <c r="AL274" s="17">
        <v>0.22665585151030301</v>
      </c>
      <c r="AM274" s="17"/>
      <c r="AN274" s="17">
        <v>0.24783860202909899</v>
      </c>
      <c r="AO274" s="17">
        <v>0.23040778881188301</v>
      </c>
      <c r="AP274" s="17">
        <v>0.23166169449518101</v>
      </c>
      <c r="AQ274" s="17"/>
      <c r="AR274" s="17">
        <v>0.22218653591899701</v>
      </c>
      <c r="AS274" s="17">
        <v>0.25864865634238898</v>
      </c>
      <c r="AT274" s="17"/>
      <c r="AU274" s="17">
        <v>0.208783329611269</v>
      </c>
      <c r="AV274" s="17">
        <v>0.26430520573771199</v>
      </c>
    </row>
    <row r="275" spans="2:48" x14ac:dyDescent="0.25">
      <c r="B275" t="s">
        <v>164</v>
      </c>
      <c r="C275" s="17">
        <v>0.201042508814334</v>
      </c>
      <c r="D275" s="17">
        <v>0.263946541067413</v>
      </c>
      <c r="E275" s="17">
        <v>0.13676771393770101</v>
      </c>
      <c r="F275" s="17"/>
      <c r="G275" s="17">
        <v>0.18929714744053999</v>
      </c>
      <c r="H275" s="17">
        <v>9.6514548991476296E-2</v>
      </c>
      <c r="I275" s="17">
        <v>0.20104384987294699</v>
      </c>
      <c r="J275" s="17">
        <v>0.248980036442456</v>
      </c>
      <c r="K275" s="17">
        <v>0.26616324454984502</v>
      </c>
      <c r="L275" s="17"/>
      <c r="M275" s="17">
        <v>0.220210638756797</v>
      </c>
      <c r="N275" s="17">
        <v>0.206014478311497</v>
      </c>
      <c r="O275" s="17">
        <v>0.20561504203490599</v>
      </c>
      <c r="P275" s="17">
        <v>0.181128671208515</v>
      </c>
      <c r="Q275" s="17"/>
      <c r="R275" s="17">
        <v>0.17190827540677001</v>
      </c>
      <c r="S275" s="17">
        <v>0.163435814982378</v>
      </c>
      <c r="T275" s="17">
        <v>0.192107779549192</v>
      </c>
      <c r="U275" s="17">
        <v>0.22610391304398</v>
      </c>
      <c r="V275" s="17"/>
      <c r="W275" s="17">
        <v>0.171682978113399</v>
      </c>
      <c r="X275" s="17">
        <v>0.173784481072358</v>
      </c>
      <c r="Y275" s="17">
        <v>0.267836571439942</v>
      </c>
      <c r="Z275" s="17">
        <v>0.34638646909737197</v>
      </c>
      <c r="AA275" s="17">
        <v>0.23984713610622599</v>
      </c>
      <c r="AB275" s="17"/>
      <c r="AC275" s="17">
        <v>0.18838526611258599</v>
      </c>
      <c r="AD275" s="17">
        <v>0.22465261925268501</v>
      </c>
      <c r="AE275" s="17"/>
      <c r="AF275" s="17">
        <v>0.26978494578280898</v>
      </c>
      <c r="AG275" s="17">
        <v>0.15573559420130001</v>
      </c>
      <c r="AH275" s="17">
        <v>0.190356763978411</v>
      </c>
      <c r="AI275" s="17">
        <v>0.152718525922139</v>
      </c>
      <c r="AJ275" s="17"/>
      <c r="AK275" s="17">
        <v>0.180977591139238</v>
      </c>
      <c r="AL275" s="17">
        <v>0.221795043537829</v>
      </c>
      <c r="AM275" s="17"/>
      <c r="AN275" s="17">
        <v>0.25741125667959502</v>
      </c>
      <c r="AO275" s="17">
        <v>0.20267542537319999</v>
      </c>
      <c r="AP275" s="17">
        <v>0.15008148592184101</v>
      </c>
      <c r="AQ275" s="17"/>
      <c r="AR275" s="17">
        <v>0.19581195997713299</v>
      </c>
      <c r="AS275" s="17">
        <v>0.20929485081820001</v>
      </c>
      <c r="AT275" s="17"/>
      <c r="AU275" s="17">
        <v>0.239741469573899</v>
      </c>
      <c r="AV275" s="17">
        <v>0.18416470495444401</v>
      </c>
    </row>
    <row r="276" spans="2:48" x14ac:dyDescent="0.25">
      <c r="B276" t="s">
        <v>170</v>
      </c>
      <c r="C276" s="17">
        <v>0.200396249483654</v>
      </c>
      <c r="D276" s="17">
        <v>0.18352897320447301</v>
      </c>
      <c r="E276" s="17">
        <v>0.213937903210145</v>
      </c>
      <c r="F276" s="17"/>
      <c r="G276" s="17">
        <v>0.17870920643292601</v>
      </c>
      <c r="H276" s="17">
        <v>0.217116834666542</v>
      </c>
      <c r="I276" s="17">
        <v>0.24141910417103199</v>
      </c>
      <c r="J276" s="17">
        <v>0.193954143831509</v>
      </c>
      <c r="K276" s="17">
        <v>0.17098953723082699</v>
      </c>
      <c r="L276" s="17"/>
      <c r="M276" s="17">
        <v>0.19049278569667899</v>
      </c>
      <c r="N276" s="17">
        <v>0.237035773941634</v>
      </c>
      <c r="O276" s="17">
        <v>0.21523546316643299</v>
      </c>
      <c r="P276" s="17">
        <v>0.17010034466448701</v>
      </c>
      <c r="Q276" s="17"/>
      <c r="R276" s="17">
        <v>0.14860841162164201</v>
      </c>
      <c r="S276" s="17">
        <v>0.14316662765305599</v>
      </c>
      <c r="T276" s="17">
        <v>0.241347526176491</v>
      </c>
      <c r="U276" s="17">
        <v>0.215620344611507</v>
      </c>
      <c r="V276" s="17"/>
      <c r="W276" s="17">
        <v>0.17560367649718001</v>
      </c>
      <c r="X276" s="17">
        <v>0.230358095704259</v>
      </c>
      <c r="Y276" s="17">
        <v>0.188853751164065</v>
      </c>
      <c r="Z276" s="17">
        <v>0.130146227618118</v>
      </c>
      <c r="AA276" s="17">
        <v>0.14619648632752499</v>
      </c>
      <c r="AB276" s="17"/>
      <c r="AC276" s="17">
        <v>0.23155829405331299</v>
      </c>
      <c r="AD276" s="17">
        <v>0.13972832667584201</v>
      </c>
      <c r="AE276" s="17"/>
      <c r="AF276" s="17">
        <v>0.20332026277478199</v>
      </c>
      <c r="AG276" s="17">
        <v>0.18857248003468099</v>
      </c>
      <c r="AH276" s="17">
        <v>0.19947169565561099</v>
      </c>
      <c r="AI276" s="17">
        <v>0.235935555151811</v>
      </c>
      <c r="AJ276" s="17"/>
      <c r="AK276" s="17">
        <v>0.21708102398777701</v>
      </c>
      <c r="AL276" s="17">
        <v>0.18582268266389301</v>
      </c>
      <c r="AM276" s="17"/>
      <c r="AN276" s="17">
        <v>0.20670966751972</v>
      </c>
      <c r="AO276" s="17">
        <v>0.19122927988782801</v>
      </c>
      <c r="AP276" s="17">
        <v>0.21704716090892801</v>
      </c>
      <c r="AQ276" s="17"/>
      <c r="AR276" s="17">
        <v>0.303614965793637</v>
      </c>
      <c r="AS276" s="17">
        <v>9.9731639269075301E-2</v>
      </c>
      <c r="AT276" s="17"/>
      <c r="AU276" s="17">
        <v>0.23737761699591001</v>
      </c>
      <c r="AV276" s="17">
        <v>0.186604384005054</v>
      </c>
    </row>
    <row r="277" spans="2:48" x14ac:dyDescent="0.25">
      <c r="B277" t="s">
        <v>163</v>
      </c>
      <c r="C277" s="17">
        <v>0.18091833827710199</v>
      </c>
      <c r="D277" s="17">
        <v>0.152338361768041</v>
      </c>
      <c r="E277" s="17">
        <v>0.21272871365305901</v>
      </c>
      <c r="F277" s="17"/>
      <c r="G277" s="17">
        <v>0.14950760038350899</v>
      </c>
      <c r="H277" s="17">
        <v>0.196632924432395</v>
      </c>
      <c r="I277" s="17">
        <v>0.168925102091564</v>
      </c>
      <c r="J277" s="17">
        <v>0.18480015122469301</v>
      </c>
      <c r="K277" s="17">
        <v>0.20338390791249999</v>
      </c>
      <c r="L277" s="17"/>
      <c r="M277" s="17">
        <v>0.114462413248584</v>
      </c>
      <c r="N277" s="17">
        <v>0.15527214131991399</v>
      </c>
      <c r="O277" s="17">
        <v>0.222365793262743</v>
      </c>
      <c r="P277" s="17">
        <v>0.24747573100831199</v>
      </c>
      <c r="Q277" s="17"/>
      <c r="R277" s="17">
        <v>0.15252572763191899</v>
      </c>
      <c r="S277" s="17">
        <v>0.166505717097019</v>
      </c>
      <c r="T277" s="17">
        <v>0.15958544361766</v>
      </c>
      <c r="U277" s="17">
        <v>0.212864031534056</v>
      </c>
      <c r="V277" s="17"/>
      <c r="W277" s="17">
        <v>0.20660463068382701</v>
      </c>
      <c r="X277" s="17">
        <v>0.19252102676333199</v>
      </c>
      <c r="Y277" s="17">
        <v>0.12743831642825901</v>
      </c>
      <c r="Z277" s="17">
        <v>0.13404551211773899</v>
      </c>
      <c r="AA277" s="17">
        <v>6.65399119729983E-2</v>
      </c>
      <c r="AB277" s="17"/>
      <c r="AC277" s="17">
        <v>0.193850223553483</v>
      </c>
      <c r="AD277" s="17">
        <v>0.15976379743980501</v>
      </c>
      <c r="AE277" s="17"/>
      <c r="AF277" s="17">
        <v>0.191426276521796</v>
      </c>
      <c r="AG277" s="17">
        <v>0.20253099563823901</v>
      </c>
      <c r="AH277" s="17">
        <v>0.13620039972077699</v>
      </c>
      <c r="AI277" s="17">
        <v>0.305218957686127</v>
      </c>
      <c r="AJ277" s="17"/>
      <c r="AK277" s="17">
        <v>0.22850006694988301</v>
      </c>
      <c r="AL277" s="17">
        <v>0.14304631507971899</v>
      </c>
      <c r="AM277" s="17"/>
      <c r="AN277" s="17">
        <v>0.19899120017619201</v>
      </c>
      <c r="AO277" s="17">
        <v>0.17870464982544201</v>
      </c>
      <c r="AP277" s="17">
        <v>0.185466503607152</v>
      </c>
      <c r="AQ277" s="17"/>
      <c r="AR277" s="17">
        <v>0.22814066944773201</v>
      </c>
      <c r="AS277" s="17">
        <v>0.15193500413564501</v>
      </c>
      <c r="AT277" s="17"/>
      <c r="AU277" s="17">
        <v>0.21036733077278599</v>
      </c>
      <c r="AV277" s="17">
        <v>0.16298877638349901</v>
      </c>
    </row>
    <row r="278" spans="2:48" x14ac:dyDescent="0.25">
      <c r="B278" t="s">
        <v>166</v>
      </c>
      <c r="C278" s="17">
        <v>0.176246366170935</v>
      </c>
      <c r="D278" s="17">
        <v>0.20670169557580301</v>
      </c>
      <c r="E278" s="17">
        <v>0.149044441657912</v>
      </c>
      <c r="F278" s="17"/>
      <c r="G278" s="17">
        <v>0.16644973815863401</v>
      </c>
      <c r="H278" s="17">
        <v>0.150190992016525</v>
      </c>
      <c r="I278" s="17">
        <v>0.184805027210761</v>
      </c>
      <c r="J278" s="17">
        <v>0.17350463392031101</v>
      </c>
      <c r="K278" s="17">
        <v>0.20527770537488199</v>
      </c>
      <c r="L278" s="17"/>
      <c r="M278" s="17">
        <v>0.22229575759449699</v>
      </c>
      <c r="N278" s="17">
        <v>0.187930701570165</v>
      </c>
      <c r="O278" s="17">
        <v>0.16805865454167701</v>
      </c>
      <c r="P278" s="17">
        <v>0.13061768503011101</v>
      </c>
      <c r="Q278" s="17"/>
      <c r="R278" s="17">
        <v>0.19887022572348201</v>
      </c>
      <c r="S278" s="17">
        <v>0.13137251260122801</v>
      </c>
      <c r="T278" s="17">
        <v>0.20771591535335099</v>
      </c>
      <c r="U278" s="17">
        <v>0.162174542142939</v>
      </c>
      <c r="V278" s="17"/>
      <c r="W278" s="17">
        <v>0.144686480696922</v>
      </c>
      <c r="X278" s="17">
        <v>0.18891690764195701</v>
      </c>
      <c r="Y278" s="17">
        <v>0.17028953239280201</v>
      </c>
      <c r="Z278" s="17">
        <v>0.237418264724649</v>
      </c>
      <c r="AA278" s="17">
        <v>0.405645340012596</v>
      </c>
      <c r="AB278" s="17"/>
      <c r="AC278" s="17">
        <v>0.16215353321492901</v>
      </c>
      <c r="AD278" s="17">
        <v>0.206258646629739</v>
      </c>
      <c r="AE278" s="17"/>
      <c r="AF278" s="17">
        <v>0.23078454627693001</v>
      </c>
      <c r="AG278" s="17">
        <v>0.12868873746047099</v>
      </c>
      <c r="AH278" s="17">
        <v>0.16621572933027601</v>
      </c>
      <c r="AI278" s="17">
        <v>0.18630339637978299</v>
      </c>
      <c r="AJ278" s="17"/>
      <c r="AK278" s="17">
        <v>0.14195926280346799</v>
      </c>
      <c r="AL278" s="17">
        <v>0.21177935738481299</v>
      </c>
      <c r="AM278" s="17"/>
      <c r="AN278" s="17">
        <v>0.22099922199205599</v>
      </c>
      <c r="AO278" s="17">
        <v>0.15411675495601901</v>
      </c>
      <c r="AP278" s="17">
        <v>0.165795166430701</v>
      </c>
      <c r="AQ278" s="17"/>
      <c r="AR278" s="17">
        <v>0.19662360874129001</v>
      </c>
      <c r="AS278" s="17">
        <v>0.102860593827433</v>
      </c>
      <c r="AT278" s="17"/>
      <c r="AU278" s="17">
        <v>0.22835588463665099</v>
      </c>
      <c r="AV278" s="17">
        <v>0.121066055407138</v>
      </c>
    </row>
    <row r="279" spans="2:48" x14ac:dyDescent="0.25">
      <c r="B279" t="s">
        <v>53</v>
      </c>
      <c r="C279" s="17">
        <v>0.16721040553498401</v>
      </c>
      <c r="D279" s="17">
        <v>0.13399524034494301</v>
      </c>
      <c r="E279" s="17">
        <v>0.19926902408463201</v>
      </c>
      <c r="F279" s="17"/>
      <c r="G279" s="17">
        <v>0.166881908390902</v>
      </c>
      <c r="H279" s="17">
        <v>0.17580503886214399</v>
      </c>
      <c r="I279" s="17">
        <v>0.13084334038669401</v>
      </c>
      <c r="J279" s="17">
        <v>0.19316198643288801</v>
      </c>
      <c r="K279" s="17">
        <v>0.16890762993713701</v>
      </c>
      <c r="L279" s="17"/>
      <c r="M279" s="17">
        <v>0.16188119550541899</v>
      </c>
      <c r="N279" s="17">
        <v>0.15853220164467799</v>
      </c>
      <c r="O279" s="17">
        <v>0.166911644861232</v>
      </c>
      <c r="P279" s="17">
        <v>0.172542076586709</v>
      </c>
      <c r="Q279" s="17"/>
      <c r="R279" s="17">
        <v>0.13925843184880499</v>
      </c>
      <c r="S279" s="17">
        <v>0.22790443340802799</v>
      </c>
      <c r="T279" s="17">
        <v>0.175126270878906</v>
      </c>
      <c r="U279" s="17">
        <v>0.14379048581832199</v>
      </c>
      <c r="V279" s="17"/>
      <c r="W279" s="17">
        <v>0.155617609986203</v>
      </c>
      <c r="X279" s="17">
        <v>0.15256791188649799</v>
      </c>
      <c r="Y279" s="17">
        <v>0.20776559931934099</v>
      </c>
      <c r="Z279" s="17">
        <v>0.169640091524073</v>
      </c>
      <c r="AA279" s="17">
        <v>0</v>
      </c>
      <c r="AB279" s="17"/>
      <c r="AC279" s="17">
        <v>0.17747084757814499</v>
      </c>
      <c r="AD279" s="17">
        <v>0.15074295016025299</v>
      </c>
      <c r="AE279" s="17"/>
      <c r="AF279" s="17">
        <v>0.16719720492038301</v>
      </c>
      <c r="AG279" s="17">
        <v>0.15064382691196301</v>
      </c>
      <c r="AH279" s="17">
        <v>0.183512698321245</v>
      </c>
      <c r="AI279" s="17">
        <v>0.17542471774028101</v>
      </c>
      <c r="AJ279" s="17"/>
      <c r="AK279" s="17">
        <v>0.15681651659743301</v>
      </c>
      <c r="AL279" s="17">
        <v>0.16488026222437199</v>
      </c>
      <c r="AM279" s="17"/>
      <c r="AN279" s="17">
        <v>0.17200749732048501</v>
      </c>
      <c r="AO279" s="17">
        <v>0.13625800618351999</v>
      </c>
      <c r="AP279" s="17">
        <v>0.21322254924932699</v>
      </c>
      <c r="AQ279" s="17"/>
      <c r="AR279" s="17">
        <v>0.21211814036791299</v>
      </c>
      <c r="AS279" s="17">
        <v>0.147994418547092</v>
      </c>
      <c r="AT279" s="17"/>
      <c r="AU279" s="17">
        <v>0.17629194922234601</v>
      </c>
      <c r="AV279" s="17">
        <v>0.188385379805561</v>
      </c>
    </row>
    <row r="280" spans="2:48" x14ac:dyDescent="0.25">
      <c r="B280" t="s">
        <v>177</v>
      </c>
      <c r="C280" s="17">
        <v>0.15244867898627301</v>
      </c>
      <c r="D280" s="17">
        <v>0.22427605954888</v>
      </c>
      <c r="E280" s="17">
        <v>8.1727781405149399E-2</v>
      </c>
      <c r="F280" s="17"/>
      <c r="G280" s="17">
        <v>0.11318582254576701</v>
      </c>
      <c r="H280" s="17">
        <v>0.130788051000058</v>
      </c>
      <c r="I280" s="17">
        <v>0.19401623811668101</v>
      </c>
      <c r="J280" s="17">
        <v>0.160552145040393</v>
      </c>
      <c r="K280" s="17">
        <v>0.162085881419297</v>
      </c>
      <c r="L280" s="17"/>
      <c r="M280" s="17">
        <v>0.18185764259541701</v>
      </c>
      <c r="N280" s="17">
        <v>0.15870889052951601</v>
      </c>
      <c r="O280" s="17">
        <v>0.145074482398201</v>
      </c>
      <c r="P280" s="17">
        <v>0.12898102592817101</v>
      </c>
      <c r="Q280" s="17"/>
      <c r="R280" s="17">
        <v>0.157319538755232</v>
      </c>
      <c r="S280" s="17">
        <v>0.13559466028726799</v>
      </c>
      <c r="T280" s="17">
        <v>0.20796742047872999</v>
      </c>
      <c r="U280" s="17">
        <v>0.144968307266295</v>
      </c>
      <c r="V280" s="17"/>
      <c r="W280" s="17">
        <v>0.12998701572989099</v>
      </c>
      <c r="X280" s="17">
        <v>0.14844814107464299</v>
      </c>
      <c r="Y280" s="17">
        <v>0.16499553845484599</v>
      </c>
      <c r="Z280" s="17">
        <v>0.18361522301647901</v>
      </c>
      <c r="AA280" s="17">
        <v>0.13307982394599699</v>
      </c>
      <c r="AB280" s="17"/>
      <c r="AC280" s="17">
        <v>0.148602694605869</v>
      </c>
      <c r="AD280" s="17">
        <v>0.16524060149004999</v>
      </c>
      <c r="AE280" s="17"/>
      <c r="AF280" s="17">
        <v>0.187675397760972</v>
      </c>
      <c r="AG280" s="17">
        <v>9.4492754901090006E-2</v>
      </c>
      <c r="AH280" s="17">
        <v>0.14667846663135101</v>
      </c>
      <c r="AI280" s="17">
        <v>0.17661410880891301</v>
      </c>
      <c r="AJ280" s="17"/>
      <c r="AK280" s="17">
        <v>0.15509432984728</v>
      </c>
      <c r="AL280" s="17">
        <v>0.14927020507983699</v>
      </c>
      <c r="AM280" s="17"/>
      <c r="AN280" s="17">
        <v>0.17264617483776801</v>
      </c>
      <c r="AO280" s="17">
        <v>0.144298931704303</v>
      </c>
      <c r="AP280" s="17">
        <v>0.153859588610299</v>
      </c>
      <c r="AQ280" s="17"/>
      <c r="AR280" s="17">
        <v>0.185422701009753</v>
      </c>
      <c r="AS280" s="17">
        <v>0.118160012758774</v>
      </c>
      <c r="AT280" s="17"/>
      <c r="AU280" s="17">
        <v>0.27326779242155302</v>
      </c>
      <c r="AV280" s="17">
        <v>5.3113825048395201E-2</v>
      </c>
    </row>
    <row r="281" spans="2:48" x14ac:dyDescent="0.25">
      <c r="B281" t="s">
        <v>165</v>
      </c>
      <c r="C281" s="17">
        <v>0.151117301305565</v>
      </c>
      <c r="D281" s="17">
        <v>0.11139873062651801</v>
      </c>
      <c r="E281" s="17">
        <v>0.18937807162364501</v>
      </c>
      <c r="F281" s="17"/>
      <c r="G281" s="17">
        <v>0.11216172436698001</v>
      </c>
      <c r="H281" s="17">
        <v>0.15014049081713901</v>
      </c>
      <c r="I281" s="17">
        <v>0.13361769531971099</v>
      </c>
      <c r="J281" s="17">
        <v>0.19218517382787501</v>
      </c>
      <c r="K281" s="17">
        <v>0.16532484816207699</v>
      </c>
      <c r="L281" s="17"/>
      <c r="M281" s="17">
        <v>0.115662920277094</v>
      </c>
      <c r="N281" s="17">
        <v>0.159170964064764</v>
      </c>
      <c r="O281" s="17">
        <v>0.191251146774953</v>
      </c>
      <c r="P281" s="17">
        <v>0.149969904300148</v>
      </c>
      <c r="Q281" s="17"/>
      <c r="R281" s="17">
        <v>0.117121779822724</v>
      </c>
      <c r="S281" s="17">
        <v>0.14311003249146401</v>
      </c>
      <c r="T281" s="17">
        <v>0.196154634738681</v>
      </c>
      <c r="U281" s="17">
        <v>0.117415636927407</v>
      </c>
      <c r="V281" s="17"/>
      <c r="W281" s="17">
        <v>0.134674477079786</v>
      </c>
      <c r="X281" s="17">
        <v>0.15934054475786399</v>
      </c>
      <c r="Y281" s="17">
        <v>0.175663674962315</v>
      </c>
      <c r="Z281" s="17">
        <v>9.8146887871760902E-2</v>
      </c>
      <c r="AA281" s="17">
        <v>0.106767312160229</v>
      </c>
      <c r="AB281" s="17"/>
      <c r="AC281" s="17">
        <v>0.17625273369157901</v>
      </c>
      <c r="AD281" s="17">
        <v>0.105307248963169</v>
      </c>
      <c r="AE281" s="17"/>
      <c r="AF281" s="17">
        <v>0.18905387402260601</v>
      </c>
      <c r="AG281" s="17">
        <v>0.16406842341598399</v>
      </c>
      <c r="AH281" s="17">
        <v>9.7444647477174406E-2</v>
      </c>
      <c r="AI281" s="17">
        <v>0.202645944422051</v>
      </c>
      <c r="AJ281" s="17"/>
      <c r="AK281" s="17">
        <v>0.16656734051045799</v>
      </c>
      <c r="AL281" s="17">
        <v>0.14312217191693899</v>
      </c>
      <c r="AM281" s="17"/>
      <c r="AN281" s="17">
        <v>0.19487477297997599</v>
      </c>
      <c r="AO281" s="17">
        <v>0.13461184085675801</v>
      </c>
      <c r="AP281" s="17">
        <v>0.13272233262195399</v>
      </c>
      <c r="AQ281" s="17"/>
      <c r="AR281" s="17">
        <v>0.171835968129222</v>
      </c>
      <c r="AS281" s="17">
        <v>0.119211114943215</v>
      </c>
      <c r="AT281" s="17"/>
      <c r="AU281" s="17">
        <v>0.150871718999607</v>
      </c>
      <c r="AV281" s="17">
        <v>0.168991454937513</v>
      </c>
    </row>
    <row r="282" spans="2:48" x14ac:dyDescent="0.25">
      <c r="B282" t="s">
        <v>174</v>
      </c>
      <c r="C282" s="17">
        <v>0.149029717999518</v>
      </c>
      <c r="D282" s="17">
        <v>0.112714857795036</v>
      </c>
      <c r="E282" s="17">
        <v>0.17770882089540699</v>
      </c>
      <c r="F282" s="17"/>
      <c r="G282" s="17">
        <v>0.13893316602310701</v>
      </c>
      <c r="H282" s="17">
        <v>0.18262105087361599</v>
      </c>
      <c r="I282" s="17">
        <v>0.123150807426485</v>
      </c>
      <c r="J282" s="17">
        <v>0.19208120938547499</v>
      </c>
      <c r="K282" s="17">
        <v>0.108364541038209</v>
      </c>
      <c r="L282" s="17"/>
      <c r="M282" s="17">
        <v>0.125978269047887</v>
      </c>
      <c r="N282" s="17">
        <v>0.172168983063617</v>
      </c>
      <c r="O282" s="17">
        <v>0.15792233624430399</v>
      </c>
      <c r="P282" s="17">
        <v>0.14814794319876701</v>
      </c>
      <c r="Q282" s="17"/>
      <c r="R282" s="17">
        <v>0.124904400269379</v>
      </c>
      <c r="S282" s="17">
        <v>0.11705907503869201</v>
      </c>
      <c r="T282" s="17">
        <v>0.15517997899969799</v>
      </c>
      <c r="U282" s="17">
        <v>0.17437969736331199</v>
      </c>
      <c r="V282" s="17"/>
      <c r="W282" s="17">
        <v>0.16288557289856401</v>
      </c>
      <c r="X282" s="17">
        <v>0.15601104907280799</v>
      </c>
      <c r="Y282" s="17">
        <v>0.16756894981111001</v>
      </c>
      <c r="Z282" s="17">
        <v>6.7472622638713106E-2</v>
      </c>
      <c r="AA282" s="17">
        <v>4.0227400187230797E-2</v>
      </c>
      <c r="AB282" s="17"/>
      <c r="AC282" s="17">
        <v>0.17300375237705701</v>
      </c>
      <c r="AD282" s="17">
        <v>0.105775871322347</v>
      </c>
      <c r="AE282" s="17"/>
      <c r="AF282" s="17">
        <v>0.116127657519718</v>
      </c>
      <c r="AG282" s="17">
        <v>0.16187737069115701</v>
      </c>
      <c r="AH282" s="17">
        <v>0.15071614752822399</v>
      </c>
      <c r="AI282" s="17">
        <v>0.23764509126970301</v>
      </c>
      <c r="AJ282" s="17"/>
      <c r="AK282" s="17">
        <v>0.142120934399875</v>
      </c>
      <c r="AL282" s="17">
        <v>0.15669380715344999</v>
      </c>
      <c r="AM282" s="17"/>
      <c r="AN282" s="17">
        <v>0.153358430405829</v>
      </c>
      <c r="AO282" s="17">
        <v>0.120578233127724</v>
      </c>
      <c r="AP282" s="17">
        <v>0.17657448227816699</v>
      </c>
      <c r="AQ282" s="17"/>
      <c r="AR282" s="17">
        <v>0.17600060543968399</v>
      </c>
      <c r="AS282" s="17">
        <v>0.124054385000231</v>
      </c>
      <c r="AT282" s="17"/>
      <c r="AU282" s="17">
        <v>0.12215328876829699</v>
      </c>
      <c r="AV282" s="17">
        <v>0.18627822560382501</v>
      </c>
    </row>
    <row r="283" spans="2:48" x14ac:dyDescent="0.25">
      <c r="B283" t="s">
        <v>172</v>
      </c>
      <c r="C283" s="17">
        <v>0.13310690889399701</v>
      </c>
      <c r="D283" s="17">
        <v>0.121340468728491</v>
      </c>
      <c r="E283" s="17">
        <v>0.14213364857595201</v>
      </c>
      <c r="F283" s="17"/>
      <c r="G283" s="17">
        <v>9.6368008309201503E-2</v>
      </c>
      <c r="H283" s="17">
        <v>0.14134892196382801</v>
      </c>
      <c r="I283" s="17">
        <v>0.13545204669824301</v>
      </c>
      <c r="J283" s="17">
        <v>0.17321254890482499</v>
      </c>
      <c r="K283" s="17">
        <v>0.117751198789192</v>
      </c>
      <c r="L283" s="17"/>
      <c r="M283" s="17">
        <v>0.11360188500409001</v>
      </c>
      <c r="N283" s="17">
        <v>0.12931720352669901</v>
      </c>
      <c r="O283" s="17">
        <v>0.16502475350239201</v>
      </c>
      <c r="P283" s="17">
        <v>0.138474454954611</v>
      </c>
      <c r="Q283" s="17"/>
      <c r="R283" s="17">
        <v>9.0885763231528902E-2</v>
      </c>
      <c r="S283" s="17">
        <v>7.47925355504796E-2</v>
      </c>
      <c r="T283" s="17">
        <v>0.140160711171706</v>
      </c>
      <c r="U283" s="17">
        <v>0.17004800421962701</v>
      </c>
      <c r="V283" s="17"/>
      <c r="W283" s="17">
        <v>9.7504565714290697E-2</v>
      </c>
      <c r="X283" s="17">
        <v>0.15558416172183001</v>
      </c>
      <c r="Y283" s="17">
        <v>0.138591041991423</v>
      </c>
      <c r="Z283" s="17">
        <v>8.0958147347266404E-2</v>
      </c>
      <c r="AA283" s="17">
        <v>4.0227400187230797E-2</v>
      </c>
      <c r="AB283" s="17"/>
      <c r="AC283" s="17">
        <v>0.148194345395984</v>
      </c>
      <c r="AD283" s="17">
        <v>0.10610385659534</v>
      </c>
      <c r="AE283" s="17"/>
      <c r="AF283" s="17">
        <v>0.15317105630435801</v>
      </c>
      <c r="AG283" s="17">
        <v>0.124456186579795</v>
      </c>
      <c r="AH283" s="17">
        <v>0.129314888049196</v>
      </c>
      <c r="AI283" s="17">
        <v>0.12150272437045501</v>
      </c>
      <c r="AJ283" s="17"/>
      <c r="AK283" s="17">
        <v>0.123283429016976</v>
      </c>
      <c r="AL283" s="17">
        <v>0.146515287546817</v>
      </c>
      <c r="AM283" s="17"/>
      <c r="AN283" s="17">
        <v>0.15848794517536699</v>
      </c>
      <c r="AO283" s="17">
        <v>0.12559768295295401</v>
      </c>
      <c r="AP283" s="17">
        <v>0.130032938531596</v>
      </c>
      <c r="AQ283" s="17"/>
      <c r="AR283" s="17">
        <v>0.18862852852470399</v>
      </c>
      <c r="AS283" s="17">
        <v>6.9180049173367494E-2</v>
      </c>
      <c r="AT283" s="17"/>
      <c r="AU283" s="17">
        <v>0.182324873504316</v>
      </c>
      <c r="AV283" s="17">
        <v>0.114601569797875</v>
      </c>
    </row>
    <row r="284" spans="2:48" x14ac:dyDescent="0.25">
      <c r="B284" t="s">
        <v>171</v>
      </c>
      <c r="C284" s="17">
        <v>0.13153128891082599</v>
      </c>
      <c r="D284" s="17">
        <v>9.4363129909593904E-2</v>
      </c>
      <c r="E284" s="17">
        <v>0.16727641868662499</v>
      </c>
      <c r="F284" s="17"/>
      <c r="G284" s="17">
        <v>0.122510738453639</v>
      </c>
      <c r="H284" s="17">
        <v>0.11249216107469701</v>
      </c>
      <c r="I284" s="17">
        <v>0.14506505955628199</v>
      </c>
      <c r="J284" s="17">
        <v>0.14987724407144001</v>
      </c>
      <c r="K284" s="17">
        <v>0.12709517423314701</v>
      </c>
      <c r="L284" s="17"/>
      <c r="M284" s="17">
        <v>0.12283706747355801</v>
      </c>
      <c r="N284" s="17">
        <v>0.18085417768644199</v>
      </c>
      <c r="O284" s="17">
        <v>0.13506245197231101</v>
      </c>
      <c r="P284" s="17">
        <v>9.0577538477660993E-2</v>
      </c>
      <c r="Q284" s="17"/>
      <c r="R284" s="17">
        <v>0.122124039771841</v>
      </c>
      <c r="S284" s="17">
        <v>9.86325808738229E-2</v>
      </c>
      <c r="T284" s="17">
        <v>0.136004270223507</v>
      </c>
      <c r="U284" s="17">
        <v>0.14508148295764201</v>
      </c>
      <c r="V284" s="17"/>
      <c r="W284" s="17">
        <v>0.122900370078436</v>
      </c>
      <c r="X284" s="17">
        <v>0.127822635151224</v>
      </c>
      <c r="Y284" s="17">
        <v>0.11018666703279199</v>
      </c>
      <c r="Z284" s="17">
        <v>0.21045104554802399</v>
      </c>
      <c r="AA284" s="17">
        <v>0.106767312160229</v>
      </c>
      <c r="AB284" s="17"/>
      <c r="AC284" s="17">
        <v>0.14304484415861801</v>
      </c>
      <c r="AD284" s="17">
        <v>0.10942138742947</v>
      </c>
      <c r="AE284" s="17"/>
      <c r="AF284" s="17">
        <v>0.168597986122142</v>
      </c>
      <c r="AG284" s="17">
        <v>0.14455858414431499</v>
      </c>
      <c r="AH284" s="17">
        <v>0.10112565219673</v>
      </c>
      <c r="AI284" s="17">
        <v>0.13232798903475099</v>
      </c>
      <c r="AJ284" s="17"/>
      <c r="AK284" s="17">
        <v>0.131917433089597</v>
      </c>
      <c r="AL284" s="17">
        <v>0.131283278110988</v>
      </c>
      <c r="AM284" s="17"/>
      <c r="AN284" s="17">
        <v>0.17694744515323299</v>
      </c>
      <c r="AO284" s="17">
        <v>0.115430208488379</v>
      </c>
      <c r="AP284" s="17">
        <v>0.123488196865112</v>
      </c>
      <c r="AQ284" s="17"/>
      <c r="AR284" s="17">
        <v>0.17413869610670801</v>
      </c>
      <c r="AS284" s="17">
        <v>9.6900045539491095E-2</v>
      </c>
      <c r="AT284" s="17"/>
      <c r="AU284" s="17">
        <v>0.155578967883442</v>
      </c>
      <c r="AV284" s="17">
        <v>0.12789909712081299</v>
      </c>
    </row>
    <row r="285" spans="2:48" x14ac:dyDescent="0.25">
      <c r="B285" t="s">
        <v>167</v>
      </c>
      <c r="C285" s="17">
        <v>0.110045553223149</v>
      </c>
      <c r="D285" s="17">
        <v>0.14261925287479699</v>
      </c>
      <c r="E285" s="17">
        <v>7.9527981195421704E-2</v>
      </c>
      <c r="F285" s="17"/>
      <c r="G285" s="17">
        <v>8.3529429178926001E-2</v>
      </c>
      <c r="H285" s="17">
        <v>0.101438568685118</v>
      </c>
      <c r="I285" s="17">
        <v>0.11321719486684501</v>
      </c>
      <c r="J285" s="17">
        <v>0.14299307630034999</v>
      </c>
      <c r="K285" s="17">
        <v>0.107692060062761</v>
      </c>
      <c r="L285" s="17"/>
      <c r="M285" s="17">
        <v>8.6638058617285504E-2</v>
      </c>
      <c r="N285" s="17">
        <v>9.95332145991107E-2</v>
      </c>
      <c r="O285" s="17">
        <v>0.14526867487700301</v>
      </c>
      <c r="P285" s="17">
        <v>0.117855423287691</v>
      </c>
      <c r="Q285" s="17"/>
      <c r="R285" s="17">
        <v>8.0481312406277095E-2</v>
      </c>
      <c r="S285" s="17">
        <v>0.102834262540396</v>
      </c>
      <c r="T285" s="17">
        <v>0.14609915663855899</v>
      </c>
      <c r="U285" s="17">
        <v>0.104045336633142</v>
      </c>
      <c r="V285" s="17"/>
      <c r="W285" s="17">
        <v>0.122023209302208</v>
      </c>
      <c r="X285" s="17">
        <v>0.10504005857470899</v>
      </c>
      <c r="Y285" s="17">
        <v>8.6885717913813498E-2</v>
      </c>
      <c r="Z285" s="17">
        <v>0.112442769316651</v>
      </c>
      <c r="AA285" s="17">
        <v>0.23583501798345199</v>
      </c>
      <c r="AB285" s="17"/>
      <c r="AC285" s="17">
        <v>0.12516395900524599</v>
      </c>
      <c r="AD285" s="17">
        <v>8.4659829933089903E-2</v>
      </c>
      <c r="AE285" s="17"/>
      <c r="AF285" s="17">
        <v>0.18410219867855099</v>
      </c>
      <c r="AG285" s="17">
        <v>6.9479537735725794E-2</v>
      </c>
      <c r="AH285" s="17">
        <v>7.5718170542332694E-2</v>
      </c>
      <c r="AI285" s="17">
        <v>0.111329282701242</v>
      </c>
      <c r="AJ285" s="17"/>
      <c r="AK285" s="17">
        <v>0.11464837460336801</v>
      </c>
      <c r="AL285" s="17">
        <v>0.10053749032021</v>
      </c>
      <c r="AM285" s="17"/>
      <c r="AN285" s="17">
        <v>0.15134800846830301</v>
      </c>
      <c r="AO285" s="17">
        <v>0.107332926972996</v>
      </c>
      <c r="AP285" s="17">
        <v>7.0136642028199803E-2</v>
      </c>
      <c r="AQ285" s="17"/>
      <c r="AR285" s="17">
        <v>0.12034403478269</v>
      </c>
      <c r="AS285" s="17">
        <v>6.5518277085030399E-2</v>
      </c>
      <c r="AT285" s="17"/>
      <c r="AU285" s="17">
        <v>0.125379184794712</v>
      </c>
      <c r="AV285" s="17">
        <v>8.5141975066318099E-2</v>
      </c>
    </row>
    <row r="286" spans="2:48" x14ac:dyDescent="0.25">
      <c r="B286" t="s">
        <v>179</v>
      </c>
      <c r="C286" s="17">
        <v>9.3024113612633602E-2</v>
      </c>
      <c r="D286" s="17">
        <v>9.9276386034863898E-2</v>
      </c>
      <c r="E286" s="17">
        <v>8.3776239277333395E-2</v>
      </c>
      <c r="F286" s="17"/>
      <c r="G286" s="17">
        <v>5.3904471879267501E-2</v>
      </c>
      <c r="H286" s="17">
        <v>5.84819796410763E-2</v>
      </c>
      <c r="I286" s="17">
        <v>9.9880556410346696E-2</v>
      </c>
      <c r="J286" s="17">
        <v>0.12832870420245199</v>
      </c>
      <c r="K286" s="17">
        <v>0.12194602313113199</v>
      </c>
      <c r="L286" s="17"/>
      <c r="M286" s="17">
        <v>0.132795003587377</v>
      </c>
      <c r="N286" s="17">
        <v>9.2818827449864694E-2</v>
      </c>
      <c r="O286" s="17">
        <v>9.9147872527495295E-2</v>
      </c>
      <c r="P286" s="17">
        <v>5.5307877590881099E-2</v>
      </c>
      <c r="Q286" s="17"/>
      <c r="R286" s="17">
        <v>0.120709232504025</v>
      </c>
      <c r="S286" s="17">
        <v>8.7447676112845499E-2</v>
      </c>
      <c r="T286" s="17">
        <v>8.8236260533864602E-2</v>
      </c>
      <c r="U286" s="17">
        <v>0.104113591253886</v>
      </c>
      <c r="V286" s="17"/>
      <c r="W286" s="17">
        <v>6.0688192220020303E-2</v>
      </c>
      <c r="X286" s="17">
        <v>9.9606711646797894E-2</v>
      </c>
      <c r="Y286" s="17">
        <v>0.139325324518009</v>
      </c>
      <c r="Z286" s="17">
        <v>0.13534541834053901</v>
      </c>
      <c r="AA286" s="17">
        <v>0.206032853251852</v>
      </c>
      <c r="AB286" s="17"/>
      <c r="AC286" s="17">
        <v>9.8186053115820501E-2</v>
      </c>
      <c r="AD286" s="17">
        <v>8.6303028732093903E-2</v>
      </c>
      <c r="AE286" s="17"/>
      <c r="AF286" s="17">
        <v>0.124873646657088</v>
      </c>
      <c r="AG286" s="17">
        <v>7.9504231145805807E-2</v>
      </c>
      <c r="AH286" s="17">
        <v>8.6442417133507102E-2</v>
      </c>
      <c r="AI286" s="17">
        <v>6.5053819912473401E-2</v>
      </c>
      <c r="AJ286" s="17"/>
      <c r="AK286" s="17">
        <v>8.2910720579189995E-2</v>
      </c>
      <c r="AL286" s="17">
        <v>9.4751929347780497E-2</v>
      </c>
      <c r="AM286" s="17"/>
      <c r="AN286" s="17">
        <v>0.13806661480955801</v>
      </c>
      <c r="AO286" s="17">
        <v>7.98914827016977E-2</v>
      </c>
      <c r="AP286" s="17">
        <v>7.7655839881586697E-2</v>
      </c>
      <c r="AQ286" s="17"/>
      <c r="AR286" s="17">
        <v>0.12052848530490599</v>
      </c>
      <c r="AS286" s="17">
        <v>6.9896813748467096E-2</v>
      </c>
      <c r="AT286" s="17"/>
      <c r="AU286" s="17">
        <v>0.119824562161777</v>
      </c>
      <c r="AV286" s="17">
        <v>8.5216875310950901E-2</v>
      </c>
    </row>
    <row r="287" spans="2:48" x14ac:dyDescent="0.25">
      <c r="B287" t="s">
        <v>173</v>
      </c>
      <c r="C287" s="17">
        <v>9.1923445475422805E-2</v>
      </c>
      <c r="D287" s="17">
        <v>8.77853850517233E-2</v>
      </c>
      <c r="E287" s="17">
        <v>9.7721806321036497E-2</v>
      </c>
      <c r="F287" s="17"/>
      <c r="G287" s="17">
        <v>5.8408745881188398E-2</v>
      </c>
      <c r="H287" s="17">
        <v>0.102363727391809</v>
      </c>
      <c r="I287" s="17">
        <v>8.0426015248554902E-2</v>
      </c>
      <c r="J287" s="17">
        <v>0.120589348365729</v>
      </c>
      <c r="K287" s="17">
        <v>9.63273359693817E-2</v>
      </c>
      <c r="L287" s="17"/>
      <c r="M287" s="17">
        <v>0.105510641569365</v>
      </c>
      <c r="N287" s="17">
        <v>0.12644062246681401</v>
      </c>
      <c r="O287" s="17">
        <v>8.4381912144545407E-2</v>
      </c>
      <c r="P287" s="17">
        <v>5.1944075345375602E-2</v>
      </c>
      <c r="Q287" s="17"/>
      <c r="R287" s="17">
        <v>8.6406890289550703E-2</v>
      </c>
      <c r="S287" s="17">
        <v>8.7999724098401705E-2</v>
      </c>
      <c r="T287" s="17">
        <v>7.5653856426038196E-2</v>
      </c>
      <c r="U287" s="17">
        <v>0.107278722316949</v>
      </c>
      <c r="V287" s="17"/>
      <c r="W287" s="17">
        <v>6.5220176250038203E-2</v>
      </c>
      <c r="X287" s="17">
        <v>0.10254442310150901</v>
      </c>
      <c r="Y287" s="17">
        <v>9.4965321345313394E-2</v>
      </c>
      <c r="Z287" s="17">
        <v>0.16089470091352601</v>
      </c>
      <c r="AA287" s="17">
        <v>4.0227400187230797E-2</v>
      </c>
      <c r="AB287" s="17"/>
      <c r="AC287" s="17">
        <v>0.101085475779923</v>
      </c>
      <c r="AD287" s="17">
        <v>7.7425005839828406E-2</v>
      </c>
      <c r="AE287" s="17"/>
      <c r="AF287" s="17">
        <v>9.2055853854173197E-2</v>
      </c>
      <c r="AG287" s="17">
        <v>0.119056194954185</v>
      </c>
      <c r="AH287" s="17">
        <v>9.2290846127051296E-2</v>
      </c>
      <c r="AI287" s="17">
        <v>4.8152610919152801E-2</v>
      </c>
      <c r="AJ287" s="17"/>
      <c r="AK287" s="17">
        <v>9.3570626152701106E-2</v>
      </c>
      <c r="AL287" s="17">
        <v>9.1157784706499004E-2</v>
      </c>
      <c r="AM287" s="17"/>
      <c r="AN287" s="17">
        <v>8.4508965726644195E-2</v>
      </c>
      <c r="AO287" s="17">
        <v>0.11331242165563001</v>
      </c>
      <c r="AP287" s="17">
        <v>8.0134694069414494E-2</v>
      </c>
      <c r="AQ287" s="17"/>
      <c r="AR287" s="17">
        <v>0.12509502173294401</v>
      </c>
      <c r="AS287" s="17">
        <v>5.8533817573834898E-2</v>
      </c>
      <c r="AT287" s="17"/>
      <c r="AU287" s="17">
        <v>0.101602948429696</v>
      </c>
      <c r="AV287" s="17">
        <v>9.7696645511885602E-2</v>
      </c>
    </row>
    <row r="288" spans="2:48" x14ac:dyDescent="0.25">
      <c r="B288" t="s">
        <v>176</v>
      </c>
      <c r="C288" s="17">
        <v>8.7419849130808205E-2</v>
      </c>
      <c r="D288" s="17">
        <v>5.0322066699605601E-2</v>
      </c>
      <c r="E288" s="17">
        <v>0.12134120684213</v>
      </c>
      <c r="F288" s="17"/>
      <c r="G288" s="17">
        <v>6.4597015728746099E-2</v>
      </c>
      <c r="H288" s="17">
        <v>7.48387514596736E-2</v>
      </c>
      <c r="I288" s="17">
        <v>0.109509326770393</v>
      </c>
      <c r="J288" s="17">
        <v>0.100283483098574</v>
      </c>
      <c r="K288" s="17">
        <v>8.6913649058101006E-2</v>
      </c>
      <c r="L288" s="17"/>
      <c r="M288" s="17">
        <v>7.1073392745473196E-2</v>
      </c>
      <c r="N288" s="17">
        <v>0.10866674667646301</v>
      </c>
      <c r="O288" s="17">
        <v>8.3032036401470694E-2</v>
      </c>
      <c r="P288" s="17">
        <v>8.4479058883751595E-2</v>
      </c>
      <c r="Q288" s="17"/>
      <c r="R288" s="17">
        <v>8.1579455865789796E-2</v>
      </c>
      <c r="S288" s="17">
        <v>0.100652792867076</v>
      </c>
      <c r="T288" s="17">
        <v>8.7226745137234593E-2</v>
      </c>
      <c r="U288" s="17">
        <v>7.3430063716209096E-2</v>
      </c>
      <c r="V288" s="17"/>
      <c r="W288" s="17">
        <v>8.9782774075705604E-2</v>
      </c>
      <c r="X288" s="17">
        <v>8.8869549988381494E-2</v>
      </c>
      <c r="Y288" s="17">
        <v>9.3879644194646505E-2</v>
      </c>
      <c r="Z288" s="17">
        <v>0.127874876315905</v>
      </c>
      <c r="AA288" s="17">
        <v>0.105969086140295</v>
      </c>
      <c r="AB288" s="17"/>
      <c r="AC288" s="17">
        <v>7.71649120850144E-2</v>
      </c>
      <c r="AD288" s="17">
        <v>0.102272055224087</v>
      </c>
      <c r="AE288" s="17"/>
      <c r="AF288" s="17">
        <v>9.7051563008383898E-2</v>
      </c>
      <c r="AG288" s="17">
        <v>8.5044101904981406E-2</v>
      </c>
      <c r="AH288" s="17">
        <v>8.6351840231836105E-2</v>
      </c>
      <c r="AI288" s="17">
        <v>5.6377173676137697E-2</v>
      </c>
      <c r="AJ288" s="17"/>
      <c r="AK288" s="17">
        <v>7.1403974224472297E-2</v>
      </c>
      <c r="AL288" s="17">
        <v>0.104314377323227</v>
      </c>
      <c r="AM288" s="17"/>
      <c r="AN288" s="17">
        <v>8.8826976290793502E-2</v>
      </c>
      <c r="AO288" s="17">
        <v>0.112281046434552</v>
      </c>
      <c r="AP288" s="17">
        <v>6.7075626223215307E-2</v>
      </c>
      <c r="AQ288" s="17"/>
      <c r="AR288" s="17">
        <v>0.101105024120177</v>
      </c>
      <c r="AS288" s="17">
        <v>9.6732268522460002E-2</v>
      </c>
      <c r="AT288" s="17"/>
      <c r="AU288" s="17">
        <v>9.0917910959148696E-2</v>
      </c>
      <c r="AV288" s="17">
        <v>9.7220102035568995E-2</v>
      </c>
    </row>
    <row r="289" spans="2:48" x14ac:dyDescent="0.25">
      <c r="B289" t="s">
        <v>180</v>
      </c>
      <c r="C289" s="17">
        <v>7.3767094185537604E-2</v>
      </c>
      <c r="D289" s="17">
        <v>5.4215693478745601E-2</v>
      </c>
      <c r="E289" s="17">
        <v>9.0768638239774296E-2</v>
      </c>
      <c r="F289" s="17"/>
      <c r="G289" s="17">
        <v>3.5329071846921599E-2</v>
      </c>
      <c r="H289" s="17">
        <v>7.0521752816580102E-2</v>
      </c>
      <c r="I289" s="17">
        <v>7.9126949825912896E-2</v>
      </c>
      <c r="J289" s="17">
        <v>9.0895892683272403E-2</v>
      </c>
      <c r="K289" s="17">
        <v>9.1165651803754799E-2</v>
      </c>
      <c r="L289" s="17"/>
      <c r="M289" s="17">
        <v>9.19313131177769E-2</v>
      </c>
      <c r="N289" s="17">
        <v>6.4391419924368795E-2</v>
      </c>
      <c r="O289" s="17">
        <v>6.0254990833275401E-2</v>
      </c>
      <c r="P289" s="17">
        <v>8.4045497681440998E-2</v>
      </c>
      <c r="Q289" s="17"/>
      <c r="R289" s="17">
        <v>4.3106545779082399E-2</v>
      </c>
      <c r="S289" s="17">
        <v>5.4852151283891697E-2</v>
      </c>
      <c r="T289" s="17">
        <v>5.5342249530917403E-2</v>
      </c>
      <c r="U289" s="17">
        <v>9.6186679172753406E-2</v>
      </c>
      <c r="V289" s="17"/>
      <c r="W289" s="17">
        <v>5.6299267225000303E-2</v>
      </c>
      <c r="X289" s="17">
        <v>9.3267183213504398E-2</v>
      </c>
      <c r="Y289" s="17">
        <v>6.6764161236634798E-2</v>
      </c>
      <c r="Z289" s="17">
        <v>0.122727413787692</v>
      </c>
      <c r="AA289" s="17">
        <v>0.106767312160229</v>
      </c>
      <c r="AB289" s="17"/>
      <c r="AC289" s="17">
        <v>9.1855682019143403E-2</v>
      </c>
      <c r="AD289" s="17">
        <v>3.79227611364093E-2</v>
      </c>
      <c r="AE289" s="17"/>
      <c r="AF289" s="17">
        <v>6.7436604348883294E-2</v>
      </c>
      <c r="AG289" s="17">
        <v>8.7848724402962805E-2</v>
      </c>
      <c r="AH289" s="17">
        <v>6.9107485190416401E-2</v>
      </c>
      <c r="AI289" s="17">
        <v>8.6497049684178207E-2</v>
      </c>
      <c r="AJ289" s="17"/>
      <c r="AK289" s="17">
        <v>6.2411832564452402E-2</v>
      </c>
      <c r="AL289" s="17">
        <v>7.5715669997515195E-2</v>
      </c>
      <c r="AM289" s="17"/>
      <c r="AN289" s="17">
        <v>0.114803401380594</v>
      </c>
      <c r="AO289" s="17">
        <v>6.2156253553945898E-2</v>
      </c>
      <c r="AP289" s="17">
        <v>5.82482169979655E-2</v>
      </c>
      <c r="AQ289" s="17"/>
      <c r="AR289" s="17">
        <v>8.5088743225573693E-2</v>
      </c>
      <c r="AS289" s="17">
        <v>7.1854416620129299E-2</v>
      </c>
      <c r="AT289" s="17"/>
      <c r="AU289" s="17">
        <v>7.2653244548933099E-2</v>
      </c>
      <c r="AV289" s="17">
        <v>8.1215319585391896E-2</v>
      </c>
    </row>
    <row r="290" spans="2:48" x14ac:dyDescent="0.25">
      <c r="B290" t="s">
        <v>175</v>
      </c>
      <c r="C290" s="17">
        <v>7.0951753802334594E-2</v>
      </c>
      <c r="D290" s="17">
        <v>7.1585256797626298E-2</v>
      </c>
      <c r="E290" s="17">
        <v>7.1606752712986402E-2</v>
      </c>
      <c r="F290" s="17"/>
      <c r="G290" s="17">
        <v>2.11822560650285E-2</v>
      </c>
      <c r="H290" s="17">
        <v>7.9342103408502701E-2</v>
      </c>
      <c r="I290" s="17">
        <v>9.9350137098112801E-2</v>
      </c>
      <c r="J290" s="17">
        <v>6.2253038328702097E-2</v>
      </c>
      <c r="K290" s="17">
        <v>9.0987633738138701E-2</v>
      </c>
      <c r="L290" s="17"/>
      <c r="M290" s="17">
        <v>9.12050942549925E-2</v>
      </c>
      <c r="N290" s="17">
        <v>8.53612232482132E-2</v>
      </c>
      <c r="O290" s="17">
        <v>4.6624284896076798E-2</v>
      </c>
      <c r="P290" s="17">
        <v>5.9221263597997002E-2</v>
      </c>
      <c r="Q290" s="17"/>
      <c r="R290" s="17">
        <v>7.1082586845401696E-2</v>
      </c>
      <c r="S290" s="17">
        <v>3.08456772768659E-2</v>
      </c>
      <c r="T290" s="17">
        <v>9.8101769824855897E-2</v>
      </c>
      <c r="U290" s="17">
        <v>8.0579518021926394E-2</v>
      </c>
      <c r="V290" s="17"/>
      <c r="W290" s="17">
        <v>2.7578072166390501E-2</v>
      </c>
      <c r="X290" s="17">
        <v>0.101752579986481</v>
      </c>
      <c r="Y290" s="17">
        <v>8.1104230179480694E-2</v>
      </c>
      <c r="Z290" s="17">
        <v>0.106657247646622</v>
      </c>
      <c r="AA290" s="17">
        <v>0</v>
      </c>
      <c r="AB290" s="17"/>
      <c r="AC290" s="17">
        <v>5.6056068691750199E-2</v>
      </c>
      <c r="AD290" s="17">
        <v>0.102260068420544</v>
      </c>
      <c r="AE290" s="17"/>
      <c r="AF290" s="17">
        <v>7.6473995118366805E-2</v>
      </c>
      <c r="AG290" s="17">
        <v>4.9500707240860399E-2</v>
      </c>
      <c r="AH290" s="17">
        <v>8.45687973633273E-2</v>
      </c>
      <c r="AI290" s="17">
        <v>4.5989548118883603E-2</v>
      </c>
      <c r="AJ290" s="17"/>
      <c r="AK290" s="17">
        <v>6.1029939782663301E-2</v>
      </c>
      <c r="AL290" s="17">
        <v>8.6904062206263594E-2</v>
      </c>
      <c r="AM290" s="17"/>
      <c r="AN290" s="17">
        <v>7.9523587229613196E-2</v>
      </c>
      <c r="AO290" s="17">
        <v>9.55463118918016E-2</v>
      </c>
      <c r="AP290" s="17">
        <v>4.1592271509067497E-2</v>
      </c>
      <c r="AQ290" s="17"/>
      <c r="AR290" s="17">
        <v>8.7837545927051203E-2</v>
      </c>
      <c r="AS290" s="17">
        <v>5.2617971378027498E-2</v>
      </c>
      <c r="AT290" s="17"/>
      <c r="AU290" s="17">
        <v>8.7954928728758694E-2</v>
      </c>
      <c r="AV290" s="17">
        <v>6.8867999017118098E-2</v>
      </c>
    </row>
    <row r="291" spans="2:48" x14ac:dyDescent="0.25">
      <c r="B291" t="s">
        <v>183</v>
      </c>
      <c r="C291" s="17">
        <v>6.61225030954046E-2</v>
      </c>
      <c r="D291" s="17">
        <v>5.4808829767337697E-2</v>
      </c>
      <c r="E291" s="17">
        <v>7.8615246017233395E-2</v>
      </c>
      <c r="F291" s="17"/>
      <c r="G291" s="17">
        <v>8.5918516690670105E-2</v>
      </c>
      <c r="H291" s="17">
        <v>8.7377724385796607E-2</v>
      </c>
      <c r="I291" s="17">
        <v>4.2664722817822E-2</v>
      </c>
      <c r="J291" s="17">
        <v>6.8633781301054894E-2</v>
      </c>
      <c r="K291" s="17">
        <v>4.70756966718947E-2</v>
      </c>
      <c r="L291" s="17"/>
      <c r="M291" s="17">
        <v>6.6037119959037105E-2</v>
      </c>
      <c r="N291" s="17">
        <v>8.1894337497844499E-2</v>
      </c>
      <c r="O291" s="17">
        <v>6.3972808092109298E-2</v>
      </c>
      <c r="P291" s="17">
        <v>5.3111213143927499E-2</v>
      </c>
      <c r="Q291" s="17"/>
      <c r="R291" s="17">
        <v>5.8860384428124801E-2</v>
      </c>
      <c r="S291" s="17">
        <v>4.5518200100841802E-2</v>
      </c>
      <c r="T291" s="17">
        <v>7.0256304709963704E-2</v>
      </c>
      <c r="U291" s="17">
        <v>6.8932254103634502E-2</v>
      </c>
      <c r="V291" s="17"/>
      <c r="W291" s="17">
        <v>4.1971000319037E-2</v>
      </c>
      <c r="X291" s="17">
        <v>8.2586972216640103E-2</v>
      </c>
      <c r="Y291" s="17">
        <v>6.3097056470001495E-2</v>
      </c>
      <c r="Z291" s="17">
        <v>0.112779342431173</v>
      </c>
      <c r="AA291" s="17">
        <v>0.14619648632752499</v>
      </c>
      <c r="AB291" s="17"/>
      <c r="AC291" s="17">
        <v>8.5783758012403899E-2</v>
      </c>
      <c r="AD291" s="17">
        <v>3.0406208784488499E-2</v>
      </c>
      <c r="AE291" s="17"/>
      <c r="AF291" s="17">
        <v>5.4864350802509898E-2</v>
      </c>
      <c r="AG291" s="17">
        <v>7.5699111503286398E-2</v>
      </c>
      <c r="AH291" s="17">
        <v>8.2741855618028895E-2</v>
      </c>
      <c r="AI291" s="17">
        <v>2.3654150458014701E-2</v>
      </c>
      <c r="AJ291" s="17"/>
      <c r="AK291" s="17">
        <v>5.1208978771208002E-2</v>
      </c>
      <c r="AL291" s="17">
        <v>7.9352629188974497E-2</v>
      </c>
      <c r="AM291" s="17"/>
      <c r="AN291" s="17">
        <v>5.9060323158198702E-2</v>
      </c>
      <c r="AO291" s="17">
        <v>5.3965625649614803E-2</v>
      </c>
      <c r="AP291" s="17">
        <v>9.4308395324879501E-2</v>
      </c>
      <c r="AQ291" s="17"/>
      <c r="AR291" s="17">
        <v>0.13009966697077199</v>
      </c>
      <c r="AS291" s="17">
        <v>2.0535855939525501E-2</v>
      </c>
      <c r="AT291" s="17"/>
      <c r="AU291" s="17">
        <v>8.1891943293112404E-2</v>
      </c>
      <c r="AV291" s="17">
        <v>6.18430809623658E-2</v>
      </c>
    </row>
    <row r="292" spans="2:48" x14ac:dyDescent="0.25">
      <c r="B292" t="s">
        <v>182</v>
      </c>
      <c r="C292" s="17">
        <v>6.5104578456545201E-2</v>
      </c>
      <c r="D292" s="17">
        <v>8.0479753057373205E-2</v>
      </c>
      <c r="E292" s="17">
        <v>4.86022370069948E-2</v>
      </c>
      <c r="F292" s="17"/>
      <c r="G292" s="17">
        <v>4.02746834913639E-2</v>
      </c>
      <c r="H292" s="17">
        <v>6.0966165398820701E-2</v>
      </c>
      <c r="I292" s="17">
        <v>6.6476820714598595E-2</v>
      </c>
      <c r="J292" s="17">
        <v>9.2183279929015302E-2</v>
      </c>
      <c r="K292" s="17">
        <v>6.4411624452712396E-2</v>
      </c>
      <c r="L292" s="17"/>
      <c r="M292" s="17">
        <v>5.9800334441588901E-2</v>
      </c>
      <c r="N292" s="17">
        <v>7.1011813717353406E-2</v>
      </c>
      <c r="O292" s="17">
        <v>6.4172494899843294E-2</v>
      </c>
      <c r="P292" s="17">
        <v>6.6364896467964701E-2</v>
      </c>
      <c r="Q292" s="17"/>
      <c r="R292" s="17">
        <v>3.5509640090342298E-2</v>
      </c>
      <c r="S292" s="17">
        <v>7.6544731970524901E-2</v>
      </c>
      <c r="T292" s="17">
        <v>6.0747729743954502E-2</v>
      </c>
      <c r="U292" s="17">
        <v>8.6268704519911005E-2</v>
      </c>
      <c r="V292" s="17"/>
      <c r="W292" s="17">
        <v>5.1863851881807199E-2</v>
      </c>
      <c r="X292" s="17">
        <v>6.4443898171890404E-2</v>
      </c>
      <c r="Y292" s="17">
        <v>5.82202977898712E-2</v>
      </c>
      <c r="Z292" s="17">
        <v>0.17756936718868599</v>
      </c>
      <c r="AA292" s="17">
        <v>6.65399119729983E-2</v>
      </c>
      <c r="AB292" s="17"/>
      <c r="AC292" s="17">
        <v>7.0901970165503606E-2</v>
      </c>
      <c r="AD292" s="17">
        <v>5.6174076993962201E-2</v>
      </c>
      <c r="AE292" s="17"/>
      <c r="AF292" s="17">
        <v>9.3920472819596396E-2</v>
      </c>
      <c r="AG292" s="17">
        <v>2.92407331788835E-2</v>
      </c>
      <c r="AH292" s="17">
        <v>5.8466941390848397E-2</v>
      </c>
      <c r="AI292" s="17">
        <v>9.5339199306442607E-2</v>
      </c>
      <c r="AJ292" s="17"/>
      <c r="AK292" s="17">
        <v>6.2301120610832803E-2</v>
      </c>
      <c r="AL292" s="17">
        <v>5.8148192187328397E-2</v>
      </c>
      <c r="AM292" s="17"/>
      <c r="AN292" s="17">
        <v>9.1609413456973293E-2</v>
      </c>
      <c r="AO292" s="17">
        <v>6.3934562206271695E-2</v>
      </c>
      <c r="AP292" s="17">
        <v>4.1413327908781002E-2</v>
      </c>
      <c r="AQ292" s="17"/>
      <c r="AR292" s="17">
        <v>7.7093999974495606E-2</v>
      </c>
      <c r="AS292" s="17">
        <v>5.5688668499249701E-2</v>
      </c>
      <c r="AT292" s="17"/>
      <c r="AU292" s="17">
        <v>8.07034629580968E-2</v>
      </c>
      <c r="AV292" s="17">
        <v>4.16706386037934E-2</v>
      </c>
    </row>
    <row r="293" spans="2:48" x14ac:dyDescent="0.25">
      <c r="B293" t="s">
        <v>168</v>
      </c>
      <c r="C293" s="17">
        <v>6.3135202086223793E-2</v>
      </c>
      <c r="D293" s="17">
        <v>8.8792131741437005E-2</v>
      </c>
      <c r="E293" s="17">
        <v>3.63341435431992E-2</v>
      </c>
      <c r="F293" s="17"/>
      <c r="G293" s="17">
        <v>7.0005572177577205E-2</v>
      </c>
      <c r="H293" s="17">
        <v>4.89883170204196E-2</v>
      </c>
      <c r="I293" s="17">
        <v>6.3091327200637703E-2</v>
      </c>
      <c r="J293" s="17">
        <v>6.6893086877155797E-2</v>
      </c>
      <c r="K293" s="17">
        <v>6.6665250086718295E-2</v>
      </c>
      <c r="L293" s="17"/>
      <c r="M293" s="17">
        <v>6.5151317042897797E-2</v>
      </c>
      <c r="N293" s="17">
        <v>5.4690175990303402E-2</v>
      </c>
      <c r="O293" s="17">
        <v>7.8308238970773103E-2</v>
      </c>
      <c r="P293" s="17">
        <v>5.7683709674236097E-2</v>
      </c>
      <c r="Q293" s="17"/>
      <c r="R293" s="17">
        <v>3.9683307617616202E-2</v>
      </c>
      <c r="S293" s="17">
        <v>7.35993817873659E-2</v>
      </c>
      <c r="T293" s="17">
        <v>6.0977485036789798E-2</v>
      </c>
      <c r="U293" s="17">
        <v>7.7223559410578596E-2</v>
      </c>
      <c r="V293" s="17"/>
      <c r="W293" s="17">
        <v>6.1737452178839698E-2</v>
      </c>
      <c r="X293" s="17">
        <v>5.80369351170626E-2</v>
      </c>
      <c r="Y293" s="17">
        <v>8.2491841581580905E-2</v>
      </c>
      <c r="Z293" s="17">
        <v>7.2542321723229899E-2</v>
      </c>
      <c r="AA293" s="17">
        <v>6.65399119729983E-2</v>
      </c>
      <c r="AB293" s="17"/>
      <c r="AC293" s="17">
        <v>6.01719395673177E-2</v>
      </c>
      <c r="AD293" s="17">
        <v>6.3213691447677495E-2</v>
      </c>
      <c r="AE293" s="17"/>
      <c r="AF293" s="17">
        <v>8.6253891609855707E-2</v>
      </c>
      <c r="AG293" s="17">
        <v>4.3696889802236301E-2</v>
      </c>
      <c r="AH293" s="17">
        <v>5.1320260218223002E-2</v>
      </c>
      <c r="AI293" s="17">
        <v>5.1997535096254099E-2</v>
      </c>
      <c r="AJ293" s="17"/>
      <c r="AK293" s="17">
        <v>5.1374684860247197E-2</v>
      </c>
      <c r="AL293" s="17">
        <v>7.1057208766956995E-2</v>
      </c>
      <c r="AM293" s="17"/>
      <c r="AN293" s="17">
        <v>8.7889909949747894E-2</v>
      </c>
      <c r="AO293" s="17">
        <v>5.3008478792643497E-2</v>
      </c>
      <c r="AP293" s="17">
        <v>5.78112702825666E-2</v>
      </c>
      <c r="AQ293" s="17"/>
      <c r="AR293" s="17">
        <v>5.4728453214068003E-2</v>
      </c>
      <c r="AS293" s="17">
        <v>6.1411977706211901E-2</v>
      </c>
      <c r="AT293" s="17"/>
      <c r="AU293" s="17">
        <v>7.89161517414734E-2</v>
      </c>
      <c r="AV293" s="17">
        <v>4.8385130775782402E-2</v>
      </c>
    </row>
    <row r="294" spans="2:48" x14ac:dyDescent="0.25">
      <c r="B294" t="s">
        <v>184</v>
      </c>
      <c r="C294" s="17">
        <v>6.1510244547084099E-2</v>
      </c>
      <c r="D294" s="17">
        <v>7.4511148610706193E-2</v>
      </c>
      <c r="E294" s="17">
        <v>4.9649113839181698E-2</v>
      </c>
      <c r="F294" s="17"/>
      <c r="G294" s="17">
        <v>5.5400000639918699E-2</v>
      </c>
      <c r="H294" s="17">
        <v>7.6318147925289001E-2</v>
      </c>
      <c r="I294" s="17">
        <v>3.2109404166565297E-2</v>
      </c>
      <c r="J294" s="17">
        <v>9.1133013978584504E-2</v>
      </c>
      <c r="K294" s="17">
        <v>5.2175497585860299E-2</v>
      </c>
      <c r="L294" s="17"/>
      <c r="M294" s="17">
        <v>6.8264010762261004E-2</v>
      </c>
      <c r="N294" s="17">
        <v>6.8292987232076205E-2</v>
      </c>
      <c r="O294" s="17">
        <v>5.0755767965062801E-2</v>
      </c>
      <c r="P294" s="17">
        <v>5.4499015189378101E-2</v>
      </c>
      <c r="Q294" s="17"/>
      <c r="R294" s="17">
        <v>4.1012325259327298E-2</v>
      </c>
      <c r="S294" s="17">
        <v>7.7787730308654698E-2</v>
      </c>
      <c r="T294" s="17">
        <v>0.108384091346394</v>
      </c>
      <c r="U294" s="17">
        <v>2.6010141161603498E-2</v>
      </c>
      <c r="V294" s="17"/>
      <c r="W294" s="17">
        <v>4.89125707063717E-2</v>
      </c>
      <c r="X294" s="17">
        <v>5.5645515605194699E-2</v>
      </c>
      <c r="Y294" s="17">
        <v>8.4239481391314902E-2</v>
      </c>
      <c r="Z294" s="17">
        <v>0.11889261305295799</v>
      </c>
      <c r="AA294" s="17">
        <v>0</v>
      </c>
      <c r="AB294" s="17"/>
      <c r="AC294" s="17">
        <v>5.3969361605785901E-2</v>
      </c>
      <c r="AD294" s="17">
        <v>7.8258274903298994E-2</v>
      </c>
      <c r="AE294" s="17"/>
      <c r="AF294" s="17">
        <v>8.9889176558046902E-2</v>
      </c>
      <c r="AG294" s="17">
        <v>2.4537558244172801E-2</v>
      </c>
      <c r="AH294" s="17">
        <v>6.57855594916638E-2</v>
      </c>
      <c r="AI294" s="17">
        <v>2.12718435293212E-2</v>
      </c>
      <c r="AJ294" s="17"/>
      <c r="AK294" s="17">
        <v>5.8319482970588497E-2</v>
      </c>
      <c r="AL294" s="17">
        <v>6.5339235064041004E-2</v>
      </c>
      <c r="AM294" s="17"/>
      <c r="AN294" s="17">
        <v>8.5228944638248205E-2</v>
      </c>
      <c r="AO294" s="17">
        <v>6.0785047805780798E-2</v>
      </c>
      <c r="AP294" s="17">
        <v>4.9326136220279503E-2</v>
      </c>
      <c r="AQ294" s="17"/>
      <c r="AR294" s="17">
        <v>5.11415128739722E-2</v>
      </c>
      <c r="AS294" s="17">
        <v>6.4375896060549498E-2</v>
      </c>
      <c r="AT294" s="17"/>
      <c r="AU294" s="17">
        <v>8.1869436597870701E-2</v>
      </c>
      <c r="AV294" s="17">
        <v>5.0227538318321101E-2</v>
      </c>
    </row>
    <row r="295" spans="2:48" x14ac:dyDescent="0.25">
      <c r="B295" t="s">
        <v>181</v>
      </c>
      <c r="C295" s="17">
        <v>5.4009075973262897E-2</v>
      </c>
      <c r="D295" s="17">
        <v>6.6673460131384907E-2</v>
      </c>
      <c r="E295" s="17">
        <v>4.2347749963420701E-2</v>
      </c>
      <c r="F295" s="17"/>
      <c r="G295" s="17">
        <v>3.9859951409426102E-2</v>
      </c>
      <c r="H295" s="17">
        <v>4.5814675732101198E-2</v>
      </c>
      <c r="I295" s="17">
        <v>3.1941572205529303E-2</v>
      </c>
      <c r="J295" s="17">
        <v>9.1059431254075507E-2</v>
      </c>
      <c r="K295" s="17">
        <v>6.0122432412458897E-2</v>
      </c>
      <c r="L295" s="17"/>
      <c r="M295" s="17">
        <v>4.5077192093685499E-2</v>
      </c>
      <c r="N295" s="17">
        <v>7.4927684010451398E-2</v>
      </c>
      <c r="O295" s="17">
        <v>4.9395228281355098E-2</v>
      </c>
      <c r="P295" s="17">
        <v>4.8978446205808601E-2</v>
      </c>
      <c r="Q295" s="17"/>
      <c r="R295" s="17">
        <v>6.6256268656947601E-2</v>
      </c>
      <c r="S295" s="17">
        <v>4.00134005724029E-2</v>
      </c>
      <c r="T295" s="17">
        <v>5.2160189276447298E-2</v>
      </c>
      <c r="U295" s="17">
        <v>5.2110813778023402E-2</v>
      </c>
      <c r="V295" s="17"/>
      <c r="W295" s="17">
        <v>3.0195349261648199E-2</v>
      </c>
      <c r="X295" s="17">
        <v>6.2017544361464103E-2</v>
      </c>
      <c r="Y295" s="17">
        <v>7.4969838622989102E-2</v>
      </c>
      <c r="Z295" s="17">
        <v>6.2071956351584801E-2</v>
      </c>
      <c r="AA295" s="17">
        <v>6.65399119729983E-2</v>
      </c>
      <c r="AB295" s="17"/>
      <c r="AC295" s="17">
        <v>6.2947572316651407E-2</v>
      </c>
      <c r="AD295" s="17">
        <v>3.86122004602516E-2</v>
      </c>
      <c r="AE295" s="17"/>
      <c r="AF295" s="17">
        <v>7.1260172005183697E-2</v>
      </c>
      <c r="AG295" s="17">
        <v>3.8261350166484201E-2</v>
      </c>
      <c r="AH295" s="17">
        <v>4.7550377632485701E-2</v>
      </c>
      <c r="AI295" s="17">
        <v>4.0510468770655401E-2</v>
      </c>
      <c r="AJ295" s="17"/>
      <c r="AK295" s="17">
        <v>7.4749270463923101E-2</v>
      </c>
      <c r="AL295" s="17">
        <v>4.2929307969564401E-2</v>
      </c>
      <c r="AM295" s="17"/>
      <c r="AN295" s="17">
        <v>9.0966418534711602E-2</v>
      </c>
      <c r="AO295" s="17">
        <v>3.8916225165576003E-2</v>
      </c>
      <c r="AP295" s="17">
        <v>3.20142751346933E-2</v>
      </c>
      <c r="AQ295" s="17"/>
      <c r="AR295" s="17">
        <v>8.9922510322788196E-2</v>
      </c>
      <c r="AS295" s="17">
        <v>2.7535812129907699E-2</v>
      </c>
      <c r="AT295" s="17"/>
      <c r="AU295" s="17">
        <v>7.6306978379070994E-2</v>
      </c>
      <c r="AV295" s="17">
        <v>4.5028498799415201E-2</v>
      </c>
    </row>
    <row r="296" spans="2:48" x14ac:dyDescent="0.25">
      <c r="B296" t="s">
        <v>169</v>
      </c>
      <c r="C296" s="17">
        <v>5.3129282283153202E-2</v>
      </c>
      <c r="D296" s="17">
        <v>7.8796283912314399E-2</v>
      </c>
      <c r="E296" s="17">
        <v>2.84731132721994E-2</v>
      </c>
      <c r="F296" s="17"/>
      <c r="G296" s="17">
        <v>3.4087821187886301E-2</v>
      </c>
      <c r="H296" s="17">
        <v>2.9018055901140299E-2</v>
      </c>
      <c r="I296" s="17">
        <v>6.5954544737066106E-2</v>
      </c>
      <c r="J296" s="17">
        <v>5.5758668488577801E-2</v>
      </c>
      <c r="K296" s="17">
        <v>7.9528464157968395E-2</v>
      </c>
      <c r="L296" s="17"/>
      <c r="M296" s="17">
        <v>4.1709186485356903E-2</v>
      </c>
      <c r="N296" s="17">
        <v>6.4857170300785902E-2</v>
      </c>
      <c r="O296" s="17">
        <v>6.9419050996514298E-2</v>
      </c>
      <c r="P296" s="17">
        <v>4.1354305529909798E-2</v>
      </c>
      <c r="Q296" s="17"/>
      <c r="R296" s="17">
        <v>1.09787322351429E-2</v>
      </c>
      <c r="S296" s="17">
        <v>6.7212050567810003E-2</v>
      </c>
      <c r="T296" s="17">
        <v>7.3549461790514095E-2</v>
      </c>
      <c r="U296" s="17">
        <v>5.0849345528569297E-2</v>
      </c>
      <c r="V296" s="17"/>
      <c r="W296" s="17">
        <v>4.1659829401871899E-2</v>
      </c>
      <c r="X296" s="17">
        <v>5.6021640413900203E-2</v>
      </c>
      <c r="Y296" s="17">
        <v>5.3812092644990199E-2</v>
      </c>
      <c r="Z296" s="17">
        <v>5.5863402186146799E-2</v>
      </c>
      <c r="AA296" s="17">
        <v>0.105105092528347</v>
      </c>
      <c r="AB296" s="17"/>
      <c r="AC296" s="17">
        <v>6.1115729069402797E-2</v>
      </c>
      <c r="AD296" s="17">
        <v>3.65717831524245E-2</v>
      </c>
      <c r="AE296" s="17"/>
      <c r="AF296" s="17">
        <v>9.4416420233114196E-2</v>
      </c>
      <c r="AG296" s="17">
        <v>4.7901053611606598E-2</v>
      </c>
      <c r="AH296" s="17">
        <v>2.2792054919274399E-2</v>
      </c>
      <c r="AI296" s="17">
        <v>5.4441194765915898E-2</v>
      </c>
      <c r="AJ296" s="17"/>
      <c r="AK296" s="17">
        <v>5.1045866499949799E-2</v>
      </c>
      <c r="AL296" s="17">
        <v>5.8821431655774303E-2</v>
      </c>
      <c r="AM296" s="17"/>
      <c r="AN296" s="17">
        <v>9.2441768351930201E-2</v>
      </c>
      <c r="AO296" s="17">
        <v>4.7748161060092303E-2</v>
      </c>
      <c r="AP296" s="17">
        <v>2.4919863944740099E-2</v>
      </c>
      <c r="AQ296" s="17"/>
      <c r="AR296" s="17">
        <v>5.3760030422991302E-2</v>
      </c>
      <c r="AS296" s="17">
        <v>3.2197508469221703E-2</v>
      </c>
      <c r="AT296" s="17"/>
      <c r="AU296" s="17">
        <v>7.76503535898692E-2</v>
      </c>
      <c r="AV296" s="17">
        <v>2.7249433972028898E-2</v>
      </c>
    </row>
    <row r="297" spans="2:48" x14ac:dyDescent="0.25">
      <c r="B297" t="s">
        <v>178</v>
      </c>
      <c r="C297" s="17">
        <v>4.2699313013332199E-2</v>
      </c>
      <c r="D297" s="17">
        <v>3.68355919044022E-2</v>
      </c>
      <c r="E297" s="17">
        <v>4.6990573709949301E-2</v>
      </c>
      <c r="F297" s="17"/>
      <c r="G297" s="17">
        <v>1.7155034226566598E-2</v>
      </c>
      <c r="H297" s="17">
        <v>5.93633810838309E-2</v>
      </c>
      <c r="I297" s="17">
        <v>3.5084229025994798E-2</v>
      </c>
      <c r="J297" s="17">
        <v>6.7769560857165498E-2</v>
      </c>
      <c r="K297" s="17">
        <v>3.3244158425516201E-2</v>
      </c>
      <c r="L297" s="17"/>
      <c r="M297" s="17">
        <v>3.2234049727848602E-2</v>
      </c>
      <c r="N297" s="17">
        <v>4.9171333555909802E-2</v>
      </c>
      <c r="O297" s="17">
        <v>7.0740305370473905E-2</v>
      </c>
      <c r="P297" s="17">
        <v>2.40551223876703E-2</v>
      </c>
      <c r="Q297" s="17"/>
      <c r="R297" s="17">
        <v>3.4309503516552299E-2</v>
      </c>
      <c r="S297" s="17">
        <v>3.9746149683478699E-2</v>
      </c>
      <c r="T297" s="17">
        <v>3.8177089470674899E-2</v>
      </c>
      <c r="U297" s="17">
        <v>4.86589004034206E-2</v>
      </c>
      <c r="V297" s="17"/>
      <c r="W297" s="17">
        <v>2.57496346082376E-2</v>
      </c>
      <c r="X297" s="17">
        <v>6.4739260674322299E-2</v>
      </c>
      <c r="Y297" s="17">
        <v>3.3227432605718102E-2</v>
      </c>
      <c r="Z297" s="17">
        <v>6.0194178453819698E-2</v>
      </c>
      <c r="AA297" s="17">
        <v>8.6745102799036106E-2</v>
      </c>
      <c r="AB297" s="17"/>
      <c r="AC297" s="17">
        <v>5.1682396596715398E-2</v>
      </c>
      <c r="AD297" s="17">
        <v>2.4715021991133099E-2</v>
      </c>
      <c r="AE297" s="17"/>
      <c r="AF297" s="17">
        <v>5.2504989349718797E-2</v>
      </c>
      <c r="AG297" s="17">
        <v>2.9836750915567901E-2</v>
      </c>
      <c r="AH297" s="17">
        <v>4.5844405248035E-2</v>
      </c>
      <c r="AI297" s="17">
        <v>2.72479199359302E-2</v>
      </c>
      <c r="AJ297" s="17"/>
      <c r="AK297" s="17">
        <v>4.2181435326510003E-2</v>
      </c>
      <c r="AL297" s="17">
        <v>4.2404489810790702E-2</v>
      </c>
      <c r="AM297" s="17"/>
      <c r="AN297" s="17">
        <v>4.4890781366235297E-2</v>
      </c>
      <c r="AO297" s="17">
        <v>5.5295538655930003E-2</v>
      </c>
      <c r="AP297" s="17">
        <v>3.0019696060166301E-2</v>
      </c>
      <c r="AQ297" s="17"/>
      <c r="AR297" s="17">
        <v>4.28954259584007E-2</v>
      </c>
      <c r="AS297" s="17">
        <v>4.6509175281363002E-2</v>
      </c>
      <c r="AT297" s="17"/>
      <c r="AU297" s="17">
        <v>5.2390288649573201E-2</v>
      </c>
      <c r="AV297" s="17">
        <v>4.0488704264091402E-2</v>
      </c>
    </row>
    <row r="298" spans="2:48" x14ac:dyDescent="0.25">
      <c r="B298" t="s">
        <v>123</v>
      </c>
      <c r="C298" s="17">
        <v>2.94308202055822E-2</v>
      </c>
      <c r="D298" s="17">
        <v>2.7917454815266501E-2</v>
      </c>
      <c r="E298" s="17">
        <v>3.14754142781562E-2</v>
      </c>
      <c r="F298" s="17"/>
      <c r="G298" s="17">
        <v>3.3950422453234701E-2</v>
      </c>
      <c r="H298" s="17">
        <v>5.1860131151448101E-2</v>
      </c>
      <c r="I298" s="17">
        <v>1.82650252448118E-2</v>
      </c>
      <c r="J298" s="17">
        <v>2.4433108720551901E-2</v>
      </c>
      <c r="K298" s="17">
        <v>1.92202149129484E-2</v>
      </c>
      <c r="L298" s="17"/>
      <c r="M298" s="17">
        <v>1.6016668287910801E-2</v>
      </c>
      <c r="N298" s="17">
        <v>3.9950642211058499E-2</v>
      </c>
      <c r="O298" s="17">
        <v>2.9544818297592298E-2</v>
      </c>
      <c r="P298" s="17">
        <v>3.0671527719807301E-2</v>
      </c>
      <c r="Q298" s="17"/>
      <c r="R298" s="17">
        <v>1.8475298587603502E-2</v>
      </c>
      <c r="S298" s="17">
        <v>1.45840741233801E-2</v>
      </c>
      <c r="T298" s="17">
        <v>3.5003848628652801E-2</v>
      </c>
      <c r="U298" s="17">
        <v>5.2179001903766099E-2</v>
      </c>
      <c r="V298" s="17"/>
      <c r="W298" s="17">
        <v>2.8419433349259199E-2</v>
      </c>
      <c r="X298" s="17">
        <v>3.1745852918777399E-2</v>
      </c>
      <c r="Y298" s="17">
        <v>1.93972960214021E-2</v>
      </c>
      <c r="Z298" s="17">
        <v>1.38468386395919E-2</v>
      </c>
      <c r="AA298" s="17">
        <v>0</v>
      </c>
      <c r="AB298" s="17"/>
      <c r="AC298" s="17">
        <v>3.0717727743179799E-2</v>
      </c>
      <c r="AD298" s="17">
        <v>2.5543647096700602E-2</v>
      </c>
      <c r="AE298" s="17"/>
      <c r="AF298" s="17">
        <v>9.1304090596348499E-3</v>
      </c>
      <c r="AG298" s="17">
        <v>1.7682554210769901E-2</v>
      </c>
      <c r="AH298" s="17">
        <v>4.2552136513454498E-2</v>
      </c>
      <c r="AI298" s="17">
        <v>3.2850587717888902E-2</v>
      </c>
      <c r="AJ298" s="17"/>
      <c r="AK298" s="17">
        <v>2.7849025194854101E-2</v>
      </c>
      <c r="AL298" s="17">
        <v>2.1975874455737E-2</v>
      </c>
      <c r="AM298" s="17"/>
      <c r="AN298" s="17">
        <v>9.4530265126286598E-3</v>
      </c>
      <c r="AO298" s="17">
        <v>2.4073334041198501E-2</v>
      </c>
      <c r="AP298" s="17">
        <v>2.9846144090307E-2</v>
      </c>
      <c r="AQ298" s="17"/>
      <c r="AR298" s="17">
        <v>1.93948369491426E-2</v>
      </c>
      <c r="AS298" s="17">
        <v>3.1642231632826499E-2</v>
      </c>
      <c r="AT298" s="17"/>
      <c r="AU298" s="17">
        <v>1.9913212230871901E-2</v>
      </c>
      <c r="AV298" s="17">
        <v>2.8474791451461302E-2</v>
      </c>
    </row>
    <row r="299" spans="2:48" x14ac:dyDescent="0.25">
      <c r="B299" t="s">
        <v>101</v>
      </c>
      <c r="C299" s="17">
        <v>4.51928915676683E-2</v>
      </c>
      <c r="D299" s="17">
        <v>3.7183220561286798E-2</v>
      </c>
      <c r="E299" s="17">
        <v>5.21973374839809E-2</v>
      </c>
      <c r="F299" s="17"/>
      <c r="G299" s="17">
        <v>8.2874723088606397E-2</v>
      </c>
      <c r="H299" s="17">
        <v>2.54248638112098E-2</v>
      </c>
      <c r="I299" s="17">
        <v>5.3943344160378097E-2</v>
      </c>
      <c r="J299" s="17">
        <v>2.97813701382302E-2</v>
      </c>
      <c r="K299" s="17">
        <v>3.5379346862565601E-2</v>
      </c>
      <c r="L299" s="17"/>
      <c r="M299" s="17">
        <v>5.0239222823696299E-2</v>
      </c>
      <c r="N299" s="17">
        <v>4.5652934715473499E-2</v>
      </c>
      <c r="O299" s="17">
        <v>3.3890326518685503E-2</v>
      </c>
      <c r="P299" s="17">
        <v>3.1043766925965801E-2</v>
      </c>
      <c r="Q299" s="17"/>
      <c r="R299" s="17">
        <v>6.1356009556856599E-2</v>
      </c>
      <c r="S299" s="17">
        <v>3.6245462056842002E-2</v>
      </c>
      <c r="T299" s="17">
        <v>4.6946843186737801E-2</v>
      </c>
      <c r="U299" s="17">
        <v>5.7456591084710899E-2</v>
      </c>
      <c r="V299" s="17"/>
      <c r="W299" s="17">
        <v>5.58947701908123E-2</v>
      </c>
      <c r="X299" s="17">
        <v>4.1042990686933303E-2</v>
      </c>
      <c r="Y299" s="17">
        <v>4.3060726480358899E-2</v>
      </c>
      <c r="Z299" s="17">
        <v>2.52468467120779E-2</v>
      </c>
      <c r="AA299" s="17">
        <v>0</v>
      </c>
      <c r="AB299" s="17"/>
      <c r="AC299" s="17">
        <v>4.3948044326916499E-2</v>
      </c>
      <c r="AD299" s="17">
        <v>4.9187605126198401E-2</v>
      </c>
      <c r="AE299" s="17"/>
      <c r="AF299" s="17">
        <v>2.1288653871050799E-2</v>
      </c>
      <c r="AG299" s="17">
        <v>3.7583586686004401E-2</v>
      </c>
      <c r="AH299" s="17">
        <v>6.9772878627251997E-2</v>
      </c>
      <c r="AI299" s="17">
        <v>4.7806861340825901E-2</v>
      </c>
      <c r="AJ299" s="17"/>
      <c r="AK299" s="17">
        <v>3.8310283682743203E-2</v>
      </c>
      <c r="AL299" s="17">
        <v>5.0544978487539499E-2</v>
      </c>
      <c r="AM299" s="17"/>
      <c r="AN299" s="17">
        <v>2.5425122487978E-2</v>
      </c>
      <c r="AO299" s="17">
        <v>2.7885989332594101E-2</v>
      </c>
      <c r="AP299" s="17">
        <v>8.0096389810223906E-2</v>
      </c>
      <c r="AQ299" s="17"/>
      <c r="AR299" s="17">
        <v>2.91703434277178E-2</v>
      </c>
      <c r="AS299" s="17">
        <v>7.8816663235151005E-2</v>
      </c>
      <c r="AT299" s="17"/>
      <c r="AU299" s="17">
        <v>3.5983047324881001E-2</v>
      </c>
      <c r="AV299" s="17">
        <v>6.0713647057047203E-2</v>
      </c>
    </row>
    <row r="300" spans="2:48" x14ac:dyDescent="0.25">
      <c r="B300" t="s">
        <v>126</v>
      </c>
      <c r="C300" s="17">
        <v>2.2606840430379201E-2</v>
      </c>
      <c r="D300" s="17">
        <v>2.31505332809709E-2</v>
      </c>
      <c r="E300" s="17">
        <v>2.2474317621969199E-2</v>
      </c>
      <c r="F300" s="17"/>
      <c r="G300" s="17">
        <v>8.5265832921411402E-3</v>
      </c>
      <c r="H300" s="17">
        <v>1.5753436187917701E-2</v>
      </c>
      <c r="I300" s="17">
        <v>1.85414632557739E-2</v>
      </c>
      <c r="J300" s="17">
        <v>3.2774181476357703E-2</v>
      </c>
      <c r="K300" s="17">
        <v>3.6518336629158599E-2</v>
      </c>
      <c r="L300" s="17"/>
      <c r="M300" s="17">
        <v>2.3869484640972698E-2</v>
      </c>
      <c r="N300" s="17">
        <v>2.4251337412896298E-2</v>
      </c>
      <c r="O300" s="17">
        <v>9.6431961166691896E-3</v>
      </c>
      <c r="P300" s="17">
        <v>3.32582320985653E-2</v>
      </c>
      <c r="Q300" s="17"/>
      <c r="R300" s="17">
        <v>1.1891122105510099E-2</v>
      </c>
      <c r="S300" s="17">
        <v>3.2350705223970898E-2</v>
      </c>
      <c r="T300" s="17">
        <v>1.5782539430116801E-2</v>
      </c>
      <c r="U300" s="17">
        <v>1.5798846253585699E-2</v>
      </c>
      <c r="V300" s="17"/>
      <c r="W300" s="17">
        <v>2.3839249240198399E-2</v>
      </c>
      <c r="X300" s="17">
        <v>2.1988852106346199E-2</v>
      </c>
      <c r="Y300" s="17">
        <v>9.6606341152469001E-3</v>
      </c>
      <c r="Z300" s="17">
        <v>4.7349407551589603E-2</v>
      </c>
      <c r="AA300" s="17">
        <v>0</v>
      </c>
      <c r="AB300" s="17"/>
      <c r="AC300" s="17">
        <v>2.7661082478028801E-2</v>
      </c>
      <c r="AD300" s="17">
        <v>1.3622282055005E-2</v>
      </c>
      <c r="AE300" s="17"/>
      <c r="AF300" s="17">
        <v>1.6781990590122801E-2</v>
      </c>
      <c r="AG300" s="17">
        <v>9.2643310974106201E-3</v>
      </c>
      <c r="AH300" s="17">
        <v>2.60075847402415E-2</v>
      </c>
      <c r="AI300" s="17">
        <v>6.6326794441094503E-2</v>
      </c>
      <c r="AJ300" s="17"/>
      <c r="AK300" s="17">
        <v>2.1985645821105099E-2</v>
      </c>
      <c r="AL300" s="17">
        <v>2.0197135852228001E-2</v>
      </c>
      <c r="AM300" s="17"/>
      <c r="AN300" s="17">
        <v>1.28205510647796E-2</v>
      </c>
      <c r="AO300" s="17">
        <v>3.1611689957146E-2</v>
      </c>
      <c r="AP300" s="17">
        <v>1.16817407156545E-2</v>
      </c>
      <c r="AQ300" s="17"/>
      <c r="AR300" s="17">
        <v>2.19318310896723E-2</v>
      </c>
      <c r="AS300" s="17">
        <v>2.5993007889466398E-2</v>
      </c>
      <c r="AT300" s="17"/>
      <c r="AU300" s="17">
        <v>2.2854218845943099E-2</v>
      </c>
      <c r="AV300" s="17">
        <v>2.11525563498722E-2</v>
      </c>
    </row>
    <row r="301" spans="2:48" x14ac:dyDescent="0.25">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row>
    <row r="302" spans="2:48" x14ac:dyDescent="0.25">
      <c r="B302" s="6" t="s">
        <v>189</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row>
    <row r="303" spans="2:48" x14ac:dyDescent="0.25">
      <c r="B303" s="24" t="s">
        <v>73</v>
      </c>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row>
    <row r="304" spans="2:48" x14ac:dyDescent="0.25">
      <c r="B304" t="s">
        <v>187</v>
      </c>
      <c r="C304" s="17">
        <v>0.352664398876401</v>
      </c>
      <c r="D304" s="17">
        <v>0.41122911063662998</v>
      </c>
      <c r="E304" s="17">
        <v>0.29509317538896002</v>
      </c>
      <c r="F304" s="17"/>
      <c r="G304" s="17">
        <v>0.23981271301772999</v>
      </c>
      <c r="H304" s="17">
        <v>0.33148257035060702</v>
      </c>
      <c r="I304" s="17">
        <v>0.34512652072713201</v>
      </c>
      <c r="J304" s="17">
        <v>0.38158636902855497</v>
      </c>
      <c r="K304" s="17">
        <v>0.45919337032694901</v>
      </c>
      <c r="L304" s="17"/>
      <c r="M304" s="17">
        <v>0.36935633913720101</v>
      </c>
      <c r="N304" s="17">
        <v>0.37169966984467401</v>
      </c>
      <c r="O304" s="17">
        <v>0.36543896573059098</v>
      </c>
      <c r="P304" s="17">
        <v>0.324916359002908</v>
      </c>
      <c r="Q304" s="17"/>
      <c r="R304" s="17">
        <v>0.421109367654117</v>
      </c>
      <c r="S304" s="17">
        <v>0.365273930033994</v>
      </c>
      <c r="T304" s="17">
        <v>0.362260236021894</v>
      </c>
      <c r="U304" s="17">
        <v>0.30016465960516903</v>
      </c>
      <c r="V304" s="17"/>
      <c r="W304" s="17">
        <v>0.30959392953377401</v>
      </c>
      <c r="X304" s="17">
        <v>0.32875391207876298</v>
      </c>
      <c r="Y304" s="17">
        <v>0.39656655054287698</v>
      </c>
      <c r="Z304" s="17">
        <v>0.60703879769937097</v>
      </c>
      <c r="AA304" s="17">
        <v>0.61167819326444794</v>
      </c>
      <c r="AB304" s="17"/>
      <c r="AC304" s="17">
        <v>0.33732738956777802</v>
      </c>
      <c r="AD304" s="17">
        <v>0.37687038082937002</v>
      </c>
      <c r="AE304" s="17"/>
      <c r="AF304" s="17">
        <v>0.39690443480820298</v>
      </c>
      <c r="AG304" s="17">
        <v>0.45665566998532803</v>
      </c>
      <c r="AH304" s="17">
        <v>0.27863509825305099</v>
      </c>
      <c r="AI304" s="17">
        <v>0.32778290759037698</v>
      </c>
      <c r="AJ304" s="17"/>
      <c r="AK304" s="17">
        <v>0.42206606873578001</v>
      </c>
      <c r="AL304" s="17">
        <v>0.31791471660144599</v>
      </c>
      <c r="AM304" s="17"/>
      <c r="AN304" s="17">
        <v>0.41381832457443601</v>
      </c>
      <c r="AO304" s="17">
        <v>0.36949062849994202</v>
      </c>
      <c r="AP304" s="17">
        <v>0.27338570279492103</v>
      </c>
      <c r="AQ304" s="17"/>
      <c r="AR304" s="17">
        <v>0.467350068354214</v>
      </c>
      <c r="AS304" s="17">
        <v>0.22631425306845601</v>
      </c>
      <c r="AT304" s="17"/>
      <c r="AU304" s="17">
        <v>0.50584975574621305</v>
      </c>
      <c r="AV304" s="17">
        <v>0.20779065545963099</v>
      </c>
    </row>
    <row r="305" spans="2:48" x14ac:dyDescent="0.25">
      <c r="B305" t="s">
        <v>188</v>
      </c>
      <c r="C305" s="17">
        <v>0.647335601123599</v>
      </c>
      <c r="D305" s="17">
        <v>0.58877088936336996</v>
      </c>
      <c r="E305" s="17">
        <v>0.70490682461104004</v>
      </c>
      <c r="F305" s="17"/>
      <c r="G305" s="17">
        <v>0.76018728698227001</v>
      </c>
      <c r="H305" s="17">
        <v>0.66851742964939298</v>
      </c>
      <c r="I305" s="17">
        <v>0.65487347927286799</v>
      </c>
      <c r="J305" s="17">
        <v>0.61841363097144497</v>
      </c>
      <c r="K305" s="17">
        <v>0.54080662967305104</v>
      </c>
      <c r="L305" s="17"/>
      <c r="M305" s="17">
        <v>0.63064366086279899</v>
      </c>
      <c r="N305" s="17">
        <v>0.62830033015532605</v>
      </c>
      <c r="O305" s="17">
        <v>0.63456103426940902</v>
      </c>
      <c r="P305" s="17">
        <v>0.67508364099709195</v>
      </c>
      <c r="Q305" s="17"/>
      <c r="R305" s="17">
        <v>0.578890632345883</v>
      </c>
      <c r="S305" s="17">
        <v>0.634726069966006</v>
      </c>
      <c r="T305" s="17">
        <v>0.63773976397810594</v>
      </c>
      <c r="U305" s="17">
        <v>0.69983534039483097</v>
      </c>
      <c r="V305" s="17"/>
      <c r="W305" s="17">
        <v>0.69040607046622604</v>
      </c>
      <c r="X305" s="17">
        <v>0.67124608792123697</v>
      </c>
      <c r="Y305" s="17">
        <v>0.60343344945712296</v>
      </c>
      <c r="Z305" s="17">
        <v>0.39296120230062898</v>
      </c>
      <c r="AA305" s="17">
        <v>0.388321806735552</v>
      </c>
      <c r="AB305" s="17"/>
      <c r="AC305" s="17">
        <v>0.66267261043222203</v>
      </c>
      <c r="AD305" s="17">
        <v>0.62312961917063003</v>
      </c>
      <c r="AE305" s="17"/>
      <c r="AF305" s="17">
        <v>0.60309556519179697</v>
      </c>
      <c r="AG305" s="17">
        <v>0.54334433001467197</v>
      </c>
      <c r="AH305" s="17">
        <v>0.72136490174694901</v>
      </c>
      <c r="AI305" s="17">
        <v>0.67221709240962302</v>
      </c>
      <c r="AJ305" s="17"/>
      <c r="AK305" s="17">
        <v>0.57793393126421999</v>
      </c>
      <c r="AL305" s="17">
        <v>0.68208528339855401</v>
      </c>
      <c r="AM305" s="17"/>
      <c r="AN305" s="17">
        <v>0.58618167542556499</v>
      </c>
      <c r="AO305" s="17">
        <v>0.63050937150005804</v>
      </c>
      <c r="AP305" s="17">
        <v>0.72661429720507897</v>
      </c>
      <c r="AQ305" s="17"/>
      <c r="AR305" s="17">
        <v>0.532649931645786</v>
      </c>
      <c r="AS305" s="17">
        <v>0.77368574693154402</v>
      </c>
      <c r="AT305" s="17"/>
      <c r="AU305" s="17">
        <v>0.49415024425378701</v>
      </c>
      <c r="AV305" s="17">
        <v>0.79220934454036895</v>
      </c>
    </row>
    <row r="306" spans="2:48" x14ac:dyDescent="0.25">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row>
    <row r="307" spans="2:48" x14ac:dyDescent="0.25">
      <c r="B307" s="6" t="s">
        <v>206</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row>
    <row r="308" spans="2:48" x14ac:dyDescent="0.25">
      <c r="B308" s="24" t="s">
        <v>73</v>
      </c>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row>
    <row r="309" spans="2:48" x14ac:dyDescent="0.25">
      <c r="B309" t="s">
        <v>198</v>
      </c>
      <c r="C309" s="17">
        <v>0.13160888009944399</v>
      </c>
      <c r="D309" s="17">
        <v>0.116571838079462</v>
      </c>
      <c r="E309" s="17">
        <v>0.147195795715962</v>
      </c>
      <c r="F309" s="17"/>
      <c r="G309" s="17">
        <v>0.22037070336734299</v>
      </c>
      <c r="H309" s="17">
        <v>0.118266465156464</v>
      </c>
      <c r="I309" s="17">
        <v>9.5899888210161502E-2</v>
      </c>
      <c r="J309" s="17">
        <v>0.147888018662545</v>
      </c>
      <c r="K309" s="17">
        <v>7.8900397330861502E-2</v>
      </c>
      <c r="L309" s="17"/>
      <c r="M309" s="17">
        <v>0.10715956235714801</v>
      </c>
      <c r="N309" s="17">
        <v>0.15760049945780999</v>
      </c>
      <c r="O309" s="17">
        <v>0.119293124515162</v>
      </c>
      <c r="P309" s="17">
        <v>0.129806151657028</v>
      </c>
      <c r="Q309" s="17"/>
      <c r="R309" s="17">
        <v>7.6677065412033799E-2</v>
      </c>
      <c r="S309" s="17">
        <v>0.15420094598187301</v>
      </c>
      <c r="T309" s="17">
        <v>0.14082237072471601</v>
      </c>
      <c r="U309" s="17">
        <v>0.15641571091645801</v>
      </c>
      <c r="V309" s="17"/>
      <c r="W309" s="17">
        <v>0.18488044003312001</v>
      </c>
      <c r="X309" s="17">
        <v>0.108097718448856</v>
      </c>
      <c r="Y309" s="17">
        <v>0.122894900873211</v>
      </c>
      <c r="Z309" s="17">
        <v>7.8322336573792506E-2</v>
      </c>
      <c r="AA309" s="17">
        <v>0</v>
      </c>
      <c r="AB309" s="17"/>
      <c r="AC309" s="17">
        <v>0.123077859023207</v>
      </c>
      <c r="AD309" s="17">
        <v>0.14486255751840399</v>
      </c>
      <c r="AE309" s="17"/>
      <c r="AF309" s="17">
        <v>8.3654306526719194E-2</v>
      </c>
      <c r="AG309" s="17">
        <v>6.1068809018162397E-2</v>
      </c>
      <c r="AH309" s="17">
        <v>0.20249392820821499</v>
      </c>
      <c r="AI309" s="17">
        <v>0.140359768674024</v>
      </c>
      <c r="AJ309" s="17"/>
      <c r="AK309" s="17">
        <v>0.12572764491096999</v>
      </c>
      <c r="AL309" s="17">
        <v>0.14725703500214801</v>
      </c>
      <c r="AM309" s="17"/>
      <c r="AN309" s="17">
        <v>9.6101154081941101E-2</v>
      </c>
      <c r="AO309" s="17">
        <v>0.11690782577209501</v>
      </c>
      <c r="AP309" s="17">
        <v>0.189145194584944</v>
      </c>
      <c r="AQ309" s="17"/>
      <c r="AR309" s="17">
        <v>0</v>
      </c>
      <c r="AS309" s="17">
        <v>0.38011836225304602</v>
      </c>
      <c r="AT309" s="17"/>
      <c r="AU309" s="17">
        <v>5.5904041263451103E-2</v>
      </c>
      <c r="AV309" s="17">
        <v>0.23392747443527501</v>
      </c>
    </row>
    <row r="310" spans="2:48" x14ac:dyDescent="0.25">
      <c r="B310" t="s">
        <v>199</v>
      </c>
      <c r="C310" s="17">
        <v>0.214622434061147</v>
      </c>
      <c r="D310" s="17">
        <v>0.18721467485663601</v>
      </c>
      <c r="E310" s="17">
        <v>0.23838260098515299</v>
      </c>
      <c r="F310" s="17"/>
      <c r="G310" s="17">
        <v>0.265236621646743</v>
      </c>
      <c r="H310" s="17">
        <v>0.24920386597195299</v>
      </c>
      <c r="I310" s="17">
        <v>0.217374220308269</v>
      </c>
      <c r="J310" s="17">
        <v>0.205541289294704</v>
      </c>
      <c r="K310" s="17">
        <v>0.13916756079398901</v>
      </c>
      <c r="L310" s="17"/>
      <c r="M310" s="17">
        <v>0.161909575210993</v>
      </c>
      <c r="N310" s="17">
        <v>0.22861054934849701</v>
      </c>
      <c r="O310" s="17">
        <v>0.2097580267185</v>
      </c>
      <c r="P310" s="17">
        <v>0.247255530879881</v>
      </c>
      <c r="Q310" s="17"/>
      <c r="R310" s="17">
        <v>0.13116697153498599</v>
      </c>
      <c r="S310" s="17">
        <v>0.232381370739632</v>
      </c>
      <c r="T310" s="17">
        <v>0.225628547537878</v>
      </c>
      <c r="U310" s="17">
        <v>0.23146828128960201</v>
      </c>
      <c r="V310" s="17"/>
      <c r="W310" s="17">
        <v>0.26848823028322</v>
      </c>
      <c r="X310" s="17">
        <v>0.194632355713102</v>
      </c>
      <c r="Y310" s="17">
        <v>0.18615650409298601</v>
      </c>
      <c r="Z310" s="17">
        <v>0.19393766354322001</v>
      </c>
      <c r="AA310" s="17">
        <v>8.6745102799036106E-2</v>
      </c>
      <c r="AB310" s="17"/>
      <c r="AC310" s="17">
        <v>0.22893526884044199</v>
      </c>
      <c r="AD310" s="17">
        <v>0.182215910974489</v>
      </c>
      <c r="AE310" s="17"/>
      <c r="AF310" s="17">
        <v>0.15464820334742199</v>
      </c>
      <c r="AG310" s="17">
        <v>0.199162752435152</v>
      </c>
      <c r="AH310" s="17">
        <v>0.23336828227932899</v>
      </c>
      <c r="AI310" s="17">
        <v>0.37681234391636997</v>
      </c>
      <c r="AJ310" s="17"/>
      <c r="AK310" s="17">
        <v>0.169558096124932</v>
      </c>
      <c r="AL310" s="17">
        <v>0.25053958681702398</v>
      </c>
      <c r="AM310" s="17"/>
      <c r="AN310" s="17">
        <v>0.18487664351794</v>
      </c>
      <c r="AO310" s="17">
        <v>0.210177172122441</v>
      </c>
      <c r="AP310" s="17">
        <v>0.25844283072167601</v>
      </c>
      <c r="AQ310" s="17"/>
      <c r="AR310" s="17">
        <v>0</v>
      </c>
      <c r="AS310" s="17">
        <v>0.61988163774695404</v>
      </c>
      <c r="AT310" s="17"/>
      <c r="AU310" s="17">
        <v>9.0442526752699995E-2</v>
      </c>
      <c r="AV310" s="17">
        <v>0.375398066570239</v>
      </c>
    </row>
    <row r="311" spans="2:48" x14ac:dyDescent="0.25">
      <c r="B311" t="s">
        <v>200</v>
      </c>
      <c r="C311" s="17">
        <v>0.25981529280090898</v>
      </c>
      <c r="D311" s="17">
        <v>0.29041736892207598</v>
      </c>
      <c r="E311" s="17">
        <v>0.22693210903797101</v>
      </c>
      <c r="F311" s="17"/>
      <c r="G311" s="17">
        <v>0.25595467716591203</v>
      </c>
      <c r="H311" s="17">
        <v>0.24220861601374699</v>
      </c>
      <c r="I311" s="17">
        <v>0.29805028665576599</v>
      </c>
      <c r="J311" s="17">
        <v>0.23058500115894001</v>
      </c>
      <c r="K311" s="17">
        <v>0.27231482025944098</v>
      </c>
      <c r="L311" s="17"/>
      <c r="M311" s="17">
        <v>0.30680146734620101</v>
      </c>
      <c r="N311" s="17">
        <v>0.210291743847839</v>
      </c>
      <c r="O311" s="17">
        <v>0.29636935320663699</v>
      </c>
      <c r="P311" s="17">
        <v>0.24168794906515401</v>
      </c>
      <c r="Q311" s="17"/>
      <c r="R311" s="17">
        <v>0.28848667279680601</v>
      </c>
      <c r="S311" s="17">
        <v>0.24118842942843</v>
      </c>
      <c r="T311" s="17">
        <v>0.23194669402492499</v>
      </c>
      <c r="U311" s="17">
        <v>0.27077381056331901</v>
      </c>
      <c r="V311" s="17"/>
      <c r="W311" s="17">
        <v>0.25600262253977302</v>
      </c>
      <c r="X311" s="17">
        <v>0.29543863122111003</v>
      </c>
      <c r="Y311" s="17">
        <v>0.209747988704234</v>
      </c>
      <c r="Z311" s="17">
        <v>0.19611289066007601</v>
      </c>
      <c r="AA311" s="17">
        <v>0.40668179646486302</v>
      </c>
      <c r="AB311" s="17"/>
      <c r="AC311" s="17">
        <v>0.25662536574651001</v>
      </c>
      <c r="AD311" s="17">
        <v>0.264742099590275</v>
      </c>
      <c r="AE311" s="17"/>
      <c r="AF311" s="17">
        <v>0.27147087753732602</v>
      </c>
      <c r="AG311" s="17">
        <v>0.229901846202997</v>
      </c>
      <c r="AH311" s="17">
        <v>0.26977354354178301</v>
      </c>
      <c r="AI311" s="17">
        <v>0.22436963686443301</v>
      </c>
      <c r="AJ311" s="17"/>
      <c r="AK311" s="17">
        <v>0.23734279891363799</v>
      </c>
      <c r="AL311" s="17">
        <v>0.28201387892697699</v>
      </c>
      <c r="AM311" s="17"/>
      <c r="AN311" s="17">
        <v>0.24527017288900499</v>
      </c>
      <c r="AO311" s="17">
        <v>0.26314627883298403</v>
      </c>
      <c r="AP311" s="17">
        <v>0.26003842725938903</v>
      </c>
      <c r="AQ311" s="17"/>
      <c r="AR311" s="17">
        <v>0</v>
      </c>
      <c r="AS311" s="17">
        <v>0</v>
      </c>
      <c r="AT311" s="17"/>
      <c r="AU311" s="17">
        <v>0.24188245772161501</v>
      </c>
      <c r="AV311" s="17">
        <v>0.17740724558993801</v>
      </c>
    </row>
    <row r="312" spans="2:48" x14ac:dyDescent="0.25">
      <c r="B312" t="s">
        <v>201</v>
      </c>
      <c r="C312" s="17">
        <v>0.28573134854749899</v>
      </c>
      <c r="D312" s="17">
        <v>0.27768177648554199</v>
      </c>
      <c r="E312" s="17">
        <v>0.29715985597146399</v>
      </c>
      <c r="F312" s="17"/>
      <c r="G312" s="17">
        <v>0.17449091362209701</v>
      </c>
      <c r="H312" s="17">
        <v>0.306791783532399</v>
      </c>
      <c r="I312" s="17">
        <v>0.30071941823503601</v>
      </c>
      <c r="J312" s="17">
        <v>0.28760107807319701</v>
      </c>
      <c r="K312" s="17">
        <v>0.354515864399922</v>
      </c>
      <c r="L312" s="17"/>
      <c r="M312" s="17">
        <v>0.33315988495118198</v>
      </c>
      <c r="N312" s="17">
        <v>0.27649062053904699</v>
      </c>
      <c r="O312" s="17">
        <v>0.238687521084195</v>
      </c>
      <c r="P312" s="17">
        <v>0.301989332998296</v>
      </c>
      <c r="Q312" s="17"/>
      <c r="R312" s="17">
        <v>0.34691980739566403</v>
      </c>
      <c r="S312" s="17">
        <v>0.31846287130496997</v>
      </c>
      <c r="T312" s="17">
        <v>0.28173556508075398</v>
      </c>
      <c r="U312" s="17">
        <v>0.24130968488201501</v>
      </c>
      <c r="V312" s="17"/>
      <c r="W312" s="17">
        <v>0.20995807757593901</v>
      </c>
      <c r="X312" s="17">
        <v>0.32221012795635801</v>
      </c>
      <c r="Y312" s="17">
        <v>0.32021621854177301</v>
      </c>
      <c r="Z312" s="17">
        <v>0.36433128712996599</v>
      </c>
      <c r="AA312" s="17">
        <v>0.39980578857587201</v>
      </c>
      <c r="AB312" s="17"/>
      <c r="AC312" s="17">
        <v>0.28520179218494202</v>
      </c>
      <c r="AD312" s="17">
        <v>0.29216865532438302</v>
      </c>
      <c r="AE312" s="17"/>
      <c r="AF312" s="17">
        <v>0.33880967834307602</v>
      </c>
      <c r="AG312" s="17">
        <v>0.358770864632594</v>
      </c>
      <c r="AH312" s="17">
        <v>0.227146922556305</v>
      </c>
      <c r="AI312" s="17">
        <v>0.19141029257707601</v>
      </c>
      <c r="AJ312" s="17"/>
      <c r="AK312" s="17">
        <v>0.32592747496326502</v>
      </c>
      <c r="AL312" s="17">
        <v>0.241793159799646</v>
      </c>
      <c r="AM312" s="17"/>
      <c r="AN312" s="17">
        <v>0.33084161657827399</v>
      </c>
      <c r="AO312" s="17">
        <v>0.305960638777933</v>
      </c>
      <c r="AP312" s="17">
        <v>0.228976723049822</v>
      </c>
      <c r="AQ312" s="17"/>
      <c r="AR312" s="17">
        <v>0.77346974617679798</v>
      </c>
      <c r="AS312" s="17">
        <v>0</v>
      </c>
      <c r="AT312" s="17"/>
      <c r="AU312" s="17">
        <v>0.44006379399437801</v>
      </c>
      <c r="AV312" s="17">
        <v>0.15834070568317099</v>
      </c>
    </row>
    <row r="313" spans="2:48" x14ac:dyDescent="0.25">
      <c r="B313" t="s">
        <v>202</v>
      </c>
      <c r="C313" s="17">
        <v>8.3683680236557895E-2</v>
      </c>
      <c r="D313" s="17">
        <v>0.10496720405715</v>
      </c>
      <c r="E313" s="17">
        <v>6.3957364220647905E-2</v>
      </c>
      <c r="F313" s="17"/>
      <c r="G313" s="17">
        <v>5.8202311984281503E-2</v>
      </c>
      <c r="H313" s="17">
        <v>5.2728563650753402E-2</v>
      </c>
      <c r="I313" s="17">
        <v>7.5753589293417606E-2</v>
      </c>
      <c r="J313" s="17">
        <v>9.2514633320100903E-2</v>
      </c>
      <c r="K313" s="17">
        <v>0.13702035113313499</v>
      </c>
      <c r="L313" s="17"/>
      <c r="M313" s="17">
        <v>7.0501369822537505E-2</v>
      </c>
      <c r="N313" s="17">
        <v>9.7547815966397999E-2</v>
      </c>
      <c r="O313" s="17">
        <v>0.114949408693754</v>
      </c>
      <c r="P313" s="17">
        <v>5.3815089689132699E-2</v>
      </c>
      <c r="Q313" s="17"/>
      <c r="R313" s="17">
        <v>0.142071720301225</v>
      </c>
      <c r="S313" s="17">
        <v>4.4545036122228002E-2</v>
      </c>
      <c r="T313" s="17">
        <v>8.5989512127612397E-2</v>
      </c>
      <c r="U313" s="17">
        <v>7.2480082660688797E-2</v>
      </c>
      <c r="V313" s="17"/>
      <c r="W313" s="17">
        <v>4.8619395230963099E-2</v>
      </c>
      <c r="X313" s="17">
        <v>6.4348143080561304E-2</v>
      </c>
      <c r="Y313" s="17">
        <v>0.14080565455590799</v>
      </c>
      <c r="Z313" s="17">
        <v>0.13243952856262001</v>
      </c>
      <c r="AA313" s="17">
        <v>0.106767312160229</v>
      </c>
      <c r="AB313" s="17"/>
      <c r="AC313" s="17">
        <v>7.9343502263801893E-2</v>
      </c>
      <c r="AD313" s="17">
        <v>9.5017857583912804E-2</v>
      </c>
      <c r="AE313" s="17"/>
      <c r="AF313" s="17">
        <v>0.123761973926007</v>
      </c>
      <c r="AG313" s="17">
        <v>0.13383865285875901</v>
      </c>
      <c r="AH313" s="17">
        <v>3.7382394270992603E-2</v>
      </c>
      <c r="AI313" s="17">
        <v>5.4499188658168399E-2</v>
      </c>
      <c r="AJ313" s="17"/>
      <c r="AK313" s="17">
        <v>0.116250801104748</v>
      </c>
      <c r="AL313" s="17">
        <v>6.01333988618694E-2</v>
      </c>
      <c r="AM313" s="17"/>
      <c r="AN313" s="17">
        <v>0.12020541517736399</v>
      </c>
      <c r="AO313" s="17">
        <v>8.5098083785397294E-2</v>
      </c>
      <c r="AP313" s="17">
        <v>4.8116649483955602E-2</v>
      </c>
      <c r="AQ313" s="17"/>
      <c r="AR313" s="17">
        <v>0.22653025382320199</v>
      </c>
      <c r="AS313" s="17">
        <v>0</v>
      </c>
      <c r="AT313" s="17"/>
      <c r="AU313" s="17">
        <v>0.153979689994545</v>
      </c>
      <c r="AV313" s="17">
        <v>3.7856867279538901E-2</v>
      </c>
    </row>
    <row r="314" spans="2:48" x14ac:dyDescent="0.25">
      <c r="B314" t="s">
        <v>123</v>
      </c>
      <c r="C314" s="17">
        <v>2.4538364254444198E-2</v>
      </c>
      <c r="D314" s="17">
        <v>2.31471375991333E-2</v>
      </c>
      <c r="E314" s="17">
        <v>2.6372274068802201E-2</v>
      </c>
      <c r="F314" s="17"/>
      <c r="G314" s="17">
        <v>2.5744772213623701E-2</v>
      </c>
      <c r="H314" s="17">
        <v>3.0800705674683699E-2</v>
      </c>
      <c r="I314" s="17">
        <v>1.22025972973493E-2</v>
      </c>
      <c r="J314" s="17">
        <v>3.5869979490513397E-2</v>
      </c>
      <c r="K314" s="17">
        <v>1.8081006082652E-2</v>
      </c>
      <c r="L314" s="17"/>
      <c r="M314" s="17">
        <v>2.0468140311937898E-2</v>
      </c>
      <c r="N314" s="17">
        <v>2.9458770840408599E-2</v>
      </c>
      <c r="O314" s="17">
        <v>2.0942565781751799E-2</v>
      </c>
      <c r="P314" s="17">
        <v>2.5445945710508899E-2</v>
      </c>
      <c r="Q314" s="17"/>
      <c r="R314" s="17">
        <v>1.4677762559285001E-2</v>
      </c>
      <c r="S314" s="17">
        <v>9.22134642286776E-3</v>
      </c>
      <c r="T314" s="17">
        <v>3.38773105041133E-2</v>
      </c>
      <c r="U314" s="17">
        <v>2.7552429687917601E-2</v>
      </c>
      <c r="V314" s="17"/>
      <c r="W314" s="17">
        <v>3.20512343369855E-2</v>
      </c>
      <c r="X314" s="17">
        <v>1.52730235800116E-2</v>
      </c>
      <c r="Y314" s="17">
        <v>2.0178733231888599E-2</v>
      </c>
      <c r="Z314" s="17">
        <v>3.4856293530324801E-2</v>
      </c>
      <c r="AA314" s="17">
        <v>0</v>
      </c>
      <c r="AB314" s="17"/>
      <c r="AC314" s="17">
        <v>2.6816211941097699E-2</v>
      </c>
      <c r="AD314" s="17">
        <v>2.0992919008535501E-2</v>
      </c>
      <c r="AE314" s="17"/>
      <c r="AF314" s="17">
        <v>2.7654960319449001E-2</v>
      </c>
      <c r="AG314" s="17">
        <v>1.7257074852335699E-2</v>
      </c>
      <c r="AH314" s="17">
        <v>2.9834929143375901E-2</v>
      </c>
      <c r="AI314" s="17">
        <v>1.2548769309927699E-2</v>
      </c>
      <c r="AJ314" s="17"/>
      <c r="AK314" s="17">
        <v>2.51931839824459E-2</v>
      </c>
      <c r="AL314" s="17">
        <v>1.8262940592335599E-2</v>
      </c>
      <c r="AM314" s="17"/>
      <c r="AN314" s="17">
        <v>2.2704997755477001E-2</v>
      </c>
      <c r="AO314" s="17">
        <v>1.8710000709150201E-2</v>
      </c>
      <c r="AP314" s="17">
        <v>1.52801749002138E-2</v>
      </c>
      <c r="AQ314" s="17"/>
      <c r="AR314" s="17">
        <v>0</v>
      </c>
      <c r="AS314" s="17">
        <v>0</v>
      </c>
      <c r="AT314" s="17"/>
      <c r="AU314" s="17">
        <v>1.7727490273311101E-2</v>
      </c>
      <c r="AV314" s="17">
        <v>1.7069640441839E-2</v>
      </c>
    </row>
    <row r="315" spans="2:48" x14ac:dyDescent="0.25">
      <c r="B315" t="s">
        <v>203</v>
      </c>
      <c r="C315" s="17">
        <v>0.34623131416059</v>
      </c>
      <c r="D315" s="17">
        <v>0.30378651293609799</v>
      </c>
      <c r="E315" s="17">
        <v>0.38557839670111499</v>
      </c>
      <c r="F315" s="17"/>
      <c r="G315" s="17">
        <v>0.48560732501408599</v>
      </c>
      <c r="H315" s="17">
        <v>0.36747033112841698</v>
      </c>
      <c r="I315" s="17">
        <v>0.31327410851843102</v>
      </c>
      <c r="J315" s="17">
        <v>0.35342930795724897</v>
      </c>
      <c r="K315" s="17">
        <v>0.218067958124851</v>
      </c>
      <c r="L315" s="17"/>
      <c r="M315" s="17">
        <v>0.26906913756814099</v>
      </c>
      <c r="N315" s="17">
        <v>0.38621104880630802</v>
      </c>
      <c r="O315" s="17">
        <v>0.32905115123366202</v>
      </c>
      <c r="P315" s="17">
        <v>0.37706168253690903</v>
      </c>
      <c r="Q315" s="17"/>
      <c r="R315" s="17">
        <v>0.20784403694702</v>
      </c>
      <c r="S315" s="17">
        <v>0.386582316721504</v>
      </c>
      <c r="T315" s="17">
        <v>0.36645091826259502</v>
      </c>
      <c r="U315" s="17">
        <v>0.38788399220606001</v>
      </c>
      <c r="V315" s="17"/>
      <c r="W315" s="17">
        <v>0.45336867031633998</v>
      </c>
      <c r="X315" s="17">
        <v>0.30273007416195902</v>
      </c>
      <c r="Y315" s="17">
        <v>0.30905140496619699</v>
      </c>
      <c r="Z315" s="17">
        <v>0.27226000011701301</v>
      </c>
      <c r="AA315" s="17">
        <v>8.6745102799036106E-2</v>
      </c>
      <c r="AB315" s="17"/>
      <c r="AC315" s="17">
        <v>0.35201312786364902</v>
      </c>
      <c r="AD315" s="17">
        <v>0.32707846849289401</v>
      </c>
      <c r="AE315" s="17"/>
      <c r="AF315" s="17">
        <v>0.23830250987414101</v>
      </c>
      <c r="AG315" s="17">
        <v>0.260231561453314</v>
      </c>
      <c r="AH315" s="17">
        <v>0.43586221048754398</v>
      </c>
      <c r="AI315" s="17">
        <v>0.51717211259039497</v>
      </c>
      <c r="AJ315" s="17"/>
      <c r="AK315" s="17">
        <v>0.29528574103590299</v>
      </c>
      <c r="AL315" s="17">
        <v>0.39779662181917202</v>
      </c>
      <c r="AM315" s="17"/>
      <c r="AN315" s="17">
        <v>0.28097779759988101</v>
      </c>
      <c r="AO315" s="17">
        <v>0.32708499789453599</v>
      </c>
      <c r="AP315" s="17">
        <v>0.44758802530661901</v>
      </c>
      <c r="AQ315" s="17"/>
      <c r="AR315" s="17">
        <v>0</v>
      </c>
      <c r="AS315" s="17">
        <v>1</v>
      </c>
      <c r="AT315" s="17"/>
      <c r="AU315" s="17">
        <v>0.14634656801615101</v>
      </c>
      <c r="AV315" s="17">
        <v>0.60932554100551395</v>
      </c>
    </row>
    <row r="316" spans="2:48" x14ac:dyDescent="0.25">
      <c r="B316" t="s">
        <v>204</v>
      </c>
      <c r="C316" s="17">
        <v>0.36941502878405602</v>
      </c>
      <c r="D316" s="17">
        <v>0.38264898054269197</v>
      </c>
      <c r="E316" s="17">
        <v>0.36111722019211101</v>
      </c>
      <c r="F316" s="17"/>
      <c r="G316" s="17">
        <v>0.23269322560637801</v>
      </c>
      <c r="H316" s="17">
        <v>0.35952034718315301</v>
      </c>
      <c r="I316" s="17">
        <v>0.37647300752845397</v>
      </c>
      <c r="J316" s="17">
        <v>0.38011571139329797</v>
      </c>
      <c r="K316" s="17">
        <v>0.49153621553305599</v>
      </c>
      <c r="L316" s="17"/>
      <c r="M316" s="17">
        <v>0.40366125477372</v>
      </c>
      <c r="N316" s="17">
        <v>0.37403843650544499</v>
      </c>
      <c r="O316" s="17">
        <v>0.35363692977794903</v>
      </c>
      <c r="P316" s="17">
        <v>0.35580442268742901</v>
      </c>
      <c r="Q316" s="17"/>
      <c r="R316" s="17">
        <v>0.48899152769688897</v>
      </c>
      <c r="S316" s="17">
        <v>0.36300790742719802</v>
      </c>
      <c r="T316" s="17">
        <v>0.367725077208367</v>
      </c>
      <c r="U316" s="17">
        <v>0.31378976754270399</v>
      </c>
      <c r="V316" s="17"/>
      <c r="W316" s="17">
        <v>0.25857747280690202</v>
      </c>
      <c r="X316" s="17">
        <v>0.38655827103691998</v>
      </c>
      <c r="Y316" s="17">
        <v>0.461021873097681</v>
      </c>
      <c r="Z316" s="17">
        <v>0.49677081569258702</v>
      </c>
      <c r="AA316" s="17">
        <v>0.50657310073610096</v>
      </c>
      <c r="AB316" s="17"/>
      <c r="AC316" s="17">
        <v>0.36454529444874401</v>
      </c>
      <c r="AD316" s="17">
        <v>0.38718651290829598</v>
      </c>
      <c r="AE316" s="17"/>
      <c r="AF316" s="17">
        <v>0.46257165226908298</v>
      </c>
      <c r="AG316" s="17">
        <v>0.49260951749135301</v>
      </c>
      <c r="AH316" s="17">
        <v>0.26452931682729802</v>
      </c>
      <c r="AI316" s="17">
        <v>0.245909481235245</v>
      </c>
      <c r="AJ316" s="17"/>
      <c r="AK316" s="17">
        <v>0.44217827606801302</v>
      </c>
      <c r="AL316" s="17">
        <v>0.30192655866151502</v>
      </c>
      <c r="AM316" s="17"/>
      <c r="AN316" s="17">
        <v>0.45104703175563698</v>
      </c>
      <c r="AO316" s="17">
        <v>0.39105872256333002</v>
      </c>
      <c r="AP316" s="17">
        <v>0.27709337253377803</v>
      </c>
      <c r="AQ316" s="17"/>
      <c r="AR316" s="17">
        <v>1</v>
      </c>
      <c r="AS316" s="17">
        <v>0</v>
      </c>
      <c r="AT316" s="17"/>
      <c r="AU316" s="17">
        <v>0.59404348398892304</v>
      </c>
      <c r="AV316" s="17">
        <v>0.19619757296270901</v>
      </c>
    </row>
    <row r="317" spans="2:48" x14ac:dyDescent="0.25">
      <c r="B317" t="s">
        <v>147</v>
      </c>
      <c r="C317" s="17">
        <v>2.3183714623465999E-2</v>
      </c>
      <c r="D317" s="17">
        <v>7.8862467606593406E-2</v>
      </c>
      <c r="E317" s="17">
        <v>-2.4461176509003899E-2</v>
      </c>
      <c r="F317" s="17"/>
      <c r="G317" s="17">
        <v>-0.25291409940770798</v>
      </c>
      <c r="H317" s="17">
        <v>-7.9499839452640796E-3</v>
      </c>
      <c r="I317" s="17">
        <v>6.3198899010022694E-2</v>
      </c>
      <c r="J317" s="17">
        <v>2.6686403436049399E-2</v>
      </c>
      <c r="K317" s="17">
        <v>0.27346825740820602</v>
      </c>
      <c r="L317" s="17"/>
      <c r="M317" s="17">
        <v>0.13459211720557901</v>
      </c>
      <c r="N317" s="17">
        <v>-1.21726123008626E-2</v>
      </c>
      <c r="O317" s="17">
        <v>2.4585778544286702E-2</v>
      </c>
      <c r="P317" s="17">
        <v>-2.1257259849480199E-2</v>
      </c>
      <c r="Q317" s="17"/>
      <c r="R317" s="17">
        <v>0.281147490749869</v>
      </c>
      <c r="S317" s="17">
        <v>-2.35744092943064E-2</v>
      </c>
      <c r="T317" s="17">
        <v>1.27415894577221E-3</v>
      </c>
      <c r="U317" s="17">
        <v>-7.4094224663355995E-2</v>
      </c>
      <c r="V317" s="17"/>
      <c r="W317" s="17">
        <v>-0.19479119750943799</v>
      </c>
      <c r="X317" s="17">
        <v>8.3828196874961097E-2</v>
      </c>
      <c r="Y317" s="17">
        <v>0.15197046813148399</v>
      </c>
      <c r="Z317" s="17">
        <v>0.22451081557557401</v>
      </c>
      <c r="AA317" s="17">
        <v>0.41982799793706499</v>
      </c>
      <c r="AB317" s="17"/>
      <c r="AC317" s="17">
        <v>1.25321665850949E-2</v>
      </c>
      <c r="AD317" s="17">
        <v>6.0108044415402399E-2</v>
      </c>
      <c r="AE317" s="17"/>
      <c r="AF317" s="17">
        <v>0.224269142394942</v>
      </c>
      <c r="AG317" s="17">
        <v>0.23237795603803901</v>
      </c>
      <c r="AH317" s="17">
        <v>-0.17133289366024601</v>
      </c>
      <c r="AI317" s="17">
        <v>-0.27126263135515</v>
      </c>
      <c r="AJ317" s="17"/>
      <c r="AK317" s="17">
        <v>0.146892535032111</v>
      </c>
      <c r="AL317" s="17">
        <v>-9.5870063157657004E-2</v>
      </c>
      <c r="AM317" s="17"/>
      <c r="AN317" s="17">
        <v>0.170069234155757</v>
      </c>
      <c r="AO317" s="17">
        <v>6.3973724668794293E-2</v>
      </c>
      <c r="AP317" s="17">
        <v>-0.17049465277284201</v>
      </c>
      <c r="AQ317" s="17"/>
      <c r="AR317" s="17">
        <v>1</v>
      </c>
      <c r="AS317" s="17">
        <v>-1</v>
      </c>
      <c r="AT317" s="17"/>
      <c r="AU317" s="17">
        <v>0.447696915972772</v>
      </c>
      <c r="AV317" s="17">
        <v>-0.41312796804280399</v>
      </c>
    </row>
    <row r="318" spans="2:48" x14ac:dyDescent="0.25">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row>
    <row r="319" spans="2:48" x14ac:dyDescent="0.25">
      <c r="B319" s="6" t="s">
        <v>207</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row>
    <row r="320" spans="2:48" x14ac:dyDescent="0.25">
      <c r="B320" s="24" t="s">
        <v>73</v>
      </c>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row>
    <row r="321" spans="2:48" x14ac:dyDescent="0.25">
      <c r="B321" t="s">
        <v>198</v>
      </c>
      <c r="C321" s="17">
        <v>0.16690722973098299</v>
      </c>
      <c r="D321" s="17">
        <v>0.16429748618259399</v>
      </c>
      <c r="E321" s="17">
        <v>0.17020407607243501</v>
      </c>
      <c r="F321" s="17"/>
      <c r="G321" s="17">
        <v>0.27070408621627701</v>
      </c>
      <c r="H321" s="17">
        <v>0.13151348545660299</v>
      </c>
      <c r="I321" s="17">
        <v>0.136933255877109</v>
      </c>
      <c r="J321" s="17">
        <v>0.19161524361777299</v>
      </c>
      <c r="K321" s="17">
        <v>0.10733668721020299</v>
      </c>
      <c r="L321" s="17"/>
      <c r="M321" s="17">
        <v>0.111778166068176</v>
      </c>
      <c r="N321" s="17">
        <v>0.177028048352803</v>
      </c>
      <c r="O321" s="17">
        <v>0.18934097315402099</v>
      </c>
      <c r="P321" s="17">
        <v>0.195203656893816</v>
      </c>
      <c r="Q321" s="17"/>
      <c r="R321" s="17">
        <v>9.5978090478540001E-2</v>
      </c>
      <c r="S321" s="17">
        <v>0.19354449693439901</v>
      </c>
      <c r="T321" s="17">
        <v>0.121102442686624</v>
      </c>
      <c r="U321" s="17">
        <v>0.20081752101327899</v>
      </c>
      <c r="V321" s="17"/>
      <c r="W321" s="17">
        <v>0.24054240584592501</v>
      </c>
      <c r="X321" s="17">
        <v>0.15237346932581999</v>
      </c>
      <c r="Y321" s="17">
        <v>0.13265225653655899</v>
      </c>
      <c r="Z321" s="17">
        <v>7.41159882181021E-2</v>
      </c>
      <c r="AA321" s="17">
        <v>0</v>
      </c>
      <c r="AB321" s="17"/>
      <c r="AC321" s="17">
        <v>0.16991613045964701</v>
      </c>
      <c r="AD321" s="17">
        <v>0.15032451105105701</v>
      </c>
      <c r="AE321" s="17"/>
      <c r="AF321" s="17">
        <v>0.132622390712234</v>
      </c>
      <c r="AG321" s="17">
        <v>0.11382013259134401</v>
      </c>
      <c r="AH321" s="17">
        <v>0.20318961873063601</v>
      </c>
      <c r="AI321" s="17">
        <v>0.226483061117845</v>
      </c>
      <c r="AJ321" s="17"/>
      <c r="AK321" s="17">
        <v>0.13946051499533599</v>
      </c>
      <c r="AL321" s="17">
        <v>0.18037127701997799</v>
      </c>
      <c r="AM321" s="17"/>
      <c r="AN321" s="17">
        <v>0.166667866800051</v>
      </c>
      <c r="AO321" s="17">
        <v>0.13401908125078199</v>
      </c>
      <c r="AP321" s="17">
        <v>0.22397985921979499</v>
      </c>
      <c r="AQ321" s="17"/>
      <c r="AR321" s="17">
        <v>7.1310941253460103E-2</v>
      </c>
      <c r="AS321" s="17">
        <v>0.31428129825522499</v>
      </c>
      <c r="AT321" s="17"/>
      <c r="AU321" s="17">
        <v>9.9456331133814802E-2</v>
      </c>
      <c r="AV321" s="17">
        <v>0.25360629092255399</v>
      </c>
    </row>
    <row r="322" spans="2:48" x14ac:dyDescent="0.25">
      <c r="B322" t="s">
        <v>199</v>
      </c>
      <c r="C322" s="17">
        <v>0.29958568663463297</v>
      </c>
      <c r="D322" s="17">
        <v>0.28224632727077398</v>
      </c>
      <c r="E322" s="17">
        <v>0.31260143480007102</v>
      </c>
      <c r="F322" s="17"/>
      <c r="G322" s="17">
        <v>0.35016269756996699</v>
      </c>
      <c r="H322" s="17">
        <v>0.34881795414271199</v>
      </c>
      <c r="I322" s="17">
        <v>0.29888918745068999</v>
      </c>
      <c r="J322" s="17">
        <v>0.29019815448295799</v>
      </c>
      <c r="K322" s="17">
        <v>0.21358893320178701</v>
      </c>
      <c r="L322" s="17"/>
      <c r="M322" s="17">
        <v>0.268752548764636</v>
      </c>
      <c r="N322" s="17">
        <v>0.35787158089661097</v>
      </c>
      <c r="O322" s="17">
        <v>0.27267871718688502</v>
      </c>
      <c r="P322" s="17">
        <v>0.26888689052124398</v>
      </c>
      <c r="Q322" s="17"/>
      <c r="R322" s="17">
        <v>0.226694549598007</v>
      </c>
      <c r="S322" s="17">
        <v>0.30015476721020101</v>
      </c>
      <c r="T322" s="17">
        <v>0.32187610187924598</v>
      </c>
      <c r="U322" s="17">
        <v>0.317455710086604</v>
      </c>
      <c r="V322" s="17"/>
      <c r="W322" s="17">
        <v>0.299829862276562</v>
      </c>
      <c r="X322" s="17">
        <v>0.327713962954714</v>
      </c>
      <c r="Y322" s="17">
        <v>0.29147482963104199</v>
      </c>
      <c r="Z322" s="17">
        <v>0.17320347382486501</v>
      </c>
      <c r="AA322" s="17">
        <v>0.28235272059525701</v>
      </c>
      <c r="AB322" s="17"/>
      <c r="AC322" s="17">
        <v>0.318482778156368</v>
      </c>
      <c r="AD322" s="17">
        <v>0.26459524257967798</v>
      </c>
      <c r="AE322" s="17"/>
      <c r="AF322" s="17">
        <v>0.27428513777348401</v>
      </c>
      <c r="AG322" s="17">
        <v>0.24743168982003899</v>
      </c>
      <c r="AH322" s="17">
        <v>0.34192836509220198</v>
      </c>
      <c r="AI322" s="17">
        <v>0.28706428183253402</v>
      </c>
      <c r="AJ322" s="17"/>
      <c r="AK322" s="17">
        <v>0.27513235459438201</v>
      </c>
      <c r="AL322" s="17">
        <v>0.32316353281151999</v>
      </c>
      <c r="AM322" s="17"/>
      <c r="AN322" s="17">
        <v>0.27367383626890701</v>
      </c>
      <c r="AO322" s="17">
        <v>0.28306169014076399</v>
      </c>
      <c r="AP322" s="17">
        <v>0.35649540423500897</v>
      </c>
      <c r="AQ322" s="17"/>
      <c r="AR322" s="17">
        <v>0.246091900941137</v>
      </c>
      <c r="AS322" s="17">
        <v>0.37073283337344898</v>
      </c>
      <c r="AT322" s="17"/>
      <c r="AU322" s="17">
        <v>0.258273559762632</v>
      </c>
      <c r="AV322" s="17">
        <v>0.360100178346413</v>
      </c>
    </row>
    <row r="323" spans="2:48" x14ac:dyDescent="0.25">
      <c r="B323" t="s">
        <v>200</v>
      </c>
      <c r="C323" s="17">
        <v>0.20751547709366</v>
      </c>
      <c r="D323" s="17">
        <v>0.19674808440202299</v>
      </c>
      <c r="E323" s="17">
        <v>0.22021778383779</v>
      </c>
      <c r="F323" s="17"/>
      <c r="G323" s="17">
        <v>0.111058538539641</v>
      </c>
      <c r="H323" s="17">
        <v>0.16872064231707701</v>
      </c>
      <c r="I323" s="17">
        <v>0.26485388250431702</v>
      </c>
      <c r="J323" s="17">
        <v>0.216090398026829</v>
      </c>
      <c r="K323" s="17">
        <v>0.27232402678358603</v>
      </c>
      <c r="L323" s="17"/>
      <c r="M323" s="17">
        <v>0.24884298130864899</v>
      </c>
      <c r="N323" s="17">
        <v>0.184413523840045</v>
      </c>
      <c r="O323" s="17">
        <v>0.21036094073042799</v>
      </c>
      <c r="P323" s="17">
        <v>0.19526587239766399</v>
      </c>
      <c r="Q323" s="17"/>
      <c r="R323" s="17">
        <v>0.26056068855557502</v>
      </c>
      <c r="S323" s="17">
        <v>0.20107314583303501</v>
      </c>
      <c r="T323" s="17">
        <v>0.23963450805542899</v>
      </c>
      <c r="U323" s="17">
        <v>0.16774916360695999</v>
      </c>
      <c r="V323" s="17"/>
      <c r="W323" s="17">
        <v>0.184655213343734</v>
      </c>
      <c r="X323" s="17">
        <v>0.233625256459701</v>
      </c>
      <c r="Y323" s="17">
        <v>0.16673201074154201</v>
      </c>
      <c r="Z323" s="17">
        <v>0.23992448923934201</v>
      </c>
      <c r="AA323" s="17">
        <v>0.139492941278854</v>
      </c>
      <c r="AB323" s="17"/>
      <c r="AC323" s="17">
        <v>0.216248693673284</v>
      </c>
      <c r="AD323" s="17">
        <v>0.195473641830085</v>
      </c>
      <c r="AE323" s="17"/>
      <c r="AF323" s="17">
        <v>0.236889839027391</v>
      </c>
      <c r="AG323" s="17">
        <v>0.22070672286583001</v>
      </c>
      <c r="AH323" s="17">
        <v>0.18323454784638399</v>
      </c>
      <c r="AI323" s="17">
        <v>0.211911847137322</v>
      </c>
      <c r="AJ323" s="17"/>
      <c r="AK323" s="17">
        <v>0.206272623965157</v>
      </c>
      <c r="AL323" s="17">
        <v>0.203331180884046</v>
      </c>
      <c r="AM323" s="17"/>
      <c r="AN323" s="17">
        <v>0.169421790216843</v>
      </c>
      <c r="AO323" s="17">
        <v>0.25691930752361403</v>
      </c>
      <c r="AP323" s="17">
        <v>0.168755293488877</v>
      </c>
      <c r="AQ323" s="17"/>
      <c r="AR323" s="17">
        <v>0.198611672107536</v>
      </c>
      <c r="AS323" s="17">
        <v>0.109389770659202</v>
      </c>
      <c r="AT323" s="17"/>
      <c r="AU323" s="17">
        <v>0.21751050459894999</v>
      </c>
      <c r="AV323" s="17">
        <v>0.148326771944817</v>
      </c>
    </row>
    <row r="324" spans="2:48" x14ac:dyDescent="0.25">
      <c r="B324" t="s">
        <v>201</v>
      </c>
      <c r="C324" s="17">
        <v>0.23619382423944599</v>
      </c>
      <c r="D324" s="17">
        <v>0.243841399380019</v>
      </c>
      <c r="E324" s="17">
        <v>0.23093479345067899</v>
      </c>
      <c r="F324" s="17"/>
      <c r="G324" s="17">
        <v>0.206217913551763</v>
      </c>
      <c r="H324" s="17">
        <v>0.262201994247662</v>
      </c>
      <c r="I324" s="17">
        <v>0.21183932862802099</v>
      </c>
      <c r="J324" s="17">
        <v>0.22792131527508999</v>
      </c>
      <c r="K324" s="17">
        <v>0.27150293986146601</v>
      </c>
      <c r="L324" s="17"/>
      <c r="M324" s="17">
        <v>0.252389953139118</v>
      </c>
      <c r="N324" s="17">
        <v>0.22830498330889901</v>
      </c>
      <c r="O324" s="17">
        <v>0.240898801415213</v>
      </c>
      <c r="P324" s="17">
        <v>0.236030129388211</v>
      </c>
      <c r="Q324" s="17"/>
      <c r="R324" s="17">
        <v>0.288786962093035</v>
      </c>
      <c r="S324" s="17">
        <v>0.22060499345340601</v>
      </c>
      <c r="T324" s="17">
        <v>0.24088209843613601</v>
      </c>
      <c r="U324" s="17">
        <v>0.22242291340304701</v>
      </c>
      <c r="V324" s="17"/>
      <c r="W324" s="17">
        <v>0.20823340375267099</v>
      </c>
      <c r="X324" s="17">
        <v>0.20657906924891301</v>
      </c>
      <c r="Y324" s="17">
        <v>0.28453345047347001</v>
      </c>
      <c r="Z324" s="17">
        <v>0.39584725000843002</v>
      </c>
      <c r="AA324" s="17">
        <v>0.26214752976921901</v>
      </c>
      <c r="AB324" s="17"/>
      <c r="AC324" s="17">
        <v>0.219005557962343</v>
      </c>
      <c r="AD324" s="17">
        <v>0.27273816713059601</v>
      </c>
      <c r="AE324" s="17"/>
      <c r="AF324" s="17">
        <v>0.25076943460614498</v>
      </c>
      <c r="AG324" s="17">
        <v>0.28268133350806002</v>
      </c>
      <c r="AH324" s="17">
        <v>0.20770700516789001</v>
      </c>
      <c r="AI324" s="17">
        <v>0.219593270462379</v>
      </c>
      <c r="AJ324" s="17"/>
      <c r="AK324" s="17">
        <v>0.25127478627164601</v>
      </c>
      <c r="AL324" s="17">
        <v>0.22796651831053499</v>
      </c>
      <c r="AM324" s="17"/>
      <c r="AN324" s="17">
        <v>0.26962895160820299</v>
      </c>
      <c r="AO324" s="17">
        <v>0.243030500597014</v>
      </c>
      <c r="AP324" s="17">
        <v>0.19964969530173299</v>
      </c>
      <c r="AQ324" s="17"/>
      <c r="AR324" s="17">
        <v>0.34281607103700001</v>
      </c>
      <c r="AS324" s="17">
        <v>0.16727743442770199</v>
      </c>
      <c r="AT324" s="17"/>
      <c r="AU324" s="17">
        <v>0.303379351021624</v>
      </c>
      <c r="AV324" s="17">
        <v>0.179440781657693</v>
      </c>
    </row>
    <row r="325" spans="2:48" x14ac:dyDescent="0.25">
      <c r="B325" t="s">
        <v>202</v>
      </c>
      <c r="C325" s="17">
        <v>6.4146658074166099E-2</v>
      </c>
      <c r="D325" s="17">
        <v>8.7332079569847204E-2</v>
      </c>
      <c r="E325" s="17">
        <v>3.9809086431959101E-2</v>
      </c>
      <c r="F325" s="17"/>
      <c r="G325" s="17">
        <v>3.50571858227769E-2</v>
      </c>
      <c r="H325" s="17">
        <v>5.1090184512681401E-2</v>
      </c>
      <c r="I325" s="17">
        <v>7.1447260244746805E-2</v>
      </c>
      <c r="J325" s="17">
        <v>5.0494524369899499E-2</v>
      </c>
      <c r="K325" s="17">
        <v>0.110990755167918</v>
      </c>
      <c r="L325" s="17"/>
      <c r="M325" s="17">
        <v>0.118236350719421</v>
      </c>
      <c r="N325" s="17">
        <v>2.9454781769728999E-2</v>
      </c>
      <c r="O325" s="17">
        <v>6.9154215475070793E-2</v>
      </c>
      <c r="P325" s="17">
        <v>4.8018181068549E-2</v>
      </c>
      <c r="Q325" s="17"/>
      <c r="R325" s="17">
        <v>9.7622140152982997E-2</v>
      </c>
      <c r="S325" s="17">
        <v>6.3713588984413094E-2</v>
      </c>
      <c r="T325" s="17">
        <v>5.1337729215601403E-2</v>
      </c>
      <c r="U325" s="17">
        <v>6.2792339902419905E-2</v>
      </c>
      <c r="V325" s="17"/>
      <c r="W325" s="17">
        <v>3.4825560713539101E-2</v>
      </c>
      <c r="X325" s="17">
        <v>6.18968670324445E-2</v>
      </c>
      <c r="Y325" s="17">
        <v>9.7792781844517299E-2</v>
      </c>
      <c r="Z325" s="17">
        <v>0.11690879870926101</v>
      </c>
      <c r="AA325" s="17">
        <v>0.21003772221637501</v>
      </c>
      <c r="AB325" s="17"/>
      <c r="AC325" s="17">
        <v>6.0383053866525302E-2</v>
      </c>
      <c r="AD325" s="17">
        <v>7.3679575109168699E-2</v>
      </c>
      <c r="AE325" s="17"/>
      <c r="AF325" s="17">
        <v>9.5410126791162994E-2</v>
      </c>
      <c r="AG325" s="17">
        <v>0.10082674889052699</v>
      </c>
      <c r="AH325" s="17">
        <v>2.8663208990407699E-2</v>
      </c>
      <c r="AI325" s="17">
        <v>4.4047064715007397E-2</v>
      </c>
      <c r="AJ325" s="17"/>
      <c r="AK325" s="17">
        <v>7.9389344689999794E-2</v>
      </c>
      <c r="AL325" s="17">
        <v>5.6028095458146597E-2</v>
      </c>
      <c r="AM325" s="17"/>
      <c r="AN325" s="17">
        <v>9.9074010355938394E-2</v>
      </c>
      <c r="AO325" s="17">
        <v>5.7353616460296297E-2</v>
      </c>
      <c r="AP325" s="17">
        <v>3.7493795869049197E-2</v>
      </c>
      <c r="AQ325" s="17"/>
      <c r="AR325" s="17">
        <v>0.114876384754187</v>
      </c>
      <c r="AS325" s="17">
        <v>2.7298588478130499E-2</v>
      </c>
      <c r="AT325" s="17"/>
      <c r="AU325" s="17">
        <v>0.105444038124101</v>
      </c>
      <c r="AV325" s="17">
        <v>3.3070749009848903E-2</v>
      </c>
    </row>
    <row r="326" spans="2:48" x14ac:dyDescent="0.25">
      <c r="B326" t="s">
        <v>123</v>
      </c>
      <c r="C326" s="17">
        <v>2.5651124227111799E-2</v>
      </c>
      <c r="D326" s="17">
        <v>2.5534623194742902E-2</v>
      </c>
      <c r="E326" s="17">
        <v>2.6232825407067301E-2</v>
      </c>
      <c r="F326" s="17"/>
      <c r="G326" s="17">
        <v>2.6799578299574699E-2</v>
      </c>
      <c r="H326" s="17">
        <v>3.7655739323263999E-2</v>
      </c>
      <c r="I326" s="17">
        <v>1.60370852951159E-2</v>
      </c>
      <c r="J326" s="17">
        <v>2.36803642274496E-2</v>
      </c>
      <c r="K326" s="17">
        <v>2.4256657775039402E-2</v>
      </c>
      <c r="L326" s="17"/>
      <c r="M326" s="17">
        <v>0</v>
      </c>
      <c r="N326" s="17">
        <v>2.2927081831912902E-2</v>
      </c>
      <c r="O326" s="17">
        <v>1.7566352038382901E-2</v>
      </c>
      <c r="P326" s="17">
        <v>5.65952697305157E-2</v>
      </c>
      <c r="Q326" s="17"/>
      <c r="R326" s="17">
        <v>3.03575691218597E-2</v>
      </c>
      <c r="S326" s="17">
        <v>2.0909007584546099E-2</v>
      </c>
      <c r="T326" s="17">
        <v>2.5167119726963501E-2</v>
      </c>
      <c r="U326" s="17">
        <v>2.8762351987689401E-2</v>
      </c>
      <c r="V326" s="17"/>
      <c r="W326" s="17">
        <v>3.1913554067568302E-2</v>
      </c>
      <c r="X326" s="17">
        <v>1.78113749784083E-2</v>
      </c>
      <c r="Y326" s="17">
        <v>2.6814670772869701E-2</v>
      </c>
      <c r="Z326" s="17">
        <v>0</v>
      </c>
      <c r="AA326" s="17">
        <v>0.105969086140295</v>
      </c>
      <c r="AB326" s="17"/>
      <c r="AC326" s="17">
        <v>1.5963785881833E-2</v>
      </c>
      <c r="AD326" s="17">
        <v>4.3188862299414703E-2</v>
      </c>
      <c r="AE326" s="17"/>
      <c r="AF326" s="17">
        <v>1.0023071089582501E-2</v>
      </c>
      <c r="AG326" s="17">
        <v>3.4533372324199403E-2</v>
      </c>
      <c r="AH326" s="17">
        <v>3.5277254172479101E-2</v>
      </c>
      <c r="AI326" s="17">
        <v>1.0900474734912E-2</v>
      </c>
      <c r="AJ326" s="17"/>
      <c r="AK326" s="17">
        <v>4.84703754834791E-2</v>
      </c>
      <c r="AL326" s="17">
        <v>9.1393955157735608E-3</v>
      </c>
      <c r="AM326" s="17"/>
      <c r="AN326" s="17">
        <v>2.1533544750057702E-2</v>
      </c>
      <c r="AO326" s="17">
        <v>2.5615804027530099E-2</v>
      </c>
      <c r="AP326" s="17">
        <v>1.36259518855361E-2</v>
      </c>
      <c r="AQ326" s="17"/>
      <c r="AR326" s="17">
        <v>2.6293029906681399E-2</v>
      </c>
      <c r="AS326" s="17">
        <v>1.10200748062917E-2</v>
      </c>
      <c r="AT326" s="17"/>
      <c r="AU326" s="17">
        <v>1.5936215358878701E-2</v>
      </c>
      <c r="AV326" s="17">
        <v>2.54552281186733E-2</v>
      </c>
    </row>
    <row r="327" spans="2:48" x14ac:dyDescent="0.25">
      <c r="B327" t="s">
        <v>203</v>
      </c>
      <c r="C327" s="17">
        <v>0.46649291636561602</v>
      </c>
      <c r="D327" s="17">
        <v>0.44654381345336802</v>
      </c>
      <c r="E327" s="17">
        <v>0.48280551087250501</v>
      </c>
      <c r="F327" s="17"/>
      <c r="G327" s="17">
        <v>0.62086678378624505</v>
      </c>
      <c r="H327" s="17">
        <v>0.48033143959931501</v>
      </c>
      <c r="I327" s="17">
        <v>0.43582244332779901</v>
      </c>
      <c r="J327" s="17">
        <v>0.48181339810073098</v>
      </c>
      <c r="K327" s="17">
        <v>0.32092562041199002</v>
      </c>
      <c r="L327" s="17"/>
      <c r="M327" s="17">
        <v>0.38053071483281198</v>
      </c>
      <c r="N327" s="17">
        <v>0.53489962924941403</v>
      </c>
      <c r="O327" s="17">
        <v>0.46201969034090601</v>
      </c>
      <c r="P327" s="17">
        <v>0.46409054741506101</v>
      </c>
      <c r="Q327" s="17"/>
      <c r="R327" s="17">
        <v>0.322672640076547</v>
      </c>
      <c r="S327" s="17">
        <v>0.49369926414459903</v>
      </c>
      <c r="T327" s="17">
        <v>0.44297854456586999</v>
      </c>
      <c r="U327" s="17">
        <v>0.51827323109988299</v>
      </c>
      <c r="V327" s="17"/>
      <c r="W327" s="17">
        <v>0.54037226812248795</v>
      </c>
      <c r="X327" s="17">
        <v>0.48008743228053302</v>
      </c>
      <c r="Y327" s="17">
        <v>0.42412708616760098</v>
      </c>
      <c r="Z327" s="17">
        <v>0.24731946204296801</v>
      </c>
      <c r="AA327" s="17">
        <v>0.28235272059525701</v>
      </c>
      <c r="AB327" s="17"/>
      <c r="AC327" s="17">
        <v>0.48839890861601498</v>
      </c>
      <c r="AD327" s="17">
        <v>0.41491975363073602</v>
      </c>
      <c r="AE327" s="17"/>
      <c r="AF327" s="17">
        <v>0.40690752848571798</v>
      </c>
      <c r="AG327" s="17">
        <v>0.36125182241138298</v>
      </c>
      <c r="AH327" s="17">
        <v>0.54511798382283805</v>
      </c>
      <c r="AI327" s="17">
        <v>0.51354734295037996</v>
      </c>
      <c r="AJ327" s="17"/>
      <c r="AK327" s="17">
        <v>0.41459286958971803</v>
      </c>
      <c r="AL327" s="17">
        <v>0.50353480983149901</v>
      </c>
      <c r="AM327" s="17"/>
      <c r="AN327" s="17">
        <v>0.44034170306895798</v>
      </c>
      <c r="AO327" s="17">
        <v>0.41708077139154598</v>
      </c>
      <c r="AP327" s="17">
        <v>0.58047526345480505</v>
      </c>
      <c r="AQ327" s="17"/>
      <c r="AR327" s="17">
        <v>0.31740284219459702</v>
      </c>
      <c r="AS327" s="17">
        <v>0.68501413162867397</v>
      </c>
      <c r="AT327" s="17"/>
      <c r="AU327" s="17">
        <v>0.35772989089644602</v>
      </c>
      <c r="AV327" s="17">
        <v>0.61370646926896699</v>
      </c>
    </row>
    <row r="328" spans="2:48" x14ac:dyDescent="0.25">
      <c r="B328" t="s">
        <v>204</v>
      </c>
      <c r="C328" s="17">
        <v>0.30034048231361199</v>
      </c>
      <c r="D328" s="17">
        <v>0.33117347894986598</v>
      </c>
      <c r="E328" s="17">
        <v>0.27074387988263798</v>
      </c>
      <c r="F328" s="17"/>
      <c r="G328" s="17">
        <v>0.24127509937454</v>
      </c>
      <c r="H328" s="17">
        <v>0.31329217876034399</v>
      </c>
      <c r="I328" s="17">
        <v>0.28328658887276797</v>
      </c>
      <c r="J328" s="17">
        <v>0.27841583964499</v>
      </c>
      <c r="K328" s="17">
        <v>0.38249369502938502</v>
      </c>
      <c r="L328" s="17"/>
      <c r="M328" s="17">
        <v>0.37062630385853901</v>
      </c>
      <c r="N328" s="17">
        <v>0.25775976507862802</v>
      </c>
      <c r="O328" s="17">
        <v>0.31005301689028397</v>
      </c>
      <c r="P328" s="17">
        <v>0.28404831045675999</v>
      </c>
      <c r="Q328" s="17"/>
      <c r="R328" s="17">
        <v>0.38640910224601799</v>
      </c>
      <c r="S328" s="17">
        <v>0.28431858243781899</v>
      </c>
      <c r="T328" s="17">
        <v>0.29221982765173699</v>
      </c>
      <c r="U328" s="17">
        <v>0.28521525330546699</v>
      </c>
      <c r="V328" s="17"/>
      <c r="W328" s="17">
        <v>0.24305896446621</v>
      </c>
      <c r="X328" s="17">
        <v>0.26847593628135702</v>
      </c>
      <c r="Y328" s="17">
        <v>0.38232623231798701</v>
      </c>
      <c r="Z328" s="17">
        <v>0.51275604871769098</v>
      </c>
      <c r="AA328" s="17">
        <v>0.47218525198559502</v>
      </c>
      <c r="AB328" s="17"/>
      <c r="AC328" s="17">
        <v>0.27938861182886798</v>
      </c>
      <c r="AD328" s="17">
        <v>0.34641774223976401</v>
      </c>
      <c r="AE328" s="17"/>
      <c r="AF328" s="17">
        <v>0.34617956139730799</v>
      </c>
      <c r="AG328" s="17">
        <v>0.38350808239858702</v>
      </c>
      <c r="AH328" s="17">
        <v>0.23637021415829801</v>
      </c>
      <c r="AI328" s="17">
        <v>0.263640335177386</v>
      </c>
      <c r="AJ328" s="17"/>
      <c r="AK328" s="17">
        <v>0.33066413096164599</v>
      </c>
      <c r="AL328" s="17">
        <v>0.28399461376868201</v>
      </c>
      <c r="AM328" s="17"/>
      <c r="AN328" s="17">
        <v>0.36870296196414098</v>
      </c>
      <c r="AO328" s="17">
        <v>0.30038411705731</v>
      </c>
      <c r="AP328" s="17">
        <v>0.23714349117078201</v>
      </c>
      <c r="AQ328" s="17"/>
      <c r="AR328" s="17">
        <v>0.457692455791186</v>
      </c>
      <c r="AS328" s="17">
        <v>0.19457602290583301</v>
      </c>
      <c r="AT328" s="17"/>
      <c r="AU328" s="17">
        <v>0.40882338914572502</v>
      </c>
      <c r="AV328" s="17">
        <v>0.212511530667542</v>
      </c>
    </row>
    <row r="329" spans="2:48" x14ac:dyDescent="0.25">
      <c r="B329" t="s">
        <v>147</v>
      </c>
      <c r="C329" s="17">
        <v>-0.166152434052004</v>
      </c>
      <c r="D329" s="17">
        <v>-0.115370334503502</v>
      </c>
      <c r="E329" s="17">
        <v>-0.21206163098986699</v>
      </c>
      <c r="F329" s="17"/>
      <c r="G329" s="17">
        <v>-0.37959168441170499</v>
      </c>
      <c r="H329" s="17">
        <v>-0.167039260838971</v>
      </c>
      <c r="I329" s="17">
        <v>-0.15253585445503101</v>
      </c>
      <c r="J329" s="17">
        <v>-0.20339755845574101</v>
      </c>
      <c r="K329" s="17">
        <v>6.1568074617394601E-2</v>
      </c>
      <c r="L329" s="17"/>
      <c r="M329" s="17">
        <v>-9.9044109742727499E-3</v>
      </c>
      <c r="N329" s="17">
        <v>-0.27713986417078701</v>
      </c>
      <c r="O329" s="17">
        <v>-0.15196667345062201</v>
      </c>
      <c r="P329" s="17">
        <v>-0.18004223695830099</v>
      </c>
      <c r="Q329" s="17"/>
      <c r="R329" s="17">
        <v>6.3736462169470501E-2</v>
      </c>
      <c r="S329" s="17">
        <v>-0.20938068170678001</v>
      </c>
      <c r="T329" s="17">
        <v>-0.15075871691413301</v>
      </c>
      <c r="U329" s="17">
        <v>-0.233057977794416</v>
      </c>
      <c r="V329" s="17"/>
      <c r="W329" s="17">
        <v>-0.29731330365627701</v>
      </c>
      <c r="X329" s="17">
        <v>-0.211611495999176</v>
      </c>
      <c r="Y329" s="17">
        <v>-4.1800853849614197E-2</v>
      </c>
      <c r="Z329" s="17">
        <v>0.26543658667472297</v>
      </c>
      <c r="AA329" s="17">
        <v>0.18983253139033701</v>
      </c>
      <c r="AB329" s="17"/>
      <c r="AC329" s="17">
        <v>-0.209010296787147</v>
      </c>
      <c r="AD329" s="17">
        <v>-6.8502011390971104E-2</v>
      </c>
      <c r="AE329" s="17"/>
      <c r="AF329" s="17">
        <v>-6.0727967088410002E-2</v>
      </c>
      <c r="AG329" s="17">
        <v>2.2256259987204399E-2</v>
      </c>
      <c r="AH329" s="17">
        <v>-0.30874776966453998</v>
      </c>
      <c r="AI329" s="17">
        <v>-0.24990700777299299</v>
      </c>
      <c r="AJ329" s="17"/>
      <c r="AK329" s="17">
        <v>-8.3928738628072194E-2</v>
      </c>
      <c r="AL329" s="17">
        <v>-0.21954019606281699</v>
      </c>
      <c r="AM329" s="17"/>
      <c r="AN329" s="17">
        <v>-7.1638741104816495E-2</v>
      </c>
      <c r="AO329" s="17">
        <v>-0.116696654334236</v>
      </c>
      <c r="AP329" s="17">
        <v>-0.34333177228402201</v>
      </c>
      <c r="AQ329" s="17"/>
      <c r="AR329" s="17">
        <v>0.14028961359658901</v>
      </c>
      <c r="AS329" s="17">
        <v>-0.49043810872284099</v>
      </c>
      <c r="AT329" s="17"/>
      <c r="AU329" s="17">
        <v>5.1093498249278703E-2</v>
      </c>
      <c r="AV329" s="17">
        <v>-0.40119493860142502</v>
      </c>
    </row>
    <row r="330" spans="2:48" x14ac:dyDescent="0.25">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row>
    <row r="331" spans="2:48" x14ac:dyDescent="0.25">
      <c r="B331" s="6" t="s">
        <v>208</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row>
    <row r="332" spans="2:48" x14ac:dyDescent="0.25">
      <c r="B332" s="24" t="s">
        <v>73</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row>
    <row r="333" spans="2:48" x14ac:dyDescent="0.25">
      <c r="B333" t="s">
        <v>198</v>
      </c>
      <c r="C333" s="17">
        <v>8.6165261866178205E-2</v>
      </c>
      <c r="D333" s="17">
        <v>7.9655415466698895E-2</v>
      </c>
      <c r="E333" s="17">
        <v>9.2315695609461706E-2</v>
      </c>
      <c r="F333" s="17"/>
      <c r="G333" s="17">
        <v>0.139155810666618</v>
      </c>
      <c r="H333" s="17">
        <v>0.101008782308091</v>
      </c>
      <c r="I333" s="17">
        <v>6.4297958347986295E-2</v>
      </c>
      <c r="J333" s="17">
        <v>7.3519383756071394E-2</v>
      </c>
      <c r="K333" s="17">
        <v>5.53337528413844E-2</v>
      </c>
      <c r="L333" s="17"/>
      <c r="M333" s="17">
        <v>3.3639073051856601E-2</v>
      </c>
      <c r="N333" s="17">
        <v>0.10188555666301401</v>
      </c>
      <c r="O333" s="17">
        <v>0.112244799678381</v>
      </c>
      <c r="P333" s="17">
        <v>0.101691127902479</v>
      </c>
      <c r="Q333" s="17"/>
      <c r="R333" s="17">
        <v>4.35187463957162E-2</v>
      </c>
      <c r="S333" s="17">
        <v>0.151133426808813</v>
      </c>
      <c r="T333" s="17">
        <v>6.3680781552616098E-2</v>
      </c>
      <c r="U333" s="17">
        <v>8.8611680618312899E-2</v>
      </c>
      <c r="V333" s="17"/>
      <c r="W333" s="17">
        <v>0.11134130439830101</v>
      </c>
      <c r="X333" s="17">
        <v>7.6213656728302007E-2</v>
      </c>
      <c r="Y333" s="17">
        <v>8.2538983278391501E-2</v>
      </c>
      <c r="Z333" s="17">
        <v>4.7227003106517999E-2</v>
      </c>
      <c r="AA333" s="17">
        <v>0.105969086140295</v>
      </c>
      <c r="AB333" s="17"/>
      <c r="AC333" s="17">
        <v>7.4761485989951207E-2</v>
      </c>
      <c r="AD333" s="17">
        <v>0.111252037805754</v>
      </c>
      <c r="AE333" s="17"/>
      <c r="AF333" s="17">
        <v>6.0422003089129699E-2</v>
      </c>
      <c r="AG333" s="17">
        <v>5.6449673242665498E-2</v>
      </c>
      <c r="AH333" s="17">
        <v>0.107784674198643</v>
      </c>
      <c r="AI333" s="17">
        <v>0.11892413122401101</v>
      </c>
      <c r="AJ333" s="17"/>
      <c r="AK333" s="17">
        <v>8.1967971809279894E-2</v>
      </c>
      <c r="AL333" s="17">
        <v>9.0984582055079602E-2</v>
      </c>
      <c r="AM333" s="17"/>
      <c r="AN333" s="17">
        <v>6.5736992679688994E-2</v>
      </c>
      <c r="AO333" s="17">
        <v>8.3556726967078096E-2</v>
      </c>
      <c r="AP333" s="17">
        <v>0.110981982641824</v>
      </c>
      <c r="AQ333" s="17"/>
      <c r="AR333" s="17">
        <v>3.1862653824631999E-2</v>
      </c>
      <c r="AS333" s="17">
        <v>0.159819368690063</v>
      </c>
      <c r="AT333" s="17"/>
      <c r="AU333" s="17">
        <v>3.7844181209632198E-2</v>
      </c>
      <c r="AV333" s="17">
        <v>0.143063795307873</v>
      </c>
    </row>
    <row r="334" spans="2:48" x14ac:dyDescent="0.25">
      <c r="B334" t="s">
        <v>199</v>
      </c>
      <c r="C334" s="17">
        <v>0.268709962139561</v>
      </c>
      <c r="D334" s="17">
        <v>0.213790646704867</v>
      </c>
      <c r="E334" s="17">
        <v>0.31756595531844301</v>
      </c>
      <c r="F334" s="17"/>
      <c r="G334" s="17">
        <v>0.316922222705395</v>
      </c>
      <c r="H334" s="17">
        <v>0.28206385859709798</v>
      </c>
      <c r="I334" s="17">
        <v>0.25538914061991203</v>
      </c>
      <c r="J334" s="17">
        <v>0.2763623434586</v>
      </c>
      <c r="K334" s="17">
        <v>0.21526319100270699</v>
      </c>
      <c r="L334" s="17"/>
      <c r="M334" s="17">
        <v>0.26707258709915499</v>
      </c>
      <c r="N334" s="17">
        <v>0.27223379483729299</v>
      </c>
      <c r="O334" s="17">
        <v>0.218109686670829</v>
      </c>
      <c r="P334" s="17">
        <v>0.28734489761788501</v>
      </c>
      <c r="Q334" s="17"/>
      <c r="R334" s="17">
        <v>0.22927584792140801</v>
      </c>
      <c r="S334" s="17">
        <v>0.23002216960580499</v>
      </c>
      <c r="T334" s="17">
        <v>0.29556050556691199</v>
      </c>
      <c r="U334" s="17">
        <v>0.26721969633281201</v>
      </c>
      <c r="V334" s="17"/>
      <c r="W334" s="17">
        <v>0.28487691832802198</v>
      </c>
      <c r="X334" s="17">
        <v>0.31293412837351497</v>
      </c>
      <c r="Y334" s="17">
        <v>0.22902363567353401</v>
      </c>
      <c r="Z334" s="17">
        <v>0.19197207973233499</v>
      </c>
      <c r="AA334" s="17">
        <v>8.6745102799036106E-2</v>
      </c>
      <c r="AB334" s="17"/>
      <c r="AC334" s="17">
        <v>0.29462881609782299</v>
      </c>
      <c r="AD334" s="17">
        <v>0.22799883834933701</v>
      </c>
      <c r="AE334" s="17"/>
      <c r="AF334" s="17">
        <v>0.22258868286096001</v>
      </c>
      <c r="AG334" s="17">
        <v>0.26523350955847802</v>
      </c>
      <c r="AH334" s="17">
        <v>0.31183663891805802</v>
      </c>
      <c r="AI334" s="17">
        <v>0.27544616549470202</v>
      </c>
      <c r="AJ334" s="17"/>
      <c r="AK334" s="17">
        <v>0.229109496041009</v>
      </c>
      <c r="AL334" s="17">
        <v>0.31007076470091499</v>
      </c>
      <c r="AM334" s="17"/>
      <c r="AN334" s="17">
        <v>0.28719217117991602</v>
      </c>
      <c r="AO334" s="17">
        <v>0.24125314327587399</v>
      </c>
      <c r="AP334" s="17">
        <v>0.31666317257168097</v>
      </c>
      <c r="AQ334" s="17"/>
      <c r="AR334" s="17">
        <v>0.182025607085463</v>
      </c>
      <c r="AS334" s="17">
        <v>0.38590222199478802</v>
      </c>
      <c r="AT334" s="17"/>
      <c r="AU334" s="17">
        <v>0.18460502360641401</v>
      </c>
      <c r="AV334" s="17">
        <v>0.37377938076408701</v>
      </c>
    </row>
    <row r="335" spans="2:48" x14ac:dyDescent="0.25">
      <c r="B335" t="s">
        <v>200</v>
      </c>
      <c r="C335" s="17">
        <v>0.239276677215324</v>
      </c>
      <c r="D335" s="17">
        <v>0.25477643904673802</v>
      </c>
      <c r="E335" s="17">
        <v>0.22633605617574301</v>
      </c>
      <c r="F335" s="17"/>
      <c r="G335" s="17">
        <v>0.214460513497264</v>
      </c>
      <c r="H335" s="17">
        <v>0.25595012712144799</v>
      </c>
      <c r="I335" s="17">
        <v>0.257194479899303</v>
      </c>
      <c r="J335" s="17">
        <v>0.20177689409742</v>
      </c>
      <c r="K335" s="17">
        <v>0.26649381514655301</v>
      </c>
      <c r="L335" s="17"/>
      <c r="M335" s="17">
        <v>0.2173579844686</v>
      </c>
      <c r="N335" s="17">
        <v>0.24473031152073901</v>
      </c>
      <c r="O335" s="17">
        <v>0.225895159421515</v>
      </c>
      <c r="P335" s="17">
        <v>0.276239723440935</v>
      </c>
      <c r="Q335" s="17"/>
      <c r="R335" s="17">
        <v>0.23549564470049</v>
      </c>
      <c r="S335" s="17">
        <v>0.21410466596789199</v>
      </c>
      <c r="T335" s="17">
        <v>0.22199097081670799</v>
      </c>
      <c r="U335" s="17">
        <v>0.28952588439836602</v>
      </c>
      <c r="V335" s="17"/>
      <c r="W335" s="17">
        <v>0.24672742004968301</v>
      </c>
      <c r="X335" s="17">
        <v>0.220134737949683</v>
      </c>
      <c r="Y335" s="17">
        <v>0.21899166194639699</v>
      </c>
      <c r="Z335" s="17">
        <v>0.29188729085024001</v>
      </c>
      <c r="AA335" s="17">
        <v>3.8565180555348903E-2</v>
      </c>
      <c r="AB335" s="17"/>
      <c r="AC335" s="17">
        <v>0.24113497176427301</v>
      </c>
      <c r="AD335" s="17">
        <v>0.22502974360317601</v>
      </c>
      <c r="AE335" s="17"/>
      <c r="AF335" s="17">
        <v>0.243877126946418</v>
      </c>
      <c r="AG335" s="17">
        <v>0.221277278886229</v>
      </c>
      <c r="AH335" s="17">
        <v>0.233001287369038</v>
      </c>
      <c r="AI335" s="17">
        <v>0.31174138149064001</v>
      </c>
      <c r="AJ335" s="17"/>
      <c r="AK335" s="17">
        <v>0.20737139960529499</v>
      </c>
      <c r="AL335" s="17">
        <v>0.25266099159630201</v>
      </c>
      <c r="AM335" s="17"/>
      <c r="AN335" s="17">
        <v>0.210572548141716</v>
      </c>
      <c r="AO335" s="17">
        <v>0.23056380702549401</v>
      </c>
      <c r="AP335" s="17">
        <v>0.25191937516518398</v>
      </c>
      <c r="AQ335" s="17"/>
      <c r="AR335" s="17">
        <v>0.20618112155707499</v>
      </c>
      <c r="AS335" s="17">
        <v>0.20003166812484999</v>
      </c>
      <c r="AT335" s="17"/>
      <c r="AU335" s="17">
        <v>0.21913923491620099</v>
      </c>
      <c r="AV335" s="17">
        <v>0.18825702502185401</v>
      </c>
    </row>
    <row r="336" spans="2:48" x14ac:dyDescent="0.25">
      <c r="B336" t="s">
        <v>201</v>
      </c>
      <c r="C336" s="17">
        <v>0.30660631170463198</v>
      </c>
      <c r="D336" s="17">
        <v>0.33382287976876501</v>
      </c>
      <c r="E336" s="17">
        <v>0.283211814783079</v>
      </c>
      <c r="F336" s="17"/>
      <c r="G336" s="17">
        <v>0.24685560764843101</v>
      </c>
      <c r="H336" s="17">
        <v>0.255564562539637</v>
      </c>
      <c r="I336" s="17">
        <v>0.34651656711013301</v>
      </c>
      <c r="J336" s="17">
        <v>0.32493924306924998</v>
      </c>
      <c r="K336" s="17">
        <v>0.35575799881012099</v>
      </c>
      <c r="L336" s="17"/>
      <c r="M336" s="17">
        <v>0.36613879737581101</v>
      </c>
      <c r="N336" s="17">
        <v>0.30008690390920401</v>
      </c>
      <c r="O336" s="17">
        <v>0.32640669350879198</v>
      </c>
      <c r="P336" s="17">
        <v>0.24724071417165</v>
      </c>
      <c r="Q336" s="17"/>
      <c r="R336" s="17">
        <v>0.34909397746319398</v>
      </c>
      <c r="S336" s="17">
        <v>0.318086296326342</v>
      </c>
      <c r="T336" s="17">
        <v>0.335548682642618</v>
      </c>
      <c r="U336" s="17">
        <v>0.25848754407184799</v>
      </c>
      <c r="V336" s="17"/>
      <c r="W336" s="17">
        <v>0.26211781657084399</v>
      </c>
      <c r="X336" s="17">
        <v>0.31036061139592502</v>
      </c>
      <c r="Y336" s="17">
        <v>0.36350953803807301</v>
      </c>
      <c r="Z336" s="17">
        <v>0.36998595974785098</v>
      </c>
      <c r="AA336" s="17">
        <v>0.27073808275264899</v>
      </c>
      <c r="AB336" s="17"/>
      <c r="AC336" s="17">
        <v>0.29945086911227198</v>
      </c>
      <c r="AD336" s="17">
        <v>0.324246757529501</v>
      </c>
      <c r="AE336" s="17"/>
      <c r="AF336" s="17">
        <v>0.36691874247826101</v>
      </c>
      <c r="AG336" s="17">
        <v>0.37327882396477702</v>
      </c>
      <c r="AH336" s="17">
        <v>0.248127550713237</v>
      </c>
      <c r="AI336" s="17">
        <v>0.18902225681585999</v>
      </c>
      <c r="AJ336" s="17"/>
      <c r="AK336" s="17">
        <v>0.36184599238524101</v>
      </c>
      <c r="AL336" s="17">
        <v>0.261247713056799</v>
      </c>
      <c r="AM336" s="17"/>
      <c r="AN336" s="17">
        <v>0.32331533781463301</v>
      </c>
      <c r="AO336" s="17">
        <v>0.35710734527319099</v>
      </c>
      <c r="AP336" s="17">
        <v>0.24527245388105301</v>
      </c>
      <c r="AQ336" s="17"/>
      <c r="AR336" s="17">
        <v>0.44022095334493999</v>
      </c>
      <c r="AS336" s="17">
        <v>0.21070829299233201</v>
      </c>
      <c r="AT336" s="17"/>
      <c r="AU336" s="17">
        <v>0.414998386394762</v>
      </c>
      <c r="AV336" s="17">
        <v>0.246388767558189</v>
      </c>
    </row>
    <row r="337" spans="2:48" x14ac:dyDescent="0.25">
      <c r="B337" t="s">
        <v>202</v>
      </c>
      <c r="C337" s="17">
        <v>7.1301691554894395E-2</v>
      </c>
      <c r="D337" s="17">
        <v>9.4074811079051704E-2</v>
      </c>
      <c r="E337" s="17">
        <v>4.8070563594415798E-2</v>
      </c>
      <c r="F337" s="17"/>
      <c r="G337" s="17">
        <v>3.07156911629793E-2</v>
      </c>
      <c r="H337" s="17">
        <v>6.9229498688673605E-2</v>
      </c>
      <c r="I337" s="17">
        <v>5.9013545015487501E-2</v>
      </c>
      <c r="J337" s="17">
        <v>0.106839426403102</v>
      </c>
      <c r="K337" s="17">
        <v>8.8535264198560601E-2</v>
      </c>
      <c r="L337" s="17"/>
      <c r="M337" s="17">
        <v>8.9725700518466997E-2</v>
      </c>
      <c r="N337" s="17">
        <v>5.4163726939360703E-2</v>
      </c>
      <c r="O337" s="17">
        <v>8.8608847303006805E-2</v>
      </c>
      <c r="P337" s="17">
        <v>6.1336325683867002E-2</v>
      </c>
      <c r="Q337" s="17"/>
      <c r="R337" s="17">
        <v>0.100563140160028</v>
      </c>
      <c r="S337" s="17">
        <v>7.6462494009676696E-2</v>
      </c>
      <c r="T337" s="17">
        <v>6.6578961370864095E-2</v>
      </c>
      <c r="U337" s="17">
        <v>6.20900635526178E-2</v>
      </c>
      <c r="V337" s="17"/>
      <c r="W337" s="17">
        <v>6.0849077547527802E-2</v>
      </c>
      <c r="X337" s="17">
        <v>5.9162918371289799E-2</v>
      </c>
      <c r="Y337" s="17">
        <v>7.8950821811958102E-2</v>
      </c>
      <c r="Z337" s="17">
        <v>8.4518593834989095E-2</v>
      </c>
      <c r="AA337" s="17">
        <v>0.49798254775267098</v>
      </c>
      <c r="AB337" s="17"/>
      <c r="AC337" s="17">
        <v>6.0886927030635703E-2</v>
      </c>
      <c r="AD337" s="17">
        <v>8.6971349570683795E-2</v>
      </c>
      <c r="AE337" s="17"/>
      <c r="AF337" s="17">
        <v>9.4607776255076298E-2</v>
      </c>
      <c r="AG337" s="17">
        <v>6.8937907298307996E-2</v>
      </c>
      <c r="AH337" s="17">
        <v>5.0463563269604599E-2</v>
      </c>
      <c r="AI337" s="17">
        <v>7.5574385510694495E-2</v>
      </c>
      <c r="AJ337" s="17"/>
      <c r="AK337" s="17">
        <v>9.3547983551613798E-2</v>
      </c>
      <c r="AL337" s="17">
        <v>5.3984324099629902E-2</v>
      </c>
      <c r="AM337" s="17"/>
      <c r="AN337" s="17">
        <v>0.10826932345092399</v>
      </c>
      <c r="AO337" s="17">
        <v>6.3021620076226303E-2</v>
      </c>
      <c r="AP337" s="17">
        <v>4.2861477040848202E-2</v>
      </c>
      <c r="AQ337" s="17"/>
      <c r="AR337" s="17">
        <v>0.12069430338152</v>
      </c>
      <c r="AS337" s="17">
        <v>2.23764597441382E-2</v>
      </c>
      <c r="AT337" s="17"/>
      <c r="AU337" s="17">
        <v>0.12581989093256801</v>
      </c>
      <c r="AV337" s="17">
        <v>2.3169842193674801E-2</v>
      </c>
    </row>
    <row r="338" spans="2:48" x14ac:dyDescent="0.25">
      <c r="B338" t="s">
        <v>123</v>
      </c>
      <c r="C338" s="17">
        <v>2.7940095519411099E-2</v>
      </c>
      <c r="D338" s="17">
        <v>2.3879807933880001E-2</v>
      </c>
      <c r="E338" s="17">
        <v>3.2499914518857503E-2</v>
      </c>
      <c r="F338" s="17"/>
      <c r="G338" s="17">
        <v>5.1890154319312001E-2</v>
      </c>
      <c r="H338" s="17">
        <v>3.6183170745052597E-2</v>
      </c>
      <c r="I338" s="17">
        <v>1.75883090071784E-2</v>
      </c>
      <c r="J338" s="17">
        <v>1.6562709215556502E-2</v>
      </c>
      <c r="K338" s="17">
        <v>1.86159780006733E-2</v>
      </c>
      <c r="L338" s="17"/>
      <c r="M338" s="17">
        <v>2.60658574861105E-2</v>
      </c>
      <c r="N338" s="17">
        <v>2.68997061303894E-2</v>
      </c>
      <c r="O338" s="17">
        <v>2.8734813417476499E-2</v>
      </c>
      <c r="P338" s="17">
        <v>2.6147211183184599E-2</v>
      </c>
      <c r="Q338" s="17"/>
      <c r="R338" s="17">
        <v>4.2052643359163401E-2</v>
      </c>
      <c r="S338" s="17">
        <v>1.01909472814728E-2</v>
      </c>
      <c r="T338" s="17">
        <v>1.6640098050281198E-2</v>
      </c>
      <c r="U338" s="17">
        <v>3.4065131026043E-2</v>
      </c>
      <c r="V338" s="17"/>
      <c r="W338" s="17">
        <v>3.4087463105622003E-2</v>
      </c>
      <c r="X338" s="17">
        <v>2.1193947181285401E-2</v>
      </c>
      <c r="Y338" s="17">
        <v>2.6985359251646999E-2</v>
      </c>
      <c r="Z338" s="17">
        <v>1.44090727280669E-2</v>
      </c>
      <c r="AA338" s="17">
        <v>0</v>
      </c>
      <c r="AB338" s="17"/>
      <c r="AC338" s="17">
        <v>2.9136930005044501E-2</v>
      </c>
      <c r="AD338" s="17">
        <v>2.4501273141548398E-2</v>
      </c>
      <c r="AE338" s="17"/>
      <c r="AF338" s="17">
        <v>1.15856683701551E-2</v>
      </c>
      <c r="AG338" s="17">
        <v>1.48228070495427E-2</v>
      </c>
      <c r="AH338" s="17">
        <v>4.8786285531419997E-2</v>
      </c>
      <c r="AI338" s="17">
        <v>2.9291679464093601E-2</v>
      </c>
      <c r="AJ338" s="17"/>
      <c r="AK338" s="17">
        <v>2.6157156607560801E-2</v>
      </c>
      <c r="AL338" s="17">
        <v>3.1051624491274299E-2</v>
      </c>
      <c r="AM338" s="17"/>
      <c r="AN338" s="17">
        <v>4.9136267331219199E-3</v>
      </c>
      <c r="AO338" s="17">
        <v>2.4497357382135501E-2</v>
      </c>
      <c r="AP338" s="17">
        <v>3.2301538699410201E-2</v>
      </c>
      <c r="AQ338" s="17"/>
      <c r="AR338" s="17">
        <v>1.9015360806368599E-2</v>
      </c>
      <c r="AS338" s="17">
        <v>2.1161988453828998E-2</v>
      </c>
      <c r="AT338" s="17"/>
      <c r="AU338" s="17">
        <v>1.75932829404233E-2</v>
      </c>
      <c r="AV338" s="17">
        <v>2.5341189154322499E-2</v>
      </c>
    </row>
    <row r="339" spans="2:48" x14ac:dyDescent="0.25">
      <c r="B339" t="s">
        <v>203</v>
      </c>
      <c r="C339" s="17">
        <v>0.35487522400573901</v>
      </c>
      <c r="D339" s="17">
        <v>0.29344606217156599</v>
      </c>
      <c r="E339" s="17">
        <v>0.40988165092790502</v>
      </c>
      <c r="F339" s="17"/>
      <c r="G339" s="17">
        <v>0.45607803337201402</v>
      </c>
      <c r="H339" s="17">
        <v>0.383072640905189</v>
      </c>
      <c r="I339" s="17">
        <v>0.31968709896789799</v>
      </c>
      <c r="J339" s="17">
        <v>0.34988172721467198</v>
      </c>
      <c r="K339" s="17">
        <v>0.270596943844091</v>
      </c>
      <c r="L339" s="17"/>
      <c r="M339" s="17">
        <v>0.30071166015101097</v>
      </c>
      <c r="N339" s="17">
        <v>0.37411935150030701</v>
      </c>
      <c r="O339" s="17">
        <v>0.33035448634921</v>
      </c>
      <c r="P339" s="17">
        <v>0.38903602552036298</v>
      </c>
      <c r="Q339" s="17"/>
      <c r="R339" s="17">
        <v>0.272794594317124</v>
      </c>
      <c r="S339" s="17">
        <v>0.38115559641461699</v>
      </c>
      <c r="T339" s="17">
        <v>0.35924128711952802</v>
      </c>
      <c r="U339" s="17">
        <v>0.35583137695112499</v>
      </c>
      <c r="V339" s="17"/>
      <c r="W339" s="17">
        <v>0.39621822272632301</v>
      </c>
      <c r="X339" s="17">
        <v>0.38914778510181702</v>
      </c>
      <c r="Y339" s="17">
        <v>0.311562618951926</v>
      </c>
      <c r="Z339" s="17">
        <v>0.23919908283885299</v>
      </c>
      <c r="AA339" s="17">
        <v>0.19271418893933101</v>
      </c>
      <c r="AB339" s="17"/>
      <c r="AC339" s="17">
        <v>0.36939030208777401</v>
      </c>
      <c r="AD339" s="17">
        <v>0.33925087615508998</v>
      </c>
      <c r="AE339" s="17"/>
      <c r="AF339" s="17">
        <v>0.28301068595008999</v>
      </c>
      <c r="AG339" s="17">
        <v>0.321683182801143</v>
      </c>
      <c r="AH339" s="17">
        <v>0.41962131311669998</v>
      </c>
      <c r="AI339" s="17">
        <v>0.39437029671871199</v>
      </c>
      <c r="AJ339" s="17"/>
      <c r="AK339" s="17">
        <v>0.311077467850289</v>
      </c>
      <c r="AL339" s="17">
        <v>0.40105534675599402</v>
      </c>
      <c r="AM339" s="17"/>
      <c r="AN339" s="17">
        <v>0.35292916385960499</v>
      </c>
      <c r="AO339" s="17">
        <v>0.32480987024295199</v>
      </c>
      <c r="AP339" s="17">
        <v>0.42764515521350499</v>
      </c>
      <c r="AQ339" s="17"/>
      <c r="AR339" s="17">
        <v>0.213888260910095</v>
      </c>
      <c r="AS339" s="17">
        <v>0.54572159068485004</v>
      </c>
      <c r="AT339" s="17"/>
      <c r="AU339" s="17">
        <v>0.22244920481604599</v>
      </c>
      <c r="AV339" s="17">
        <v>0.51684317607195995</v>
      </c>
    </row>
    <row r="340" spans="2:48" x14ac:dyDescent="0.25">
      <c r="B340" t="s">
        <v>204</v>
      </c>
      <c r="C340" s="17">
        <v>0.377908003259526</v>
      </c>
      <c r="D340" s="17">
        <v>0.42789769084781698</v>
      </c>
      <c r="E340" s="17">
        <v>0.33128237837749502</v>
      </c>
      <c r="F340" s="17"/>
      <c r="G340" s="17">
        <v>0.27757129881141102</v>
      </c>
      <c r="H340" s="17">
        <v>0.324794061228311</v>
      </c>
      <c r="I340" s="17">
        <v>0.40553011212562101</v>
      </c>
      <c r="J340" s="17">
        <v>0.43177866947235199</v>
      </c>
      <c r="K340" s="17">
        <v>0.44429326300868199</v>
      </c>
      <c r="L340" s="17"/>
      <c r="M340" s="17">
        <v>0.45586449789427802</v>
      </c>
      <c r="N340" s="17">
        <v>0.35425063084856501</v>
      </c>
      <c r="O340" s="17">
        <v>0.41501554081179898</v>
      </c>
      <c r="P340" s="17">
        <v>0.30857703985551699</v>
      </c>
      <c r="Q340" s="17"/>
      <c r="R340" s="17">
        <v>0.44965711762322202</v>
      </c>
      <c r="S340" s="17">
        <v>0.39454879033601797</v>
      </c>
      <c r="T340" s="17">
        <v>0.402127644013482</v>
      </c>
      <c r="U340" s="17">
        <v>0.32057760762446602</v>
      </c>
      <c r="V340" s="17"/>
      <c r="W340" s="17">
        <v>0.32296689411837198</v>
      </c>
      <c r="X340" s="17">
        <v>0.36952352976721498</v>
      </c>
      <c r="Y340" s="17">
        <v>0.44246035985003102</v>
      </c>
      <c r="Z340" s="17">
        <v>0.45450455358283998</v>
      </c>
      <c r="AA340" s="17">
        <v>0.76872063050532002</v>
      </c>
      <c r="AB340" s="17"/>
      <c r="AC340" s="17">
        <v>0.36033779614290801</v>
      </c>
      <c r="AD340" s="17">
        <v>0.41121810710018503</v>
      </c>
      <c r="AE340" s="17"/>
      <c r="AF340" s="17">
        <v>0.461526518733337</v>
      </c>
      <c r="AG340" s="17">
        <v>0.44221673126308497</v>
      </c>
      <c r="AH340" s="17">
        <v>0.29859111398284099</v>
      </c>
      <c r="AI340" s="17">
        <v>0.264596642326554</v>
      </c>
      <c r="AJ340" s="17"/>
      <c r="AK340" s="17">
        <v>0.45539397593685499</v>
      </c>
      <c r="AL340" s="17">
        <v>0.315232037156429</v>
      </c>
      <c r="AM340" s="17"/>
      <c r="AN340" s="17">
        <v>0.431584661265558</v>
      </c>
      <c r="AO340" s="17">
        <v>0.42012896534941802</v>
      </c>
      <c r="AP340" s="17">
        <v>0.28813393092190098</v>
      </c>
      <c r="AQ340" s="17"/>
      <c r="AR340" s="17">
        <v>0.56091525672646103</v>
      </c>
      <c r="AS340" s="17">
        <v>0.233084752736471</v>
      </c>
      <c r="AT340" s="17"/>
      <c r="AU340" s="17">
        <v>0.54081827732732901</v>
      </c>
      <c r="AV340" s="17">
        <v>0.26955860975186402</v>
      </c>
    </row>
    <row r="341" spans="2:48" x14ac:dyDescent="0.25">
      <c r="B341" t="s">
        <v>147</v>
      </c>
      <c r="C341" s="17">
        <v>2.3032779253786901E-2</v>
      </c>
      <c r="D341" s="17">
        <v>0.13445162867625099</v>
      </c>
      <c r="E341" s="17">
        <v>-7.8599272550409799E-2</v>
      </c>
      <c r="F341" s="17"/>
      <c r="G341" s="17">
        <v>-0.17850673456060301</v>
      </c>
      <c r="H341" s="17">
        <v>-5.8278579676877898E-2</v>
      </c>
      <c r="I341" s="17">
        <v>8.5843013157722595E-2</v>
      </c>
      <c r="J341" s="17">
        <v>8.1896942257680197E-2</v>
      </c>
      <c r="K341" s="17">
        <v>0.173696319164591</v>
      </c>
      <c r="L341" s="17"/>
      <c r="M341" s="17">
        <v>0.15515283774326699</v>
      </c>
      <c r="N341" s="17">
        <v>-1.9868720651742399E-2</v>
      </c>
      <c r="O341" s="17">
        <v>8.4661054462588398E-2</v>
      </c>
      <c r="P341" s="17">
        <v>-8.0458985664846397E-2</v>
      </c>
      <c r="Q341" s="17"/>
      <c r="R341" s="17">
        <v>0.176862523306098</v>
      </c>
      <c r="S341" s="17">
        <v>1.3393193921401E-2</v>
      </c>
      <c r="T341" s="17">
        <v>4.2886356893954099E-2</v>
      </c>
      <c r="U341" s="17">
        <v>-3.52537693266591E-2</v>
      </c>
      <c r="V341" s="17"/>
      <c r="W341" s="17">
        <v>-7.3251328607950805E-2</v>
      </c>
      <c r="X341" s="17">
        <v>-1.9624255334602301E-2</v>
      </c>
      <c r="Y341" s="17">
        <v>0.13089774089810499</v>
      </c>
      <c r="Z341" s="17">
        <v>0.21530547074398801</v>
      </c>
      <c r="AA341" s="17">
        <v>0.57600644156599001</v>
      </c>
      <c r="AB341" s="17"/>
      <c r="AC341" s="17">
        <v>-9.05250594486612E-3</v>
      </c>
      <c r="AD341" s="17">
        <v>7.1967230945094704E-2</v>
      </c>
      <c r="AE341" s="17"/>
      <c r="AF341" s="17">
        <v>0.17851583278324701</v>
      </c>
      <c r="AG341" s="17">
        <v>0.120533548461941</v>
      </c>
      <c r="AH341" s="17">
        <v>-0.121030199133859</v>
      </c>
      <c r="AI341" s="17">
        <v>-0.12977365439215799</v>
      </c>
      <c r="AJ341" s="17"/>
      <c r="AK341" s="17">
        <v>0.14431650808656599</v>
      </c>
      <c r="AL341" s="17">
        <v>-8.5823309599565398E-2</v>
      </c>
      <c r="AM341" s="17"/>
      <c r="AN341" s="17">
        <v>7.8655497405952707E-2</v>
      </c>
      <c r="AO341" s="17">
        <v>9.5319095106465399E-2</v>
      </c>
      <c r="AP341" s="17">
        <v>-0.13951122429160401</v>
      </c>
      <c r="AQ341" s="17"/>
      <c r="AR341" s="17">
        <v>0.34702699581636598</v>
      </c>
      <c r="AS341" s="17">
        <v>-0.31263683794837999</v>
      </c>
      <c r="AT341" s="17"/>
      <c r="AU341" s="17">
        <v>0.31836907251128299</v>
      </c>
      <c r="AV341" s="17">
        <v>-0.24728456632009599</v>
      </c>
    </row>
    <row r="342" spans="2:48" x14ac:dyDescent="0.25">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row>
    <row r="343" spans="2:48" x14ac:dyDescent="0.25">
      <c r="B343" s="6" t="s">
        <v>209</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row>
    <row r="344" spans="2:48" x14ac:dyDescent="0.25">
      <c r="B344" s="24" t="s">
        <v>73</v>
      </c>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row>
    <row r="345" spans="2:48" x14ac:dyDescent="0.25">
      <c r="B345" t="s">
        <v>198</v>
      </c>
      <c r="C345" s="17">
        <v>8.8822753337649801E-2</v>
      </c>
      <c r="D345" s="17">
        <v>9.3552411450346706E-2</v>
      </c>
      <c r="E345" s="17">
        <v>7.7231477871679804E-2</v>
      </c>
      <c r="F345" s="17"/>
      <c r="G345" s="17">
        <v>0.12373450311170001</v>
      </c>
      <c r="H345" s="17">
        <v>9.0118488067568003E-2</v>
      </c>
      <c r="I345" s="17">
        <v>7.3792736379528795E-2</v>
      </c>
      <c r="J345" s="17">
        <v>0.106684292573292</v>
      </c>
      <c r="K345" s="17">
        <v>5.1261963558135101E-2</v>
      </c>
      <c r="L345" s="17"/>
      <c r="M345" s="17">
        <v>7.1246711172577901E-2</v>
      </c>
      <c r="N345" s="17">
        <v>8.0278785763349597E-2</v>
      </c>
      <c r="O345" s="17">
        <v>0.10056256872550599</v>
      </c>
      <c r="P345" s="17">
        <v>9.7365752897562899E-2</v>
      </c>
      <c r="Q345" s="17"/>
      <c r="R345" s="17">
        <v>6.3501147838752506E-2</v>
      </c>
      <c r="S345" s="17">
        <v>0.13398106441725999</v>
      </c>
      <c r="T345" s="17">
        <v>6.7809883520764697E-2</v>
      </c>
      <c r="U345" s="17">
        <v>9.6917882201719804E-2</v>
      </c>
      <c r="V345" s="17"/>
      <c r="W345" s="17">
        <v>0.105914044422079</v>
      </c>
      <c r="X345" s="17">
        <v>7.3833104231404295E-2</v>
      </c>
      <c r="Y345" s="17">
        <v>9.8936419428750297E-2</v>
      </c>
      <c r="Z345" s="17">
        <v>3.9769392752658499E-2</v>
      </c>
      <c r="AA345" s="17">
        <v>8.6745102799036106E-2</v>
      </c>
      <c r="AB345" s="17"/>
      <c r="AC345" s="17">
        <v>8.5691653285191294E-2</v>
      </c>
      <c r="AD345" s="17">
        <v>9.1587668954060106E-2</v>
      </c>
      <c r="AE345" s="17"/>
      <c r="AF345" s="17">
        <v>8.8895040347659604E-2</v>
      </c>
      <c r="AG345" s="17">
        <v>3.2263032752515797E-2</v>
      </c>
      <c r="AH345" s="17">
        <v>9.8693697902926203E-2</v>
      </c>
      <c r="AI345" s="17">
        <v>0.16503999705549899</v>
      </c>
      <c r="AJ345" s="17"/>
      <c r="AK345" s="17">
        <v>7.8065457175446898E-2</v>
      </c>
      <c r="AL345" s="17">
        <v>9.8086741724951798E-2</v>
      </c>
      <c r="AM345" s="17"/>
      <c r="AN345" s="17">
        <v>9.83476207108539E-2</v>
      </c>
      <c r="AO345" s="17">
        <v>6.2085557682186203E-2</v>
      </c>
      <c r="AP345" s="17">
        <v>9.4790175643737901E-2</v>
      </c>
      <c r="AQ345" s="17"/>
      <c r="AR345" s="17">
        <v>2.1257830532649E-2</v>
      </c>
      <c r="AS345" s="17">
        <v>0.207390140157615</v>
      </c>
      <c r="AT345" s="17"/>
      <c r="AU345" s="17">
        <v>3.0602932586556102E-2</v>
      </c>
      <c r="AV345" s="17">
        <v>0.15306907213519499</v>
      </c>
    </row>
    <row r="346" spans="2:48" x14ac:dyDescent="0.25">
      <c r="B346" t="s">
        <v>199</v>
      </c>
      <c r="C346" s="17">
        <v>0.21249955820284999</v>
      </c>
      <c r="D346" s="17">
        <v>0.163995811897027</v>
      </c>
      <c r="E346" s="17">
        <v>0.25872966460541602</v>
      </c>
      <c r="F346" s="17"/>
      <c r="G346" s="17">
        <v>0.23088078060738801</v>
      </c>
      <c r="H346" s="17">
        <v>0.22451993429023501</v>
      </c>
      <c r="I346" s="17">
        <v>0.198082897679488</v>
      </c>
      <c r="J346" s="17">
        <v>0.22537000922637199</v>
      </c>
      <c r="K346" s="17">
        <v>0.18460197733629599</v>
      </c>
      <c r="L346" s="17"/>
      <c r="M346" s="17">
        <v>0.19066647923622199</v>
      </c>
      <c r="N346" s="17">
        <v>0.217566695822799</v>
      </c>
      <c r="O346" s="17">
        <v>0.198367137521575</v>
      </c>
      <c r="P346" s="17">
        <v>0.227119473351892</v>
      </c>
      <c r="Q346" s="17"/>
      <c r="R346" s="17">
        <v>0.18431157261443901</v>
      </c>
      <c r="S346" s="17">
        <v>0.17085180305849801</v>
      </c>
      <c r="T346" s="17">
        <v>0.22978847536053301</v>
      </c>
      <c r="U346" s="17">
        <v>0.22511250977500399</v>
      </c>
      <c r="V346" s="17"/>
      <c r="W346" s="17">
        <v>0.22986302748184401</v>
      </c>
      <c r="X346" s="17">
        <v>0.21383964132337299</v>
      </c>
      <c r="Y346" s="17">
        <v>0.18575007378852901</v>
      </c>
      <c r="Z346" s="17">
        <v>0.26149655859575999</v>
      </c>
      <c r="AA346" s="17">
        <v>0</v>
      </c>
      <c r="AB346" s="17"/>
      <c r="AC346" s="17">
        <v>0.21372025420780499</v>
      </c>
      <c r="AD346" s="17">
        <v>0.217597241509496</v>
      </c>
      <c r="AE346" s="17"/>
      <c r="AF346" s="17">
        <v>0.18166455530565301</v>
      </c>
      <c r="AG346" s="17">
        <v>0.18044031726909701</v>
      </c>
      <c r="AH346" s="17">
        <v>0.24369352565008801</v>
      </c>
      <c r="AI346" s="17">
        <v>0.27865942411597999</v>
      </c>
      <c r="AJ346" s="17"/>
      <c r="AK346" s="17">
        <v>0.15276776154431099</v>
      </c>
      <c r="AL346" s="17">
        <v>0.24551620381173</v>
      </c>
      <c r="AM346" s="17"/>
      <c r="AN346" s="17">
        <v>0.170927161794905</v>
      </c>
      <c r="AO346" s="17">
        <v>0.19777013165910201</v>
      </c>
      <c r="AP346" s="17">
        <v>0.27475526502623498</v>
      </c>
      <c r="AQ346" s="17"/>
      <c r="AR346" s="17">
        <v>0.111729030587533</v>
      </c>
      <c r="AS346" s="17">
        <v>0.35836653302424798</v>
      </c>
      <c r="AT346" s="17"/>
      <c r="AU346" s="17">
        <v>0.10621217500736101</v>
      </c>
      <c r="AV346" s="17">
        <v>0.34705000605310399</v>
      </c>
    </row>
    <row r="347" spans="2:48" x14ac:dyDescent="0.25">
      <c r="B347" t="s">
        <v>200</v>
      </c>
      <c r="C347" s="17">
        <v>0.28742312625030803</v>
      </c>
      <c r="D347" s="17">
        <v>0.29522371988725099</v>
      </c>
      <c r="E347" s="17">
        <v>0.283020999104514</v>
      </c>
      <c r="F347" s="17"/>
      <c r="G347" s="17">
        <v>0.31370052397259202</v>
      </c>
      <c r="H347" s="17">
        <v>0.31703299347819702</v>
      </c>
      <c r="I347" s="17">
        <v>0.29408531454936698</v>
      </c>
      <c r="J347" s="17">
        <v>0.25473952763958502</v>
      </c>
      <c r="K347" s="17">
        <v>0.25966342671749398</v>
      </c>
      <c r="L347" s="17"/>
      <c r="M347" s="17">
        <v>0.28051992153564498</v>
      </c>
      <c r="N347" s="17">
        <v>0.27315691579388202</v>
      </c>
      <c r="O347" s="17">
        <v>0.28160088287711199</v>
      </c>
      <c r="P347" s="17">
        <v>0.32548301170350802</v>
      </c>
      <c r="Q347" s="17"/>
      <c r="R347" s="17">
        <v>0.26608024211734899</v>
      </c>
      <c r="S347" s="17">
        <v>0.319818354686071</v>
      </c>
      <c r="T347" s="17">
        <v>0.29970239462709197</v>
      </c>
      <c r="U347" s="17">
        <v>0.278555243269065</v>
      </c>
      <c r="V347" s="17"/>
      <c r="W347" s="17">
        <v>0.32174081221428902</v>
      </c>
      <c r="X347" s="17">
        <v>0.29605560732289299</v>
      </c>
      <c r="Y347" s="17">
        <v>0.19695185536526699</v>
      </c>
      <c r="Z347" s="17">
        <v>0.13739689585376899</v>
      </c>
      <c r="AA347" s="17">
        <v>0.40164047104807299</v>
      </c>
      <c r="AB347" s="17"/>
      <c r="AC347" s="17">
        <v>0.29262992634523399</v>
      </c>
      <c r="AD347" s="17">
        <v>0.267833245460526</v>
      </c>
      <c r="AE347" s="17"/>
      <c r="AF347" s="17">
        <v>0.23496724578150399</v>
      </c>
      <c r="AG347" s="17">
        <v>0.23936785176706801</v>
      </c>
      <c r="AH347" s="17">
        <v>0.32573967809988502</v>
      </c>
      <c r="AI347" s="17">
        <v>0.39079609171002899</v>
      </c>
      <c r="AJ347" s="17"/>
      <c r="AK347" s="17">
        <v>0.290848363729031</v>
      </c>
      <c r="AL347" s="17">
        <v>0.288535270765443</v>
      </c>
      <c r="AM347" s="17"/>
      <c r="AN347" s="17">
        <v>0.25363401513535899</v>
      </c>
      <c r="AO347" s="17">
        <v>0.310554673311211</v>
      </c>
      <c r="AP347" s="17">
        <v>0.28366669558103402</v>
      </c>
      <c r="AQ347" s="17"/>
      <c r="AR347" s="17">
        <v>0.232286109276162</v>
      </c>
      <c r="AS347" s="17">
        <v>0.236778803971015</v>
      </c>
      <c r="AT347" s="17"/>
      <c r="AU347" s="17">
        <v>0.29401738688288498</v>
      </c>
      <c r="AV347" s="17">
        <v>0.24427492184628</v>
      </c>
    </row>
    <row r="348" spans="2:48" x14ac:dyDescent="0.25">
      <c r="B348" t="s">
        <v>201</v>
      </c>
      <c r="C348" s="17">
        <v>0.30906278557073702</v>
      </c>
      <c r="D348" s="17">
        <v>0.33346742594113499</v>
      </c>
      <c r="E348" s="17">
        <v>0.28851965307489702</v>
      </c>
      <c r="F348" s="17"/>
      <c r="G348" s="17">
        <v>0.27038323543898701</v>
      </c>
      <c r="H348" s="17">
        <v>0.28790743959389897</v>
      </c>
      <c r="I348" s="17">
        <v>0.32827590143782398</v>
      </c>
      <c r="J348" s="17">
        <v>0.293266356839613</v>
      </c>
      <c r="K348" s="17">
        <v>0.36338208965500102</v>
      </c>
      <c r="L348" s="17"/>
      <c r="M348" s="17">
        <v>0.33441333126696998</v>
      </c>
      <c r="N348" s="17">
        <v>0.31042345502362501</v>
      </c>
      <c r="O348" s="17">
        <v>0.32128293154155102</v>
      </c>
      <c r="P348" s="17">
        <v>0.28505604467074402</v>
      </c>
      <c r="Q348" s="17"/>
      <c r="R348" s="17">
        <v>0.34483280726054899</v>
      </c>
      <c r="S348" s="17">
        <v>0.29628336873674999</v>
      </c>
      <c r="T348" s="17">
        <v>0.31894123827281301</v>
      </c>
      <c r="U348" s="17">
        <v>0.274959086548483</v>
      </c>
      <c r="V348" s="17"/>
      <c r="W348" s="17">
        <v>0.278009978742561</v>
      </c>
      <c r="X348" s="17">
        <v>0.32632558029999698</v>
      </c>
      <c r="Y348" s="17">
        <v>0.37783494173487597</v>
      </c>
      <c r="Z348" s="17">
        <v>0.351357222699273</v>
      </c>
      <c r="AA348" s="17">
        <v>0.40484711399266199</v>
      </c>
      <c r="AB348" s="17"/>
      <c r="AC348" s="17">
        <v>0.30343969452924102</v>
      </c>
      <c r="AD348" s="17">
        <v>0.32380833179061502</v>
      </c>
      <c r="AE348" s="17"/>
      <c r="AF348" s="17">
        <v>0.36651131579364399</v>
      </c>
      <c r="AG348" s="17">
        <v>0.40255403791448702</v>
      </c>
      <c r="AH348" s="17">
        <v>0.25536290822207902</v>
      </c>
      <c r="AI348" s="17">
        <v>0.15057722163225901</v>
      </c>
      <c r="AJ348" s="17"/>
      <c r="AK348" s="17">
        <v>0.34315502210399401</v>
      </c>
      <c r="AL348" s="17">
        <v>0.28831278202250399</v>
      </c>
      <c r="AM348" s="17"/>
      <c r="AN348" s="17">
        <v>0.35862486854683601</v>
      </c>
      <c r="AO348" s="17">
        <v>0.31441163905367497</v>
      </c>
      <c r="AP348" s="17">
        <v>0.28090232179708002</v>
      </c>
      <c r="AQ348" s="17"/>
      <c r="AR348" s="17">
        <v>0.46161201851181899</v>
      </c>
      <c r="AS348" s="17">
        <v>0.15645962523232501</v>
      </c>
      <c r="AT348" s="17"/>
      <c r="AU348" s="17">
        <v>0.44729662940892201</v>
      </c>
      <c r="AV348" s="17">
        <v>0.177842660421066</v>
      </c>
    </row>
    <row r="349" spans="2:48" x14ac:dyDescent="0.25">
      <c r="B349" t="s">
        <v>202</v>
      </c>
      <c r="C349" s="17">
        <v>7.3311406438460999E-2</v>
      </c>
      <c r="D349" s="17">
        <v>8.9939207067508894E-2</v>
      </c>
      <c r="E349" s="17">
        <v>5.8044120123729601E-2</v>
      </c>
      <c r="F349" s="17"/>
      <c r="G349" s="17">
        <v>2.70652463596061E-2</v>
      </c>
      <c r="H349" s="17">
        <v>5.0758755635674897E-2</v>
      </c>
      <c r="I349" s="17">
        <v>6.8831656845984898E-2</v>
      </c>
      <c r="J349" s="17">
        <v>9.4148167405250796E-2</v>
      </c>
      <c r="K349" s="17">
        <v>0.12287370088925099</v>
      </c>
      <c r="L349" s="17"/>
      <c r="M349" s="17">
        <v>0.112562633883197</v>
      </c>
      <c r="N349" s="17">
        <v>7.4572907444238098E-2</v>
      </c>
      <c r="O349" s="17">
        <v>7.5140079530909898E-2</v>
      </c>
      <c r="P349" s="17">
        <v>3.6848164145092899E-2</v>
      </c>
      <c r="Q349" s="17"/>
      <c r="R349" s="17">
        <v>0.113655884921566</v>
      </c>
      <c r="S349" s="17">
        <v>5.9797231632353502E-2</v>
      </c>
      <c r="T349" s="17">
        <v>6.1602094628158702E-2</v>
      </c>
      <c r="U349" s="17">
        <v>8.62464688993589E-2</v>
      </c>
      <c r="V349" s="17"/>
      <c r="W349" s="17">
        <v>3.3534743559652698E-2</v>
      </c>
      <c r="X349" s="17">
        <v>6.0673014813595799E-2</v>
      </c>
      <c r="Y349" s="17">
        <v>0.112862156853753</v>
      </c>
      <c r="Z349" s="17">
        <v>0.20997993009853899</v>
      </c>
      <c r="AA349" s="17">
        <v>0.106767312160229</v>
      </c>
      <c r="AB349" s="17"/>
      <c r="AC349" s="17">
        <v>7.6786124091122301E-2</v>
      </c>
      <c r="AD349" s="17">
        <v>6.91625140519075E-2</v>
      </c>
      <c r="AE349" s="17"/>
      <c r="AF349" s="17">
        <v>0.10456399388886201</v>
      </c>
      <c r="AG349" s="17">
        <v>0.12497209181442499</v>
      </c>
      <c r="AH349" s="17">
        <v>3.3705249538470199E-2</v>
      </c>
      <c r="AI349" s="17">
        <v>1.4927265486232201E-2</v>
      </c>
      <c r="AJ349" s="17"/>
      <c r="AK349" s="17">
        <v>9.5939569704588307E-2</v>
      </c>
      <c r="AL349" s="17">
        <v>5.8595996965489401E-2</v>
      </c>
      <c r="AM349" s="17"/>
      <c r="AN349" s="17">
        <v>0.104925381768744</v>
      </c>
      <c r="AO349" s="17">
        <v>8.2513902859711705E-2</v>
      </c>
      <c r="AP349" s="17">
        <v>3.8870358120380699E-2</v>
      </c>
      <c r="AQ349" s="17"/>
      <c r="AR349" s="17">
        <v>0.14985742840820501</v>
      </c>
      <c r="AS349" s="17">
        <v>1.6363573061836001E-2</v>
      </c>
      <c r="AT349" s="17"/>
      <c r="AU349" s="17">
        <v>0.112435853003665</v>
      </c>
      <c r="AV349" s="17">
        <v>4.5370678037571097E-2</v>
      </c>
    </row>
    <row r="350" spans="2:48" x14ac:dyDescent="0.25">
      <c r="B350" t="s">
        <v>123</v>
      </c>
      <c r="C350" s="17">
        <v>2.88803701999941E-2</v>
      </c>
      <c r="D350" s="17">
        <v>2.38214237567318E-2</v>
      </c>
      <c r="E350" s="17">
        <v>3.44540852197638E-2</v>
      </c>
      <c r="F350" s="17"/>
      <c r="G350" s="17">
        <v>3.4235710509728103E-2</v>
      </c>
      <c r="H350" s="17">
        <v>2.9662388934426302E-2</v>
      </c>
      <c r="I350" s="17">
        <v>3.6931493107808397E-2</v>
      </c>
      <c r="J350" s="17">
        <v>2.57916463158878E-2</v>
      </c>
      <c r="K350" s="17">
        <v>1.8216841843822901E-2</v>
      </c>
      <c r="L350" s="17"/>
      <c r="M350" s="17">
        <v>1.0590922905388401E-2</v>
      </c>
      <c r="N350" s="17">
        <v>4.4001240152106602E-2</v>
      </c>
      <c r="O350" s="17">
        <v>2.3046399803346902E-2</v>
      </c>
      <c r="P350" s="17">
        <v>2.8127553231200201E-2</v>
      </c>
      <c r="Q350" s="17"/>
      <c r="R350" s="17">
        <v>2.7618345247345501E-2</v>
      </c>
      <c r="S350" s="17">
        <v>1.9268177469068198E-2</v>
      </c>
      <c r="T350" s="17">
        <v>2.2155913590637701E-2</v>
      </c>
      <c r="U350" s="17">
        <v>3.8208809306369697E-2</v>
      </c>
      <c r="V350" s="17"/>
      <c r="W350" s="17">
        <v>3.0937393579573799E-2</v>
      </c>
      <c r="X350" s="17">
        <v>2.9273052008736401E-2</v>
      </c>
      <c r="Y350" s="17">
        <v>2.76645528288256E-2</v>
      </c>
      <c r="Z350" s="17">
        <v>0</v>
      </c>
      <c r="AA350" s="17">
        <v>0</v>
      </c>
      <c r="AB350" s="17"/>
      <c r="AC350" s="17">
        <v>2.77323475414059E-2</v>
      </c>
      <c r="AD350" s="17">
        <v>3.0010998233394301E-2</v>
      </c>
      <c r="AE350" s="17"/>
      <c r="AF350" s="17">
        <v>2.3397848882677801E-2</v>
      </c>
      <c r="AG350" s="17">
        <v>2.0402668482406801E-2</v>
      </c>
      <c r="AH350" s="17">
        <v>4.2804940586552098E-2</v>
      </c>
      <c r="AI350" s="17">
        <v>0</v>
      </c>
      <c r="AJ350" s="17"/>
      <c r="AK350" s="17">
        <v>3.9223825742629698E-2</v>
      </c>
      <c r="AL350" s="17">
        <v>2.0953004709881699E-2</v>
      </c>
      <c r="AM350" s="17"/>
      <c r="AN350" s="17">
        <v>1.3540952043301699E-2</v>
      </c>
      <c r="AO350" s="17">
        <v>3.2664095434113999E-2</v>
      </c>
      <c r="AP350" s="17">
        <v>2.7015183831532799E-2</v>
      </c>
      <c r="AQ350" s="17"/>
      <c r="AR350" s="17">
        <v>2.3257582683633302E-2</v>
      </c>
      <c r="AS350" s="17">
        <v>2.4641324552960999E-2</v>
      </c>
      <c r="AT350" s="17"/>
      <c r="AU350" s="17">
        <v>9.4350231106105197E-3</v>
      </c>
      <c r="AV350" s="17">
        <v>3.2392661506784902E-2</v>
      </c>
    </row>
    <row r="351" spans="2:48" x14ac:dyDescent="0.25">
      <c r="B351" t="s">
        <v>203</v>
      </c>
      <c r="C351" s="17">
        <v>0.30132231154049999</v>
      </c>
      <c r="D351" s="17">
        <v>0.25754822334737298</v>
      </c>
      <c r="E351" s="17">
        <v>0.33596114247709602</v>
      </c>
      <c r="F351" s="17"/>
      <c r="G351" s="17">
        <v>0.35461528371908702</v>
      </c>
      <c r="H351" s="17">
        <v>0.31463842235780298</v>
      </c>
      <c r="I351" s="17">
        <v>0.27187563405901599</v>
      </c>
      <c r="J351" s="17">
        <v>0.332054301799664</v>
      </c>
      <c r="K351" s="17">
        <v>0.235863940894431</v>
      </c>
      <c r="L351" s="17"/>
      <c r="M351" s="17">
        <v>0.26191319040880001</v>
      </c>
      <c r="N351" s="17">
        <v>0.29784548158614899</v>
      </c>
      <c r="O351" s="17">
        <v>0.29892970624708098</v>
      </c>
      <c r="P351" s="17">
        <v>0.32448522624945503</v>
      </c>
      <c r="Q351" s="17"/>
      <c r="R351" s="17">
        <v>0.247812720453191</v>
      </c>
      <c r="S351" s="17">
        <v>0.304832867475757</v>
      </c>
      <c r="T351" s="17">
        <v>0.29759835888129799</v>
      </c>
      <c r="U351" s="17">
        <v>0.32203039197672401</v>
      </c>
      <c r="V351" s="17"/>
      <c r="W351" s="17">
        <v>0.33577707190392297</v>
      </c>
      <c r="X351" s="17">
        <v>0.28767274555477801</v>
      </c>
      <c r="Y351" s="17">
        <v>0.28468649321727901</v>
      </c>
      <c r="Z351" s="17">
        <v>0.30126595134841899</v>
      </c>
      <c r="AA351" s="17">
        <v>8.6745102799036106E-2</v>
      </c>
      <c r="AB351" s="17"/>
      <c r="AC351" s="17">
        <v>0.29941190749299601</v>
      </c>
      <c r="AD351" s="17">
        <v>0.30918491046355701</v>
      </c>
      <c r="AE351" s="17"/>
      <c r="AF351" s="17">
        <v>0.270559595653312</v>
      </c>
      <c r="AG351" s="17">
        <v>0.212703350021613</v>
      </c>
      <c r="AH351" s="17">
        <v>0.34238722355301399</v>
      </c>
      <c r="AI351" s="17">
        <v>0.44369942117147998</v>
      </c>
      <c r="AJ351" s="17"/>
      <c r="AK351" s="17">
        <v>0.23083321871975701</v>
      </c>
      <c r="AL351" s="17">
        <v>0.34360294553668203</v>
      </c>
      <c r="AM351" s="17"/>
      <c r="AN351" s="17">
        <v>0.26927478250575898</v>
      </c>
      <c r="AO351" s="17">
        <v>0.259855689341288</v>
      </c>
      <c r="AP351" s="17">
        <v>0.36954544066997302</v>
      </c>
      <c r="AQ351" s="17"/>
      <c r="AR351" s="17">
        <v>0.13298686112018199</v>
      </c>
      <c r="AS351" s="17">
        <v>0.56575667318186296</v>
      </c>
      <c r="AT351" s="17"/>
      <c r="AU351" s="17">
        <v>0.13681510759391699</v>
      </c>
      <c r="AV351" s="17">
        <v>0.50011907818829804</v>
      </c>
    </row>
    <row r="352" spans="2:48" x14ac:dyDescent="0.25">
      <c r="B352" t="s">
        <v>204</v>
      </c>
      <c r="C352" s="17">
        <v>0.38237419200919898</v>
      </c>
      <c r="D352" s="17">
        <v>0.42340663300864401</v>
      </c>
      <c r="E352" s="17">
        <v>0.34656377319862702</v>
      </c>
      <c r="F352" s="17"/>
      <c r="G352" s="17">
        <v>0.29744848179859301</v>
      </c>
      <c r="H352" s="17">
        <v>0.33866619522957297</v>
      </c>
      <c r="I352" s="17">
        <v>0.397107558283809</v>
      </c>
      <c r="J352" s="17">
        <v>0.387414524244864</v>
      </c>
      <c r="K352" s="17">
        <v>0.486255790544252</v>
      </c>
      <c r="L352" s="17"/>
      <c r="M352" s="17">
        <v>0.44697596515016602</v>
      </c>
      <c r="N352" s="17">
        <v>0.38499636246786301</v>
      </c>
      <c r="O352" s="17">
        <v>0.39642301107246097</v>
      </c>
      <c r="P352" s="17">
        <v>0.32190420881583698</v>
      </c>
      <c r="Q352" s="17"/>
      <c r="R352" s="17">
        <v>0.45848869218211402</v>
      </c>
      <c r="S352" s="17">
        <v>0.35608060036910399</v>
      </c>
      <c r="T352" s="17">
        <v>0.38054333290097198</v>
      </c>
      <c r="U352" s="17">
        <v>0.361205555447842</v>
      </c>
      <c r="V352" s="17"/>
      <c r="W352" s="17">
        <v>0.31154472230221403</v>
      </c>
      <c r="X352" s="17">
        <v>0.38699859511359302</v>
      </c>
      <c r="Y352" s="17">
        <v>0.49069709858862898</v>
      </c>
      <c r="Z352" s="17">
        <v>0.56133715279781204</v>
      </c>
      <c r="AA352" s="17">
        <v>0.51161442615289099</v>
      </c>
      <c r="AB352" s="17"/>
      <c r="AC352" s="17">
        <v>0.38022581862036398</v>
      </c>
      <c r="AD352" s="17">
        <v>0.39297084584252301</v>
      </c>
      <c r="AE352" s="17"/>
      <c r="AF352" s="17">
        <v>0.47107530968250499</v>
      </c>
      <c r="AG352" s="17">
        <v>0.527526129728913</v>
      </c>
      <c r="AH352" s="17">
        <v>0.289068157760549</v>
      </c>
      <c r="AI352" s="17">
        <v>0.165504487118491</v>
      </c>
      <c r="AJ352" s="17"/>
      <c r="AK352" s="17">
        <v>0.43909459180858201</v>
      </c>
      <c r="AL352" s="17">
        <v>0.34690877898799299</v>
      </c>
      <c r="AM352" s="17"/>
      <c r="AN352" s="17">
        <v>0.46355025031558</v>
      </c>
      <c r="AO352" s="17">
        <v>0.39692554191338603</v>
      </c>
      <c r="AP352" s="17">
        <v>0.31977267991746</v>
      </c>
      <c r="AQ352" s="17"/>
      <c r="AR352" s="17">
        <v>0.61146944692002303</v>
      </c>
      <c r="AS352" s="17">
        <v>0.17282319829416101</v>
      </c>
      <c r="AT352" s="17"/>
      <c r="AU352" s="17">
        <v>0.55973248241258799</v>
      </c>
      <c r="AV352" s="17">
        <v>0.223213338458637</v>
      </c>
    </row>
    <row r="353" spans="2:48" x14ac:dyDescent="0.25">
      <c r="B353" t="s">
        <v>147</v>
      </c>
      <c r="C353" s="17">
        <v>8.1051880468698795E-2</v>
      </c>
      <c r="D353" s="17">
        <v>0.16585840966127</v>
      </c>
      <c r="E353" s="17">
        <v>1.06026307215313E-2</v>
      </c>
      <c r="F353" s="17"/>
      <c r="G353" s="17">
        <v>-5.71668019204946E-2</v>
      </c>
      <c r="H353" s="17">
        <v>2.4027772871769899E-2</v>
      </c>
      <c r="I353" s="17">
        <v>0.12523192422479201</v>
      </c>
      <c r="J353" s="17">
        <v>5.53602224452001E-2</v>
      </c>
      <c r="K353" s="17">
        <v>0.25039184964982097</v>
      </c>
      <c r="L353" s="17"/>
      <c r="M353" s="17">
        <v>0.18506277474136601</v>
      </c>
      <c r="N353" s="17">
        <v>8.7150880881713896E-2</v>
      </c>
      <c r="O353" s="17">
        <v>9.7493304825380003E-2</v>
      </c>
      <c r="P353" s="17">
        <v>-2.58101743361738E-3</v>
      </c>
      <c r="Q353" s="17"/>
      <c r="R353" s="17">
        <v>0.21067597172892299</v>
      </c>
      <c r="S353" s="17">
        <v>5.1247732893346297E-2</v>
      </c>
      <c r="T353" s="17">
        <v>8.2944974019674503E-2</v>
      </c>
      <c r="U353" s="17">
        <v>3.9175163471118102E-2</v>
      </c>
      <c r="V353" s="17"/>
      <c r="W353" s="17">
        <v>-2.4232349601709401E-2</v>
      </c>
      <c r="X353" s="17">
        <v>9.9325849558815196E-2</v>
      </c>
      <c r="Y353" s="17">
        <v>0.20601060537134999</v>
      </c>
      <c r="Z353" s="17">
        <v>0.260071201449393</v>
      </c>
      <c r="AA353" s="17">
        <v>0.42486932335385502</v>
      </c>
      <c r="AB353" s="17"/>
      <c r="AC353" s="17">
        <v>8.0813911127367397E-2</v>
      </c>
      <c r="AD353" s="17">
        <v>8.3785935378966406E-2</v>
      </c>
      <c r="AE353" s="17"/>
      <c r="AF353" s="17">
        <v>0.20051571402919299</v>
      </c>
      <c r="AG353" s="17">
        <v>0.31482277970729999</v>
      </c>
      <c r="AH353" s="17">
        <v>-5.3319065792465398E-2</v>
      </c>
      <c r="AI353" s="17">
        <v>-0.27819493405298801</v>
      </c>
      <c r="AJ353" s="17"/>
      <c r="AK353" s="17">
        <v>0.208261373088825</v>
      </c>
      <c r="AL353" s="17">
        <v>3.3058334513114702E-3</v>
      </c>
      <c r="AM353" s="17"/>
      <c r="AN353" s="17">
        <v>0.19427546780982</v>
      </c>
      <c r="AO353" s="17">
        <v>0.137069852572098</v>
      </c>
      <c r="AP353" s="17">
        <v>-4.9772760752512697E-2</v>
      </c>
      <c r="AQ353" s="17"/>
      <c r="AR353" s="17">
        <v>0.47848258579984199</v>
      </c>
      <c r="AS353" s="17">
        <v>-0.39293347488770197</v>
      </c>
      <c r="AT353" s="17"/>
      <c r="AU353" s="17">
        <v>0.42291737481866998</v>
      </c>
      <c r="AV353" s="17">
        <v>-0.27690573972966198</v>
      </c>
    </row>
    <row r="354" spans="2:48" x14ac:dyDescent="0.25">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row>
    <row r="355" spans="2:48" x14ac:dyDescent="0.25">
      <c r="B355" s="6" t="s">
        <v>210</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row>
    <row r="356" spans="2:48" x14ac:dyDescent="0.25">
      <c r="B356" s="24" t="s">
        <v>73</v>
      </c>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row>
    <row r="357" spans="2:48" x14ac:dyDescent="0.25">
      <c r="B357" t="s">
        <v>198</v>
      </c>
      <c r="C357" s="17">
        <v>8.4945774348420405E-2</v>
      </c>
      <c r="D357" s="17">
        <v>8.0095469007550005E-2</v>
      </c>
      <c r="E357" s="17">
        <v>8.8991987226803806E-2</v>
      </c>
      <c r="F357" s="17"/>
      <c r="G357" s="17">
        <v>0.10086955745425399</v>
      </c>
      <c r="H357" s="17">
        <v>7.4004005821463298E-2</v>
      </c>
      <c r="I357" s="17">
        <v>5.6508485905177402E-2</v>
      </c>
      <c r="J357" s="17">
        <v>0.13005357091137101</v>
      </c>
      <c r="K357" s="17">
        <v>6.3328949128891504E-2</v>
      </c>
      <c r="L357" s="17"/>
      <c r="M357" s="17">
        <v>5.3780423684750903E-2</v>
      </c>
      <c r="N357" s="17">
        <v>0.106184785905987</v>
      </c>
      <c r="O357" s="17">
        <v>9.1934265908541604E-2</v>
      </c>
      <c r="P357" s="17">
        <v>9.0132703201064104E-2</v>
      </c>
      <c r="Q357" s="17"/>
      <c r="R357" s="17">
        <v>7.3496917365376196E-2</v>
      </c>
      <c r="S357" s="17">
        <v>7.9051123109433394E-2</v>
      </c>
      <c r="T357" s="17">
        <v>7.2083289061508807E-2</v>
      </c>
      <c r="U357" s="17">
        <v>9.6365498459437093E-2</v>
      </c>
      <c r="V357" s="17"/>
      <c r="W357" s="17">
        <v>0.11125812874142001</v>
      </c>
      <c r="X357" s="17">
        <v>5.8285545555882001E-2</v>
      </c>
      <c r="Y357" s="17">
        <v>0.118820308813244</v>
      </c>
      <c r="Z357" s="17">
        <v>5.3330859485308899E-2</v>
      </c>
      <c r="AA357" s="17">
        <v>0</v>
      </c>
      <c r="AB357" s="17"/>
      <c r="AC357" s="17">
        <v>7.49943916895595E-2</v>
      </c>
      <c r="AD357" s="17">
        <v>0.104208281716589</v>
      </c>
      <c r="AE357" s="17"/>
      <c r="AF357" s="17">
        <v>8.3070997551637604E-2</v>
      </c>
      <c r="AG357" s="17">
        <v>5.3295337884822998E-2</v>
      </c>
      <c r="AH357" s="17">
        <v>8.1708383300550594E-2</v>
      </c>
      <c r="AI357" s="17">
        <v>0.17576953475288601</v>
      </c>
      <c r="AJ357" s="17"/>
      <c r="AK357" s="17">
        <v>8.0985229029824399E-2</v>
      </c>
      <c r="AL357" s="17">
        <v>8.5161748701026496E-2</v>
      </c>
      <c r="AM357" s="17"/>
      <c r="AN357" s="17">
        <v>8.6858946992835806E-2</v>
      </c>
      <c r="AO357" s="17">
        <v>8.5213729921141498E-2</v>
      </c>
      <c r="AP357" s="17">
        <v>8.2203379629339296E-2</v>
      </c>
      <c r="AQ357" s="17"/>
      <c r="AR357" s="17">
        <v>3.6332863268538899E-2</v>
      </c>
      <c r="AS357" s="17">
        <v>0.16935183392657499</v>
      </c>
      <c r="AT357" s="17"/>
      <c r="AU357" s="17">
        <v>5.3804761578895903E-2</v>
      </c>
      <c r="AV357" s="17">
        <v>0.13894426656599801</v>
      </c>
    </row>
    <row r="358" spans="2:48" x14ac:dyDescent="0.25">
      <c r="B358" t="s">
        <v>199</v>
      </c>
      <c r="C358" s="17">
        <v>0.22686848392200401</v>
      </c>
      <c r="D358" s="17">
        <v>0.16821072933189399</v>
      </c>
      <c r="E358" s="17">
        <v>0.28105359738788399</v>
      </c>
      <c r="F358" s="17"/>
      <c r="G358" s="17">
        <v>0.231726790313391</v>
      </c>
      <c r="H358" s="17">
        <v>0.23899498590113299</v>
      </c>
      <c r="I358" s="17">
        <v>0.21698284201329399</v>
      </c>
      <c r="J358" s="17">
        <v>0.248934008169824</v>
      </c>
      <c r="K358" s="17">
        <v>0.19812609928962999</v>
      </c>
      <c r="L358" s="17"/>
      <c r="M358" s="17">
        <v>0.168478304237552</v>
      </c>
      <c r="N358" s="17">
        <v>0.25198756448645199</v>
      </c>
      <c r="O358" s="17">
        <v>0.170429681454565</v>
      </c>
      <c r="P358" s="17">
        <v>0.28097702474327502</v>
      </c>
      <c r="Q358" s="17"/>
      <c r="R358" s="17">
        <v>0.19789430776052</v>
      </c>
      <c r="S358" s="17">
        <v>0.25563163787736598</v>
      </c>
      <c r="T358" s="17">
        <v>0.24029691625872099</v>
      </c>
      <c r="U358" s="17">
        <v>0.22502742328730199</v>
      </c>
      <c r="V358" s="17"/>
      <c r="W358" s="17">
        <v>0.24254356907662</v>
      </c>
      <c r="X358" s="17">
        <v>0.252006121310697</v>
      </c>
      <c r="Y358" s="17">
        <v>0.174733612757005</v>
      </c>
      <c r="Z358" s="17">
        <v>0.150767660238881</v>
      </c>
      <c r="AA358" s="17">
        <v>0.18767286352254101</v>
      </c>
      <c r="AB358" s="17"/>
      <c r="AC358" s="17">
        <v>0.24271014376397201</v>
      </c>
      <c r="AD358" s="17">
        <v>0.195846449936145</v>
      </c>
      <c r="AE358" s="17"/>
      <c r="AF358" s="17">
        <v>0.20470813062198201</v>
      </c>
      <c r="AG358" s="17">
        <v>0.228215514491376</v>
      </c>
      <c r="AH358" s="17">
        <v>0.24301111534390199</v>
      </c>
      <c r="AI358" s="17">
        <v>0.23685149228000099</v>
      </c>
      <c r="AJ358" s="17"/>
      <c r="AK358" s="17">
        <v>0.20642299134356801</v>
      </c>
      <c r="AL358" s="17">
        <v>0.247576207298388</v>
      </c>
      <c r="AM358" s="17"/>
      <c r="AN358" s="17">
        <v>0.208482243718527</v>
      </c>
      <c r="AO358" s="17">
        <v>0.25775406195334299</v>
      </c>
      <c r="AP358" s="17">
        <v>0.231125397889408</v>
      </c>
      <c r="AQ358" s="17"/>
      <c r="AR358" s="17">
        <v>0.15914186940087599</v>
      </c>
      <c r="AS358" s="17">
        <v>0.34665319621131402</v>
      </c>
      <c r="AT358" s="17"/>
      <c r="AU358" s="17">
        <v>0.162176663003544</v>
      </c>
      <c r="AV358" s="17">
        <v>0.317516626742958</v>
      </c>
    </row>
    <row r="359" spans="2:48" x14ac:dyDescent="0.25">
      <c r="B359" t="s">
        <v>200</v>
      </c>
      <c r="C359" s="17">
        <v>0.25362013677018702</v>
      </c>
      <c r="D359" s="17">
        <v>0.27655824378509197</v>
      </c>
      <c r="E359" s="17">
        <v>0.229790626844455</v>
      </c>
      <c r="F359" s="17"/>
      <c r="G359" s="17">
        <v>0.318440453263589</v>
      </c>
      <c r="H359" s="17">
        <v>0.24066418124094399</v>
      </c>
      <c r="I359" s="17">
        <v>0.29686382382542797</v>
      </c>
      <c r="J359" s="17">
        <v>0.222715361302983</v>
      </c>
      <c r="K359" s="17">
        <v>0.19301450497209099</v>
      </c>
      <c r="L359" s="17"/>
      <c r="M359" s="17">
        <v>0.24737561754324</v>
      </c>
      <c r="N359" s="17">
        <v>0.24550736182791999</v>
      </c>
      <c r="O359" s="17">
        <v>0.270236755837298</v>
      </c>
      <c r="P359" s="17">
        <v>0.26034706023336401</v>
      </c>
      <c r="Q359" s="17"/>
      <c r="R359" s="17">
        <v>0.21234356334419499</v>
      </c>
      <c r="S359" s="17">
        <v>0.26798808146283798</v>
      </c>
      <c r="T359" s="17">
        <v>0.27200452126251001</v>
      </c>
      <c r="U359" s="17">
        <v>0.26775436794191898</v>
      </c>
      <c r="V359" s="17"/>
      <c r="W359" s="17">
        <v>0.289920069551384</v>
      </c>
      <c r="X359" s="17">
        <v>0.25326209137644801</v>
      </c>
      <c r="Y359" s="17">
        <v>0.22917979181426201</v>
      </c>
      <c r="Z359" s="17">
        <v>0.206365443253298</v>
      </c>
      <c r="AA359" s="17">
        <v>0.105105092528347</v>
      </c>
      <c r="AB359" s="17"/>
      <c r="AC359" s="17">
        <v>0.26155881213430698</v>
      </c>
      <c r="AD359" s="17">
        <v>0.239422848930401</v>
      </c>
      <c r="AE359" s="17"/>
      <c r="AF359" s="17">
        <v>0.21280416416752901</v>
      </c>
      <c r="AG359" s="17">
        <v>0.253750233647003</v>
      </c>
      <c r="AH359" s="17">
        <v>0.27566059089574202</v>
      </c>
      <c r="AI359" s="17">
        <v>0.26399990204330898</v>
      </c>
      <c r="AJ359" s="17"/>
      <c r="AK359" s="17">
        <v>0.230202057762708</v>
      </c>
      <c r="AL359" s="17">
        <v>0.260240049670382</v>
      </c>
      <c r="AM359" s="17"/>
      <c r="AN359" s="17">
        <v>0.209445185024902</v>
      </c>
      <c r="AO359" s="17">
        <v>0.25800400665811501</v>
      </c>
      <c r="AP359" s="17">
        <v>0.28544775348818602</v>
      </c>
      <c r="AQ359" s="17"/>
      <c r="AR359" s="17">
        <v>0.198373458817308</v>
      </c>
      <c r="AS359" s="17">
        <v>0.20492343066764099</v>
      </c>
      <c r="AT359" s="17"/>
      <c r="AU359" s="17">
        <v>0.19526731035217601</v>
      </c>
      <c r="AV359" s="17">
        <v>0.25135907080222503</v>
      </c>
    </row>
    <row r="360" spans="2:48" x14ac:dyDescent="0.25">
      <c r="B360" t="s">
        <v>201</v>
      </c>
      <c r="C360" s="17">
        <v>0.34429287802470399</v>
      </c>
      <c r="D360" s="17">
        <v>0.37064606313481702</v>
      </c>
      <c r="E360" s="17">
        <v>0.32244397122047103</v>
      </c>
      <c r="F360" s="17"/>
      <c r="G360" s="17">
        <v>0.23331583802911199</v>
      </c>
      <c r="H360" s="17">
        <v>0.37763768565337802</v>
      </c>
      <c r="I360" s="17">
        <v>0.35095586839592602</v>
      </c>
      <c r="J360" s="17">
        <v>0.31547004151996999</v>
      </c>
      <c r="K360" s="17">
        <v>0.43962763386847398</v>
      </c>
      <c r="L360" s="17"/>
      <c r="M360" s="17">
        <v>0.42584658502474099</v>
      </c>
      <c r="N360" s="17">
        <v>0.31965581779539698</v>
      </c>
      <c r="O360" s="17">
        <v>0.39169235903811001</v>
      </c>
      <c r="P360" s="17">
        <v>0.257169345573738</v>
      </c>
      <c r="Q360" s="17"/>
      <c r="R360" s="17">
        <v>0.37930869840626202</v>
      </c>
      <c r="S360" s="17">
        <v>0.32947242176658298</v>
      </c>
      <c r="T360" s="17">
        <v>0.32943652472491602</v>
      </c>
      <c r="U360" s="17">
        <v>0.34088312248699998</v>
      </c>
      <c r="V360" s="17"/>
      <c r="W360" s="17">
        <v>0.26904237502339501</v>
      </c>
      <c r="X360" s="17">
        <v>0.38106920723357801</v>
      </c>
      <c r="Y360" s="17">
        <v>0.39640801729498099</v>
      </c>
      <c r="Z360" s="17">
        <v>0.46742566550202602</v>
      </c>
      <c r="AA360" s="17">
        <v>0.23233811587936901</v>
      </c>
      <c r="AB360" s="17"/>
      <c r="AC360" s="17">
        <v>0.334945092730359</v>
      </c>
      <c r="AD360" s="17">
        <v>0.35841145962040699</v>
      </c>
      <c r="AE360" s="17"/>
      <c r="AF360" s="17">
        <v>0.40304421160480097</v>
      </c>
      <c r="AG360" s="17">
        <v>0.35757301150602999</v>
      </c>
      <c r="AH360" s="17">
        <v>0.32022481962106802</v>
      </c>
      <c r="AI360" s="17">
        <v>0.23836882149418401</v>
      </c>
      <c r="AJ360" s="17"/>
      <c r="AK360" s="17">
        <v>0.35296775969553601</v>
      </c>
      <c r="AL360" s="17">
        <v>0.34289910960860298</v>
      </c>
      <c r="AM360" s="17"/>
      <c r="AN360" s="17">
        <v>0.40183157429927602</v>
      </c>
      <c r="AO360" s="17">
        <v>0.31921294281343199</v>
      </c>
      <c r="AP360" s="17">
        <v>0.34021887695554098</v>
      </c>
      <c r="AQ360" s="17"/>
      <c r="AR360" s="17">
        <v>0.46887630022021698</v>
      </c>
      <c r="AS360" s="17">
        <v>0.241964839973935</v>
      </c>
      <c r="AT360" s="17"/>
      <c r="AU360" s="17">
        <v>0.46049093932881102</v>
      </c>
      <c r="AV360" s="17">
        <v>0.25164995367669801</v>
      </c>
    </row>
    <row r="361" spans="2:48" x14ac:dyDescent="0.25">
      <c r="B361" t="s">
        <v>202</v>
      </c>
      <c r="C361" s="17">
        <v>6.1390562564047298E-2</v>
      </c>
      <c r="D361" s="17">
        <v>7.0891472992455004E-2</v>
      </c>
      <c r="E361" s="17">
        <v>5.3020864444787798E-2</v>
      </c>
      <c r="F361" s="17"/>
      <c r="G361" s="17">
        <v>4.2866522976315803E-2</v>
      </c>
      <c r="H361" s="17">
        <v>4.7657684486650802E-2</v>
      </c>
      <c r="I361" s="17">
        <v>7.1405376149309904E-2</v>
      </c>
      <c r="J361" s="17">
        <v>5.7106682350199799E-2</v>
      </c>
      <c r="K361" s="17">
        <v>8.6841658708264102E-2</v>
      </c>
      <c r="L361" s="17"/>
      <c r="M361" s="17">
        <v>9.6769961967838797E-2</v>
      </c>
      <c r="N361" s="17">
        <v>4.11170525029231E-2</v>
      </c>
      <c r="O361" s="17">
        <v>3.9911137426714802E-2</v>
      </c>
      <c r="P361" s="17">
        <v>7.2445053971837398E-2</v>
      </c>
      <c r="Q361" s="17"/>
      <c r="R361" s="17">
        <v>0.117857490524408</v>
      </c>
      <c r="S361" s="17">
        <v>3.3942212073279701E-2</v>
      </c>
      <c r="T361" s="17">
        <v>7.1497156890056604E-2</v>
      </c>
      <c r="U361" s="17">
        <v>3.8564757068886901E-2</v>
      </c>
      <c r="V361" s="17"/>
      <c r="W361" s="17">
        <v>4.4281781394362098E-2</v>
      </c>
      <c r="X361" s="17">
        <v>4.8462762964893401E-2</v>
      </c>
      <c r="Y361" s="17">
        <v>6.9061973530836498E-2</v>
      </c>
      <c r="Z361" s="17">
        <v>0.122110371520486</v>
      </c>
      <c r="AA361" s="17">
        <v>0.474883928069743</v>
      </c>
      <c r="AB361" s="17"/>
      <c r="AC361" s="17">
        <v>5.5739869530682697E-2</v>
      </c>
      <c r="AD361" s="17">
        <v>7.4477562904935707E-2</v>
      </c>
      <c r="AE361" s="17"/>
      <c r="AF361" s="17">
        <v>7.5403622618412297E-2</v>
      </c>
      <c r="AG361" s="17">
        <v>9.5032649944033501E-2</v>
      </c>
      <c r="AH361" s="17">
        <v>4.1337078796879999E-2</v>
      </c>
      <c r="AI361" s="17">
        <v>3.8665166326592199E-2</v>
      </c>
      <c r="AJ361" s="17"/>
      <c r="AK361" s="17">
        <v>9.2963366298216596E-2</v>
      </c>
      <c r="AL361" s="17">
        <v>4.5258955147592102E-2</v>
      </c>
      <c r="AM361" s="17"/>
      <c r="AN361" s="17">
        <v>8.66559326159482E-2</v>
      </c>
      <c r="AO361" s="17">
        <v>6.2078922788107303E-2</v>
      </c>
      <c r="AP361" s="17">
        <v>3.7465012773389601E-2</v>
      </c>
      <c r="AQ361" s="17"/>
      <c r="AR361" s="17">
        <v>0.11744511596358199</v>
      </c>
      <c r="AS361" s="17">
        <v>1.5019196149054399E-2</v>
      </c>
      <c r="AT361" s="17"/>
      <c r="AU361" s="17">
        <v>0.113109409182529</v>
      </c>
      <c r="AV361" s="17">
        <v>2.8402094182674399E-2</v>
      </c>
    </row>
    <row r="362" spans="2:48" x14ac:dyDescent="0.25">
      <c r="B362" t="s">
        <v>123</v>
      </c>
      <c r="C362" s="17">
        <v>2.88821643706373E-2</v>
      </c>
      <c r="D362" s="17">
        <v>3.3598021748190897E-2</v>
      </c>
      <c r="E362" s="17">
        <v>2.4698952875598E-2</v>
      </c>
      <c r="F362" s="17"/>
      <c r="G362" s="17">
        <v>7.2780837963337897E-2</v>
      </c>
      <c r="H362" s="17">
        <v>2.1041456896431401E-2</v>
      </c>
      <c r="I362" s="17">
        <v>7.2836037108650904E-3</v>
      </c>
      <c r="J362" s="17">
        <v>2.5720335745651499E-2</v>
      </c>
      <c r="K362" s="17">
        <v>1.9061154032649599E-2</v>
      </c>
      <c r="L362" s="17"/>
      <c r="M362" s="17">
        <v>7.7491075418769598E-3</v>
      </c>
      <c r="N362" s="17">
        <v>3.5547417481320599E-2</v>
      </c>
      <c r="O362" s="17">
        <v>3.57958003347707E-2</v>
      </c>
      <c r="P362" s="17">
        <v>3.8928812276722499E-2</v>
      </c>
      <c r="Q362" s="17"/>
      <c r="R362" s="17">
        <v>1.9099022599238701E-2</v>
      </c>
      <c r="S362" s="17">
        <v>3.3914523710500098E-2</v>
      </c>
      <c r="T362" s="17">
        <v>1.46815918022879E-2</v>
      </c>
      <c r="U362" s="17">
        <v>3.1404830755454798E-2</v>
      </c>
      <c r="V362" s="17"/>
      <c r="W362" s="17">
        <v>4.2954076212818999E-2</v>
      </c>
      <c r="X362" s="17">
        <v>6.9142715585012804E-3</v>
      </c>
      <c r="Y362" s="17">
        <v>1.1796295789671601E-2</v>
      </c>
      <c r="Z362" s="17">
        <v>0</v>
      </c>
      <c r="AA362" s="17">
        <v>0</v>
      </c>
      <c r="AB362" s="17"/>
      <c r="AC362" s="17">
        <v>3.0051690151120199E-2</v>
      </c>
      <c r="AD362" s="17">
        <v>2.7633396891521601E-2</v>
      </c>
      <c r="AE362" s="17"/>
      <c r="AF362" s="17">
        <v>2.09688734356379E-2</v>
      </c>
      <c r="AG362" s="17">
        <v>1.21332525267338E-2</v>
      </c>
      <c r="AH362" s="17">
        <v>3.80580120418577E-2</v>
      </c>
      <c r="AI362" s="17">
        <v>4.63450831030272E-2</v>
      </c>
      <c r="AJ362" s="17"/>
      <c r="AK362" s="17">
        <v>3.6458595870147402E-2</v>
      </c>
      <c r="AL362" s="17">
        <v>1.8863929574009401E-2</v>
      </c>
      <c r="AM362" s="17"/>
      <c r="AN362" s="17">
        <v>6.7261173485114499E-3</v>
      </c>
      <c r="AO362" s="17">
        <v>1.7736335865860899E-2</v>
      </c>
      <c r="AP362" s="17">
        <v>2.3539579264136301E-2</v>
      </c>
      <c r="AQ362" s="17"/>
      <c r="AR362" s="17">
        <v>1.9830392329478402E-2</v>
      </c>
      <c r="AS362" s="17">
        <v>2.208750307148E-2</v>
      </c>
      <c r="AT362" s="17"/>
      <c r="AU362" s="17">
        <v>1.51509165540443E-2</v>
      </c>
      <c r="AV362" s="17">
        <v>1.21279880294477E-2</v>
      </c>
    </row>
    <row r="363" spans="2:48" x14ac:dyDescent="0.25">
      <c r="B363" t="s">
        <v>203</v>
      </c>
      <c r="C363" s="17">
        <v>0.31181425827042503</v>
      </c>
      <c r="D363" s="17">
        <v>0.24830619833944401</v>
      </c>
      <c r="E363" s="17">
        <v>0.37004558461468801</v>
      </c>
      <c r="F363" s="17"/>
      <c r="G363" s="17">
        <v>0.33259634776764502</v>
      </c>
      <c r="H363" s="17">
        <v>0.31299899172259599</v>
      </c>
      <c r="I363" s="17">
        <v>0.27349132791847103</v>
      </c>
      <c r="J363" s="17">
        <v>0.37898757908119601</v>
      </c>
      <c r="K363" s="17">
        <v>0.26145504841852202</v>
      </c>
      <c r="L363" s="17"/>
      <c r="M363" s="17">
        <v>0.222258727922303</v>
      </c>
      <c r="N363" s="17">
        <v>0.358172350392439</v>
      </c>
      <c r="O363" s="17">
        <v>0.26236394736310698</v>
      </c>
      <c r="P363" s="17">
        <v>0.371109727944339</v>
      </c>
      <c r="Q363" s="17"/>
      <c r="R363" s="17">
        <v>0.27139122512589597</v>
      </c>
      <c r="S363" s="17">
        <v>0.3346827609868</v>
      </c>
      <c r="T363" s="17">
        <v>0.31238020532022998</v>
      </c>
      <c r="U363" s="17">
        <v>0.321392921746739</v>
      </c>
      <c r="V363" s="17"/>
      <c r="W363" s="17">
        <v>0.35380169781804</v>
      </c>
      <c r="X363" s="17">
        <v>0.310291666866579</v>
      </c>
      <c r="Y363" s="17">
        <v>0.29355392157024901</v>
      </c>
      <c r="Z363" s="17">
        <v>0.20409851972418999</v>
      </c>
      <c r="AA363" s="17">
        <v>0.18767286352254101</v>
      </c>
      <c r="AB363" s="17"/>
      <c r="AC363" s="17">
        <v>0.317704535453532</v>
      </c>
      <c r="AD363" s="17">
        <v>0.300054731652734</v>
      </c>
      <c r="AE363" s="17"/>
      <c r="AF363" s="17">
        <v>0.28777912817362</v>
      </c>
      <c r="AG363" s="17">
        <v>0.28151085237619899</v>
      </c>
      <c r="AH363" s="17">
        <v>0.32471949864445199</v>
      </c>
      <c r="AI363" s="17">
        <v>0.412621027032887</v>
      </c>
      <c r="AJ363" s="17"/>
      <c r="AK363" s="17">
        <v>0.28740822037339198</v>
      </c>
      <c r="AL363" s="17">
        <v>0.33273795599941403</v>
      </c>
      <c r="AM363" s="17"/>
      <c r="AN363" s="17">
        <v>0.295341190711363</v>
      </c>
      <c r="AO363" s="17">
        <v>0.34296779187448501</v>
      </c>
      <c r="AP363" s="17">
        <v>0.31332877751874699</v>
      </c>
      <c r="AQ363" s="17"/>
      <c r="AR363" s="17">
        <v>0.19547473266941501</v>
      </c>
      <c r="AS363" s="17">
        <v>0.51600503013788901</v>
      </c>
      <c r="AT363" s="17"/>
      <c r="AU363" s="17">
        <v>0.21598142458243999</v>
      </c>
      <c r="AV363" s="17">
        <v>0.45646089330895601</v>
      </c>
    </row>
    <row r="364" spans="2:48" x14ac:dyDescent="0.25">
      <c r="B364" t="s">
        <v>204</v>
      </c>
      <c r="C364" s="17">
        <v>0.405683440588751</v>
      </c>
      <c r="D364" s="17">
        <v>0.44153753612727298</v>
      </c>
      <c r="E364" s="17">
        <v>0.37546483566525901</v>
      </c>
      <c r="F364" s="17"/>
      <c r="G364" s="17">
        <v>0.27618236100542798</v>
      </c>
      <c r="H364" s="17">
        <v>0.42529537014002899</v>
      </c>
      <c r="I364" s="17">
        <v>0.42236124454523599</v>
      </c>
      <c r="J364" s="17">
        <v>0.37257672387016999</v>
      </c>
      <c r="K364" s="17">
        <v>0.52646929257673802</v>
      </c>
      <c r="L364" s="17"/>
      <c r="M364" s="17">
        <v>0.52261654699257998</v>
      </c>
      <c r="N364" s="17">
        <v>0.36077287029832</v>
      </c>
      <c r="O364" s="17">
        <v>0.43160349646482499</v>
      </c>
      <c r="P364" s="17">
        <v>0.32961439954557498</v>
      </c>
      <c r="Q364" s="17"/>
      <c r="R364" s="17">
        <v>0.49716618893066999</v>
      </c>
      <c r="S364" s="17">
        <v>0.363414633839863</v>
      </c>
      <c r="T364" s="17">
        <v>0.400933681614973</v>
      </c>
      <c r="U364" s="17">
        <v>0.37944787955588699</v>
      </c>
      <c r="V364" s="17"/>
      <c r="W364" s="17">
        <v>0.31332415641775702</v>
      </c>
      <c r="X364" s="17">
        <v>0.429531970198471</v>
      </c>
      <c r="Y364" s="17">
        <v>0.46546999082581703</v>
      </c>
      <c r="Z364" s="17">
        <v>0.58953603702251201</v>
      </c>
      <c r="AA364" s="17">
        <v>0.70722204394911203</v>
      </c>
      <c r="AB364" s="17"/>
      <c r="AC364" s="17">
        <v>0.39068496226104099</v>
      </c>
      <c r="AD364" s="17">
        <v>0.432889022525343</v>
      </c>
      <c r="AE364" s="17"/>
      <c r="AF364" s="17">
        <v>0.47844783422321302</v>
      </c>
      <c r="AG364" s="17">
        <v>0.45260566145006298</v>
      </c>
      <c r="AH364" s="17">
        <v>0.361561898417948</v>
      </c>
      <c r="AI364" s="17">
        <v>0.27703398782077598</v>
      </c>
      <c r="AJ364" s="17"/>
      <c r="AK364" s="17">
        <v>0.44593112599375301</v>
      </c>
      <c r="AL364" s="17">
        <v>0.38815806475619502</v>
      </c>
      <c r="AM364" s="17"/>
      <c r="AN364" s="17">
        <v>0.48848750691522402</v>
      </c>
      <c r="AO364" s="17">
        <v>0.38129186560153899</v>
      </c>
      <c r="AP364" s="17">
        <v>0.37768388972893102</v>
      </c>
      <c r="AQ364" s="17"/>
      <c r="AR364" s="17">
        <v>0.58632141618379896</v>
      </c>
      <c r="AS364" s="17">
        <v>0.25698403612298998</v>
      </c>
      <c r="AT364" s="17"/>
      <c r="AU364" s="17">
        <v>0.57360034851134001</v>
      </c>
      <c r="AV364" s="17">
        <v>0.28005204785937199</v>
      </c>
    </row>
    <row r="365" spans="2:48" x14ac:dyDescent="0.25">
      <c r="B365" t="s">
        <v>147</v>
      </c>
      <c r="C365" s="17">
        <v>9.3869182318326E-2</v>
      </c>
      <c r="D365" s="17">
        <v>0.193231337787828</v>
      </c>
      <c r="E365" s="17">
        <v>5.4192510505710603E-3</v>
      </c>
      <c r="F365" s="17"/>
      <c r="G365" s="17">
        <v>-5.6413986762216803E-2</v>
      </c>
      <c r="H365" s="17">
        <v>0.11229637841743299</v>
      </c>
      <c r="I365" s="17">
        <v>0.14886991662676499</v>
      </c>
      <c r="J365" s="17">
        <v>-6.4108552110255798E-3</v>
      </c>
      <c r="K365" s="17">
        <v>0.265014244158217</v>
      </c>
      <c r="L365" s="17"/>
      <c r="M365" s="17">
        <v>0.30035781907027798</v>
      </c>
      <c r="N365" s="17">
        <v>2.6005199058817298E-3</v>
      </c>
      <c r="O365" s="17">
        <v>0.16923954910171801</v>
      </c>
      <c r="P365" s="17">
        <v>-4.1495328398763798E-2</v>
      </c>
      <c r="Q365" s="17"/>
      <c r="R365" s="17">
        <v>0.22577496380477499</v>
      </c>
      <c r="S365" s="17">
        <v>2.8731872853063199E-2</v>
      </c>
      <c r="T365" s="17">
        <v>8.8553476294742806E-2</v>
      </c>
      <c r="U365" s="17">
        <v>5.8054957809147399E-2</v>
      </c>
      <c r="V365" s="17"/>
      <c r="W365" s="17">
        <v>-4.0477541400283E-2</v>
      </c>
      <c r="X365" s="17">
        <v>0.11924030333189201</v>
      </c>
      <c r="Y365" s="17">
        <v>0.17191606925556799</v>
      </c>
      <c r="Z365" s="17">
        <v>0.38543751729832298</v>
      </c>
      <c r="AA365" s="17">
        <v>0.51954918042657094</v>
      </c>
      <c r="AB365" s="17"/>
      <c r="AC365" s="17">
        <v>7.2980426807509297E-2</v>
      </c>
      <c r="AD365" s="17">
        <v>0.13283429087260901</v>
      </c>
      <c r="AE365" s="17"/>
      <c r="AF365" s="17">
        <v>0.19066870604959399</v>
      </c>
      <c r="AG365" s="17">
        <v>0.17109480907386401</v>
      </c>
      <c r="AH365" s="17">
        <v>3.6842399773495599E-2</v>
      </c>
      <c r="AI365" s="17">
        <v>-0.13558703921211099</v>
      </c>
      <c r="AJ365" s="17"/>
      <c r="AK365" s="17">
        <v>0.158522905620361</v>
      </c>
      <c r="AL365" s="17">
        <v>5.5420108756780703E-2</v>
      </c>
      <c r="AM365" s="17"/>
      <c r="AN365" s="17">
        <v>0.193146316203861</v>
      </c>
      <c r="AO365" s="17">
        <v>3.8324073727054597E-2</v>
      </c>
      <c r="AP365" s="17">
        <v>6.4355112210184001E-2</v>
      </c>
      <c r="AQ365" s="17"/>
      <c r="AR365" s="17">
        <v>0.39084668351438301</v>
      </c>
      <c r="AS365" s="17">
        <v>-0.25902099401489898</v>
      </c>
      <c r="AT365" s="17"/>
      <c r="AU365" s="17">
        <v>0.35761892392889999</v>
      </c>
      <c r="AV365" s="17">
        <v>-0.17640884544958299</v>
      </c>
    </row>
    <row r="366" spans="2:48" x14ac:dyDescent="0.25">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row>
    <row r="367" spans="2:48" x14ac:dyDescent="0.25">
      <c r="B367" s="6" t="s">
        <v>211</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row>
    <row r="368" spans="2:48" x14ac:dyDescent="0.25">
      <c r="B368" s="24" t="s">
        <v>73</v>
      </c>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row>
    <row r="369" spans="2:48" x14ac:dyDescent="0.25">
      <c r="B369" t="s">
        <v>198</v>
      </c>
      <c r="C369" s="17">
        <v>8.8784597292206696E-2</v>
      </c>
      <c r="D369" s="17">
        <v>8.0584375229616895E-2</v>
      </c>
      <c r="E369" s="17">
        <v>9.6770172321599193E-2</v>
      </c>
      <c r="F369" s="17"/>
      <c r="G369" s="17">
        <v>0.14144581909623999</v>
      </c>
      <c r="H369" s="17">
        <v>7.1865464796205994E-2</v>
      </c>
      <c r="I369" s="17">
        <v>5.45630890262521E-2</v>
      </c>
      <c r="J369" s="17">
        <v>0.132263108820174</v>
      </c>
      <c r="K369" s="17">
        <v>4.5325856744310201E-2</v>
      </c>
      <c r="L369" s="17"/>
      <c r="M369" s="17">
        <v>4.1064862099384501E-2</v>
      </c>
      <c r="N369" s="17">
        <v>0.10364011679169099</v>
      </c>
      <c r="O369" s="17">
        <v>8.1088424982678001E-2</v>
      </c>
      <c r="P369" s="17">
        <v>0.125172985132948</v>
      </c>
      <c r="Q369" s="17"/>
      <c r="R369" s="17">
        <v>6.0983519619055002E-2</v>
      </c>
      <c r="S369" s="17">
        <v>0.12883573128665199</v>
      </c>
      <c r="T369" s="17">
        <v>6.1460616262106998E-2</v>
      </c>
      <c r="U369" s="17">
        <v>9.3498555055561802E-2</v>
      </c>
      <c r="V369" s="17"/>
      <c r="W369" s="17">
        <v>0.110820941497599</v>
      </c>
      <c r="X369" s="17">
        <v>8.1763625577139495E-2</v>
      </c>
      <c r="Y369" s="17">
        <v>7.7845103259648205E-2</v>
      </c>
      <c r="Z369" s="17">
        <v>8.5340379326638002E-2</v>
      </c>
      <c r="AA369" s="17">
        <v>8.6745102799036106E-2</v>
      </c>
      <c r="AB369" s="17"/>
      <c r="AC369" s="17">
        <v>7.3708813561184194E-2</v>
      </c>
      <c r="AD369" s="17">
        <v>0.116168372455326</v>
      </c>
      <c r="AE369" s="17"/>
      <c r="AF369" s="17">
        <v>6.6451930462434097E-2</v>
      </c>
      <c r="AG369" s="17">
        <v>4.56689811474894E-2</v>
      </c>
      <c r="AH369" s="17">
        <v>0.10749094229576101</v>
      </c>
      <c r="AI369" s="17">
        <v>0.170340425848344</v>
      </c>
      <c r="AJ369" s="17"/>
      <c r="AK369" s="17">
        <v>7.8830912334839201E-2</v>
      </c>
      <c r="AL369" s="17">
        <v>9.7776814075666796E-2</v>
      </c>
      <c r="AM369" s="17"/>
      <c r="AN369" s="17">
        <v>7.9227170150130102E-2</v>
      </c>
      <c r="AO369" s="17">
        <v>8.8768137798404104E-2</v>
      </c>
      <c r="AP369" s="17">
        <v>0.105208671479991</v>
      </c>
      <c r="AQ369" s="17"/>
      <c r="AR369" s="17">
        <v>2.5690469106113299E-2</v>
      </c>
      <c r="AS369" s="17">
        <v>0.20666407840916201</v>
      </c>
      <c r="AT369" s="17"/>
      <c r="AU369" s="17">
        <v>3.1889062613852999E-2</v>
      </c>
      <c r="AV369" s="17">
        <v>0.15594724282914099</v>
      </c>
    </row>
    <row r="370" spans="2:48" x14ac:dyDescent="0.25">
      <c r="B370" t="s">
        <v>199</v>
      </c>
      <c r="C370" s="17">
        <v>0.25576134900551201</v>
      </c>
      <c r="D370" s="17">
        <v>0.21136986842031499</v>
      </c>
      <c r="E370" s="17">
        <v>0.29168570402051602</v>
      </c>
      <c r="F370" s="17"/>
      <c r="G370" s="17">
        <v>0.28041868606991599</v>
      </c>
      <c r="H370" s="17">
        <v>0.256975560575254</v>
      </c>
      <c r="I370" s="17">
        <v>0.29710571881696402</v>
      </c>
      <c r="J370" s="17">
        <v>0.23292850825909001</v>
      </c>
      <c r="K370" s="17">
        <v>0.213385128977681</v>
      </c>
      <c r="L370" s="17"/>
      <c r="M370" s="17">
        <v>0.25597490135350198</v>
      </c>
      <c r="N370" s="17">
        <v>0.26902160959531801</v>
      </c>
      <c r="O370" s="17">
        <v>0.25152009134282599</v>
      </c>
      <c r="P370" s="17">
        <v>0.23966714629049199</v>
      </c>
      <c r="Q370" s="17"/>
      <c r="R370" s="17">
        <v>0.16380531276198099</v>
      </c>
      <c r="S370" s="17">
        <v>0.29818592563527402</v>
      </c>
      <c r="T370" s="17">
        <v>0.24606675800219399</v>
      </c>
      <c r="U370" s="17">
        <v>0.26189730494832802</v>
      </c>
      <c r="V370" s="17"/>
      <c r="W370" s="17">
        <v>0.28565343334890703</v>
      </c>
      <c r="X370" s="17">
        <v>0.26473584283689999</v>
      </c>
      <c r="Y370" s="17">
        <v>0.230783230415498</v>
      </c>
      <c r="Z370" s="17">
        <v>0.20688110317179401</v>
      </c>
      <c r="AA370" s="17">
        <v>0</v>
      </c>
      <c r="AB370" s="17"/>
      <c r="AC370" s="17">
        <v>0.284567182706082</v>
      </c>
      <c r="AD370" s="17">
        <v>0.19821488870260001</v>
      </c>
      <c r="AE370" s="17"/>
      <c r="AF370" s="17">
        <v>0.23443326344684701</v>
      </c>
      <c r="AG370" s="17">
        <v>0.191304356199239</v>
      </c>
      <c r="AH370" s="17">
        <v>0.28806726129872601</v>
      </c>
      <c r="AI370" s="17">
        <v>0.34361517714588402</v>
      </c>
      <c r="AJ370" s="17"/>
      <c r="AK370" s="17">
        <v>0.21957779508227199</v>
      </c>
      <c r="AL370" s="17">
        <v>0.28936463292174702</v>
      </c>
      <c r="AM370" s="17"/>
      <c r="AN370" s="17">
        <v>0.2565579222578</v>
      </c>
      <c r="AO370" s="17">
        <v>0.24425238992443099</v>
      </c>
      <c r="AP370" s="17">
        <v>0.29951695295413</v>
      </c>
      <c r="AQ370" s="17"/>
      <c r="AR370" s="17">
        <v>0.158769623714446</v>
      </c>
      <c r="AS370" s="17">
        <v>0.36094295720332897</v>
      </c>
      <c r="AT370" s="17"/>
      <c r="AU370" s="17">
        <v>0.17655454315904101</v>
      </c>
      <c r="AV370" s="17">
        <v>0.34829755342148</v>
      </c>
    </row>
    <row r="371" spans="2:48" x14ac:dyDescent="0.25">
      <c r="B371" t="s">
        <v>200</v>
      </c>
      <c r="C371" s="17">
        <v>0.24541694610491199</v>
      </c>
      <c r="D371" s="17">
        <v>0.26616004844045998</v>
      </c>
      <c r="E371" s="17">
        <v>0.225857779373726</v>
      </c>
      <c r="F371" s="17"/>
      <c r="G371" s="17">
        <v>0.257994839637252</v>
      </c>
      <c r="H371" s="17">
        <v>0.27884259287184598</v>
      </c>
      <c r="I371" s="17">
        <v>0.241901451350538</v>
      </c>
      <c r="J371" s="17">
        <v>0.21293834069147199</v>
      </c>
      <c r="K371" s="17">
        <v>0.236742321229962</v>
      </c>
      <c r="L371" s="17"/>
      <c r="M371" s="17">
        <v>0.24991902876421301</v>
      </c>
      <c r="N371" s="17">
        <v>0.22935847390807099</v>
      </c>
      <c r="O371" s="17">
        <v>0.253149070592875</v>
      </c>
      <c r="P371" s="17">
        <v>0.25612798759209898</v>
      </c>
      <c r="Q371" s="17"/>
      <c r="R371" s="17">
        <v>0.27529109816219099</v>
      </c>
      <c r="S371" s="17">
        <v>0.18500878116219699</v>
      </c>
      <c r="T371" s="17">
        <v>0.27021225341287702</v>
      </c>
      <c r="U371" s="17">
        <v>0.27254667821985201</v>
      </c>
      <c r="V371" s="17"/>
      <c r="W371" s="17">
        <v>0.25648839798782402</v>
      </c>
      <c r="X371" s="17">
        <v>0.25231729966110999</v>
      </c>
      <c r="Y371" s="17">
        <v>0.22917625643089401</v>
      </c>
      <c r="Z371" s="17">
        <v>0.16228582479899201</v>
      </c>
      <c r="AA371" s="17">
        <v>0.24546202741914799</v>
      </c>
      <c r="AB371" s="17"/>
      <c r="AC371" s="17">
        <v>0.24907989141318801</v>
      </c>
      <c r="AD371" s="17">
        <v>0.234519147688346</v>
      </c>
      <c r="AE371" s="17"/>
      <c r="AF371" s="17">
        <v>0.221438354884824</v>
      </c>
      <c r="AG371" s="17">
        <v>0.231279173195517</v>
      </c>
      <c r="AH371" s="17">
        <v>0.27370632407471601</v>
      </c>
      <c r="AI371" s="17">
        <v>0.21899948293305299</v>
      </c>
      <c r="AJ371" s="17"/>
      <c r="AK371" s="17">
        <v>0.24285079358703199</v>
      </c>
      <c r="AL371" s="17">
        <v>0.230957051704756</v>
      </c>
      <c r="AM371" s="17"/>
      <c r="AN371" s="17">
        <v>0.20915300122121799</v>
      </c>
      <c r="AO371" s="17">
        <v>0.25512256269720102</v>
      </c>
      <c r="AP371" s="17">
        <v>0.23859500535599701</v>
      </c>
      <c r="AQ371" s="17"/>
      <c r="AR371" s="17">
        <v>0.23821891546173299</v>
      </c>
      <c r="AS371" s="17">
        <v>0.18416037298542501</v>
      </c>
      <c r="AT371" s="17"/>
      <c r="AU371" s="17">
        <v>0.20341053290274</v>
      </c>
      <c r="AV371" s="17">
        <v>0.22167767086085299</v>
      </c>
    </row>
    <row r="372" spans="2:48" x14ac:dyDescent="0.25">
      <c r="B372" t="s">
        <v>201</v>
      </c>
      <c r="C372" s="17">
        <v>0.305583038162627</v>
      </c>
      <c r="D372" s="17">
        <v>0.32037887474976601</v>
      </c>
      <c r="E372" s="17">
        <v>0.29635869739340698</v>
      </c>
      <c r="F372" s="17"/>
      <c r="G372" s="17">
        <v>0.24995589537340401</v>
      </c>
      <c r="H372" s="17">
        <v>0.29564951725784699</v>
      </c>
      <c r="I372" s="17">
        <v>0.30386842719268697</v>
      </c>
      <c r="J372" s="17">
        <v>0.31937011510306101</v>
      </c>
      <c r="K372" s="17">
        <v>0.35610723466962602</v>
      </c>
      <c r="L372" s="17"/>
      <c r="M372" s="17">
        <v>0.32758531974027599</v>
      </c>
      <c r="N372" s="17">
        <v>0.29989169189945097</v>
      </c>
      <c r="O372" s="17">
        <v>0.32829351689088199</v>
      </c>
      <c r="P372" s="17">
        <v>0.270577692984459</v>
      </c>
      <c r="Q372" s="17"/>
      <c r="R372" s="17">
        <v>0.352088838072452</v>
      </c>
      <c r="S372" s="17">
        <v>0.32790211957014698</v>
      </c>
      <c r="T372" s="17">
        <v>0.31502239503125701</v>
      </c>
      <c r="U372" s="17">
        <v>0.272242564509387</v>
      </c>
      <c r="V372" s="17"/>
      <c r="W372" s="17">
        <v>0.23549333814875401</v>
      </c>
      <c r="X372" s="17">
        <v>0.31955758501380299</v>
      </c>
      <c r="Y372" s="17">
        <v>0.34726002552704799</v>
      </c>
      <c r="Z372" s="17">
        <v>0.42322859128294299</v>
      </c>
      <c r="AA372" s="17">
        <v>0.16981032202914401</v>
      </c>
      <c r="AB372" s="17"/>
      <c r="AC372" s="17">
        <v>0.29213309476149202</v>
      </c>
      <c r="AD372" s="17">
        <v>0.335348544187277</v>
      </c>
      <c r="AE372" s="17"/>
      <c r="AF372" s="17">
        <v>0.34333201027203403</v>
      </c>
      <c r="AG372" s="17">
        <v>0.38415010693153301</v>
      </c>
      <c r="AH372" s="17">
        <v>0.251548340428699</v>
      </c>
      <c r="AI372" s="17">
        <v>0.24730954042437001</v>
      </c>
      <c r="AJ372" s="17"/>
      <c r="AK372" s="17">
        <v>0.33329993294686699</v>
      </c>
      <c r="AL372" s="17">
        <v>0.29196746587643202</v>
      </c>
      <c r="AM372" s="17"/>
      <c r="AN372" s="17">
        <v>0.32700756466474001</v>
      </c>
      <c r="AO372" s="17">
        <v>0.32014032477159399</v>
      </c>
      <c r="AP372" s="17">
        <v>0.27417777985176101</v>
      </c>
      <c r="AQ372" s="17"/>
      <c r="AR372" s="17">
        <v>0.42662437052741098</v>
      </c>
      <c r="AS372" s="17">
        <v>0.208257907519911</v>
      </c>
      <c r="AT372" s="17"/>
      <c r="AU372" s="17">
        <v>0.42510827459559702</v>
      </c>
      <c r="AV372" s="17">
        <v>0.22786658027903101</v>
      </c>
    </row>
    <row r="373" spans="2:48" x14ac:dyDescent="0.25">
      <c r="B373" t="s">
        <v>202</v>
      </c>
      <c r="C373" s="17">
        <v>7.4837810738107496E-2</v>
      </c>
      <c r="D373" s="17">
        <v>8.8321834979924296E-2</v>
      </c>
      <c r="E373" s="17">
        <v>6.2736256584117897E-2</v>
      </c>
      <c r="F373" s="17"/>
      <c r="G373" s="17">
        <v>3.2398161977904502E-2</v>
      </c>
      <c r="H373" s="17">
        <v>6.0325578464014103E-2</v>
      </c>
      <c r="I373" s="17">
        <v>9.47528590657776E-2</v>
      </c>
      <c r="J373" s="17">
        <v>6.3856246355241605E-2</v>
      </c>
      <c r="K373" s="17">
        <v>0.120779733158535</v>
      </c>
      <c r="L373" s="17"/>
      <c r="M373" s="17">
        <v>0.110185145224591</v>
      </c>
      <c r="N373" s="17">
        <v>6.2255985568843999E-2</v>
      </c>
      <c r="O373" s="17">
        <v>6.8594097452691696E-2</v>
      </c>
      <c r="P373" s="17">
        <v>6.4772861255964806E-2</v>
      </c>
      <c r="Q373" s="17"/>
      <c r="R373" s="17">
        <v>0.116776430458869</v>
      </c>
      <c r="S373" s="17">
        <v>3.13387938409872E-2</v>
      </c>
      <c r="T373" s="17">
        <v>7.5529212258242398E-2</v>
      </c>
      <c r="U373" s="17">
        <v>7.8288306165474705E-2</v>
      </c>
      <c r="V373" s="17"/>
      <c r="W373" s="17">
        <v>7.2636994361220106E-2</v>
      </c>
      <c r="X373" s="17">
        <v>6.2922768164858797E-2</v>
      </c>
      <c r="Y373" s="17">
        <v>8.3756452006276697E-2</v>
      </c>
      <c r="Z373" s="17">
        <v>0.106854650746996</v>
      </c>
      <c r="AA373" s="17">
        <v>0.49798254775267098</v>
      </c>
      <c r="AB373" s="17"/>
      <c r="AC373" s="17">
        <v>7.6786491085427899E-2</v>
      </c>
      <c r="AD373" s="17">
        <v>7.3694825343301795E-2</v>
      </c>
      <c r="AE373" s="17"/>
      <c r="AF373" s="17">
        <v>0.104344969965585</v>
      </c>
      <c r="AG373" s="17">
        <v>0.118109717220217</v>
      </c>
      <c r="AH373" s="17">
        <v>4.75131853366128E-2</v>
      </c>
      <c r="AI373" s="17">
        <v>9.7797990879845004E-3</v>
      </c>
      <c r="AJ373" s="17"/>
      <c r="AK373" s="17">
        <v>8.8771887672611793E-2</v>
      </c>
      <c r="AL373" s="17">
        <v>6.5518232036247501E-2</v>
      </c>
      <c r="AM373" s="17"/>
      <c r="AN373" s="17">
        <v>0.101344343153946</v>
      </c>
      <c r="AO373" s="17">
        <v>7.3432117707089198E-2</v>
      </c>
      <c r="AP373" s="17">
        <v>5.5537344179210003E-2</v>
      </c>
      <c r="AQ373" s="17"/>
      <c r="AR373" s="17">
        <v>0.12340351102446399</v>
      </c>
      <c r="AS373" s="17">
        <v>2.6500568992047301E-2</v>
      </c>
      <c r="AT373" s="17"/>
      <c r="AU373" s="17">
        <v>0.14146768986482</v>
      </c>
      <c r="AV373" s="17">
        <v>2.7336965486387501E-2</v>
      </c>
    </row>
    <row r="374" spans="2:48" x14ac:dyDescent="0.25">
      <c r="B374" t="s">
        <v>123</v>
      </c>
      <c r="C374" s="17">
        <v>2.9616258696634399E-2</v>
      </c>
      <c r="D374" s="17">
        <v>3.3184998179918199E-2</v>
      </c>
      <c r="E374" s="17">
        <v>2.6591390306633801E-2</v>
      </c>
      <c r="F374" s="17"/>
      <c r="G374" s="17">
        <v>3.7786597845282502E-2</v>
      </c>
      <c r="H374" s="17">
        <v>3.6341286034832297E-2</v>
      </c>
      <c r="I374" s="17">
        <v>7.8084545477819399E-3</v>
      </c>
      <c r="J374" s="17">
        <v>3.86436807709611E-2</v>
      </c>
      <c r="K374" s="17">
        <v>2.7659725219886501E-2</v>
      </c>
      <c r="L374" s="17"/>
      <c r="M374" s="17">
        <v>1.52707428180331E-2</v>
      </c>
      <c r="N374" s="17">
        <v>3.58321222366259E-2</v>
      </c>
      <c r="O374" s="17">
        <v>1.7354798738047499E-2</v>
      </c>
      <c r="P374" s="17">
        <v>4.3681326744036499E-2</v>
      </c>
      <c r="Q374" s="17"/>
      <c r="R374" s="17">
        <v>3.1054800925451501E-2</v>
      </c>
      <c r="S374" s="17">
        <v>2.8728648504743399E-2</v>
      </c>
      <c r="T374" s="17">
        <v>3.1708765033322997E-2</v>
      </c>
      <c r="U374" s="17">
        <v>2.15265911013959E-2</v>
      </c>
      <c r="V374" s="17"/>
      <c r="W374" s="17">
        <v>3.8906894655696501E-2</v>
      </c>
      <c r="X374" s="17">
        <v>1.87028787461892E-2</v>
      </c>
      <c r="Y374" s="17">
        <v>3.11789323606349E-2</v>
      </c>
      <c r="Z374" s="17">
        <v>1.54094506726376E-2</v>
      </c>
      <c r="AA374" s="17">
        <v>0</v>
      </c>
      <c r="AB374" s="17"/>
      <c r="AC374" s="17">
        <v>2.3724526472626298E-2</v>
      </c>
      <c r="AD374" s="17">
        <v>4.20542216231495E-2</v>
      </c>
      <c r="AE374" s="17"/>
      <c r="AF374" s="17">
        <v>2.9999470968275498E-2</v>
      </c>
      <c r="AG374" s="17">
        <v>2.9487665306003899E-2</v>
      </c>
      <c r="AH374" s="17">
        <v>3.1673946565485098E-2</v>
      </c>
      <c r="AI374" s="17">
        <v>9.9555745603643001E-3</v>
      </c>
      <c r="AJ374" s="17"/>
      <c r="AK374" s="17">
        <v>3.6668678376377897E-2</v>
      </c>
      <c r="AL374" s="17">
        <v>2.4415803385151199E-2</v>
      </c>
      <c r="AM374" s="17"/>
      <c r="AN374" s="17">
        <v>2.6709998552165898E-2</v>
      </c>
      <c r="AO374" s="17">
        <v>1.8284467101280701E-2</v>
      </c>
      <c r="AP374" s="17">
        <v>2.69642461789108E-2</v>
      </c>
      <c r="AQ374" s="17"/>
      <c r="AR374" s="17">
        <v>2.7293110165832701E-2</v>
      </c>
      <c r="AS374" s="17">
        <v>1.3474114890125E-2</v>
      </c>
      <c r="AT374" s="17"/>
      <c r="AU374" s="17">
        <v>2.1569896863949899E-2</v>
      </c>
      <c r="AV374" s="17">
        <v>1.8873987123108001E-2</v>
      </c>
    </row>
    <row r="375" spans="2:48" x14ac:dyDescent="0.25">
      <c r="B375" t="s">
        <v>203</v>
      </c>
      <c r="C375" s="17">
        <v>0.34454594629771901</v>
      </c>
      <c r="D375" s="17">
        <v>0.291954243649932</v>
      </c>
      <c r="E375" s="17">
        <v>0.38845587634211498</v>
      </c>
      <c r="F375" s="17"/>
      <c r="G375" s="17">
        <v>0.42186450516615698</v>
      </c>
      <c r="H375" s="17">
        <v>0.32884102537145998</v>
      </c>
      <c r="I375" s="17">
        <v>0.35166880784321602</v>
      </c>
      <c r="J375" s="17">
        <v>0.36519161707926401</v>
      </c>
      <c r="K375" s="17">
        <v>0.25871098572199103</v>
      </c>
      <c r="L375" s="17"/>
      <c r="M375" s="17">
        <v>0.29703976345288602</v>
      </c>
      <c r="N375" s="17">
        <v>0.37266172638700801</v>
      </c>
      <c r="O375" s="17">
        <v>0.33260851632550398</v>
      </c>
      <c r="P375" s="17">
        <v>0.36484013142344102</v>
      </c>
      <c r="Q375" s="17"/>
      <c r="R375" s="17">
        <v>0.224788832381036</v>
      </c>
      <c r="S375" s="17">
        <v>0.42702165692192601</v>
      </c>
      <c r="T375" s="17">
        <v>0.30752737426430099</v>
      </c>
      <c r="U375" s="17">
        <v>0.35539586000389001</v>
      </c>
      <c r="V375" s="17"/>
      <c r="W375" s="17">
        <v>0.39647437484650599</v>
      </c>
      <c r="X375" s="17">
        <v>0.34649946841404</v>
      </c>
      <c r="Y375" s="17">
        <v>0.30862833367514603</v>
      </c>
      <c r="Z375" s="17">
        <v>0.29222148249843199</v>
      </c>
      <c r="AA375" s="17">
        <v>8.6745102799036106E-2</v>
      </c>
      <c r="AB375" s="17"/>
      <c r="AC375" s="17">
        <v>0.35827599626726597</v>
      </c>
      <c r="AD375" s="17">
        <v>0.31438326115792598</v>
      </c>
      <c r="AE375" s="17"/>
      <c r="AF375" s="17">
        <v>0.30088519390928098</v>
      </c>
      <c r="AG375" s="17">
        <v>0.23697333734672901</v>
      </c>
      <c r="AH375" s="17">
        <v>0.39555820359448701</v>
      </c>
      <c r="AI375" s="17">
        <v>0.51395560299422705</v>
      </c>
      <c r="AJ375" s="17"/>
      <c r="AK375" s="17">
        <v>0.29840870741711101</v>
      </c>
      <c r="AL375" s="17">
        <v>0.38714144699741398</v>
      </c>
      <c r="AM375" s="17"/>
      <c r="AN375" s="17">
        <v>0.33578509240792997</v>
      </c>
      <c r="AO375" s="17">
        <v>0.33302052772283502</v>
      </c>
      <c r="AP375" s="17">
        <v>0.40472562443412102</v>
      </c>
      <c r="AQ375" s="17"/>
      <c r="AR375" s="17">
        <v>0.184460092820559</v>
      </c>
      <c r="AS375" s="17">
        <v>0.56760703561249104</v>
      </c>
      <c r="AT375" s="17"/>
      <c r="AU375" s="17">
        <v>0.208443605772894</v>
      </c>
      <c r="AV375" s="17">
        <v>0.50424479625062102</v>
      </c>
    </row>
    <row r="376" spans="2:48" x14ac:dyDescent="0.25">
      <c r="B376" t="s">
        <v>204</v>
      </c>
      <c r="C376" s="17">
        <v>0.38042084890073502</v>
      </c>
      <c r="D376" s="17">
        <v>0.40870070972969003</v>
      </c>
      <c r="E376" s="17">
        <v>0.359094953977525</v>
      </c>
      <c r="F376" s="17"/>
      <c r="G376" s="17">
        <v>0.28235405735130897</v>
      </c>
      <c r="H376" s="17">
        <v>0.35597509572186098</v>
      </c>
      <c r="I376" s="17">
        <v>0.39862128625846499</v>
      </c>
      <c r="J376" s="17">
        <v>0.38322636145830302</v>
      </c>
      <c r="K376" s="17">
        <v>0.47688696782815998</v>
      </c>
      <c r="L376" s="17"/>
      <c r="M376" s="17">
        <v>0.43777046496486799</v>
      </c>
      <c r="N376" s="17">
        <v>0.36214767746829502</v>
      </c>
      <c r="O376" s="17">
        <v>0.396887614343574</v>
      </c>
      <c r="P376" s="17">
        <v>0.33535055424042398</v>
      </c>
      <c r="Q376" s="17"/>
      <c r="R376" s="17">
        <v>0.46886526853132099</v>
      </c>
      <c r="S376" s="17">
        <v>0.35924091341113401</v>
      </c>
      <c r="T376" s="17">
        <v>0.390551607289499</v>
      </c>
      <c r="U376" s="17">
        <v>0.35053087067486199</v>
      </c>
      <c r="V376" s="17"/>
      <c r="W376" s="17">
        <v>0.30813033250997401</v>
      </c>
      <c r="X376" s="17">
        <v>0.38248035317866202</v>
      </c>
      <c r="Y376" s="17">
        <v>0.43101647753332401</v>
      </c>
      <c r="Z376" s="17">
        <v>0.53008324202993795</v>
      </c>
      <c r="AA376" s="17">
        <v>0.66779286978181596</v>
      </c>
      <c r="AB376" s="17"/>
      <c r="AC376" s="17">
        <v>0.36891958584691997</v>
      </c>
      <c r="AD376" s="17">
        <v>0.40904336953057902</v>
      </c>
      <c r="AE376" s="17"/>
      <c r="AF376" s="17">
        <v>0.44767698023761898</v>
      </c>
      <c r="AG376" s="17">
        <v>0.50225982415174997</v>
      </c>
      <c r="AH376" s="17">
        <v>0.29906152576531198</v>
      </c>
      <c r="AI376" s="17">
        <v>0.25708933951235502</v>
      </c>
      <c r="AJ376" s="17"/>
      <c r="AK376" s="17">
        <v>0.42207182061947901</v>
      </c>
      <c r="AL376" s="17">
        <v>0.35748569791267898</v>
      </c>
      <c r="AM376" s="17"/>
      <c r="AN376" s="17">
        <v>0.42835190781868598</v>
      </c>
      <c r="AO376" s="17">
        <v>0.393572442478683</v>
      </c>
      <c r="AP376" s="17">
        <v>0.32971512403097097</v>
      </c>
      <c r="AQ376" s="17"/>
      <c r="AR376" s="17">
        <v>0.55002788155187499</v>
      </c>
      <c r="AS376" s="17">
        <v>0.234758476511958</v>
      </c>
      <c r="AT376" s="17"/>
      <c r="AU376" s="17">
        <v>0.56657596446041703</v>
      </c>
      <c r="AV376" s="17">
        <v>0.25520354576541898</v>
      </c>
    </row>
    <row r="377" spans="2:48" x14ac:dyDescent="0.25">
      <c r="B377" t="s">
        <v>147</v>
      </c>
      <c r="C377" s="17">
        <v>3.58749026030162E-2</v>
      </c>
      <c r="D377" s="17">
        <v>0.116746466079758</v>
      </c>
      <c r="E377" s="17">
        <v>-2.9360922364589599E-2</v>
      </c>
      <c r="F377" s="17"/>
      <c r="G377" s="17">
        <v>-0.139510447814848</v>
      </c>
      <c r="H377" s="17">
        <v>2.7134070350401201E-2</v>
      </c>
      <c r="I377" s="17">
        <v>4.6952478415248897E-2</v>
      </c>
      <c r="J377" s="17">
        <v>1.8034744379038799E-2</v>
      </c>
      <c r="K377" s="17">
        <v>0.21817598210617001</v>
      </c>
      <c r="L377" s="17"/>
      <c r="M377" s="17">
        <v>0.140730701511982</v>
      </c>
      <c r="N377" s="17">
        <v>-1.05140489187139E-2</v>
      </c>
      <c r="O377" s="17">
        <v>6.4279098018070094E-2</v>
      </c>
      <c r="P377" s="17">
        <v>-2.9489577183017101E-2</v>
      </c>
      <c r="Q377" s="17"/>
      <c r="R377" s="17">
        <v>0.24407643615028499</v>
      </c>
      <c r="S377" s="17">
        <v>-6.7780743510791497E-2</v>
      </c>
      <c r="T377" s="17">
        <v>8.3024233025198096E-2</v>
      </c>
      <c r="U377" s="17">
        <v>-4.86498932902812E-3</v>
      </c>
      <c r="V377" s="17"/>
      <c r="W377" s="17">
        <v>-8.8344042336531398E-2</v>
      </c>
      <c r="X377" s="17">
        <v>3.5980884764621898E-2</v>
      </c>
      <c r="Y377" s="17">
        <v>0.12238814385817801</v>
      </c>
      <c r="Z377" s="17">
        <v>0.23786175953150601</v>
      </c>
      <c r="AA377" s="17">
        <v>0.58104776698278005</v>
      </c>
      <c r="AB377" s="17"/>
      <c r="AC377" s="17">
        <v>1.0643589579653299E-2</v>
      </c>
      <c r="AD377" s="17">
        <v>9.4660108372653304E-2</v>
      </c>
      <c r="AE377" s="17"/>
      <c r="AF377" s="17">
        <v>0.146791786328338</v>
      </c>
      <c r="AG377" s="17">
        <v>0.26528648680502198</v>
      </c>
      <c r="AH377" s="17">
        <v>-9.6496677829174995E-2</v>
      </c>
      <c r="AI377" s="17">
        <v>-0.25686626348187303</v>
      </c>
      <c r="AJ377" s="17"/>
      <c r="AK377" s="17">
        <v>0.123663113202368</v>
      </c>
      <c r="AL377" s="17">
        <v>-2.96557490847346E-2</v>
      </c>
      <c r="AM377" s="17"/>
      <c r="AN377" s="17">
        <v>9.2566815410756606E-2</v>
      </c>
      <c r="AO377" s="17">
        <v>6.0551914755847903E-2</v>
      </c>
      <c r="AP377" s="17">
        <v>-7.5010500403150396E-2</v>
      </c>
      <c r="AQ377" s="17"/>
      <c r="AR377" s="17">
        <v>0.36556778873131501</v>
      </c>
      <c r="AS377" s="17">
        <v>-0.33284855910053301</v>
      </c>
      <c r="AT377" s="17"/>
      <c r="AU377" s="17">
        <v>0.35813235868752302</v>
      </c>
      <c r="AV377" s="17">
        <v>-0.24904125048520201</v>
      </c>
    </row>
    <row r="378" spans="2:48" x14ac:dyDescent="0.25">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row>
    <row r="379" spans="2:48" x14ac:dyDescent="0.25">
      <c r="B379" s="6" t="s">
        <v>212</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row>
    <row r="380" spans="2:48" x14ac:dyDescent="0.25">
      <c r="B380" s="24" t="s">
        <v>73</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row>
    <row r="381" spans="2:48" x14ac:dyDescent="0.25">
      <c r="B381" t="s">
        <v>198</v>
      </c>
      <c r="C381" s="17">
        <v>0.216662003891468</v>
      </c>
      <c r="D381" s="17">
        <v>0.20076346840912501</v>
      </c>
      <c r="E381" s="17">
        <v>0.230384457437187</v>
      </c>
      <c r="F381" s="17"/>
      <c r="G381" s="17">
        <v>0.32491510061037499</v>
      </c>
      <c r="H381" s="17">
        <v>0.238687635413278</v>
      </c>
      <c r="I381" s="17">
        <v>0.202887480292438</v>
      </c>
      <c r="J381" s="17">
        <v>0.20794027022744499</v>
      </c>
      <c r="K381" s="17">
        <v>0.114423753408641</v>
      </c>
      <c r="L381" s="17"/>
      <c r="M381" s="17">
        <v>0.19070493504474201</v>
      </c>
      <c r="N381" s="17">
        <v>0.195525535094451</v>
      </c>
      <c r="O381" s="17">
        <v>0.21963838671371699</v>
      </c>
      <c r="P381" s="17">
        <v>0.26412378976597101</v>
      </c>
      <c r="Q381" s="17"/>
      <c r="R381" s="17">
        <v>0.12911220295716699</v>
      </c>
      <c r="S381" s="17">
        <v>0.22372117515530901</v>
      </c>
      <c r="T381" s="17">
        <v>0.21840556986093801</v>
      </c>
      <c r="U381" s="17">
        <v>0.26957880184536698</v>
      </c>
      <c r="V381" s="17"/>
      <c r="W381" s="17">
        <v>0.267933854841789</v>
      </c>
      <c r="X381" s="17">
        <v>0.220552522519358</v>
      </c>
      <c r="Y381" s="17">
        <v>0.195689852939953</v>
      </c>
      <c r="Z381" s="17">
        <v>7.6601048455159804E-2</v>
      </c>
      <c r="AA381" s="17">
        <v>8.6745102799036106E-2</v>
      </c>
      <c r="AB381" s="17"/>
      <c r="AC381" s="17">
        <v>0.22908078575060301</v>
      </c>
      <c r="AD381" s="17">
        <v>0.19237102986931001</v>
      </c>
      <c r="AE381" s="17"/>
      <c r="AF381" s="17">
        <v>0.152120736098247</v>
      </c>
      <c r="AG381" s="17">
        <v>0.13559719837752099</v>
      </c>
      <c r="AH381" s="17">
        <v>0.27288296309619398</v>
      </c>
      <c r="AI381" s="17">
        <v>0.38469512751301999</v>
      </c>
      <c r="AJ381" s="17"/>
      <c r="AK381" s="17">
        <v>0.16885356069184801</v>
      </c>
      <c r="AL381" s="17">
        <v>0.238264035467456</v>
      </c>
      <c r="AM381" s="17"/>
      <c r="AN381" s="17">
        <v>0.19138551198725701</v>
      </c>
      <c r="AO381" s="17">
        <v>0.198278151730088</v>
      </c>
      <c r="AP381" s="17">
        <v>0.26684271659209702</v>
      </c>
      <c r="AQ381" s="17"/>
      <c r="AR381" s="17">
        <v>0.13722062757527601</v>
      </c>
      <c r="AS381" s="17">
        <v>0.35775874777147099</v>
      </c>
      <c r="AT381" s="17"/>
      <c r="AU381" s="17">
        <v>0.130853353801655</v>
      </c>
      <c r="AV381" s="17">
        <v>0.33816612860176498</v>
      </c>
    </row>
    <row r="382" spans="2:48" x14ac:dyDescent="0.25">
      <c r="B382" t="s">
        <v>199</v>
      </c>
      <c r="C382" s="17">
        <v>0.274596331595025</v>
      </c>
      <c r="D382" s="17">
        <v>0.220094546192872</v>
      </c>
      <c r="E382" s="17">
        <v>0.33065420149027402</v>
      </c>
      <c r="F382" s="17"/>
      <c r="G382" s="17">
        <v>0.30653282158689799</v>
      </c>
      <c r="H382" s="17">
        <v>0.2474541690333</v>
      </c>
      <c r="I382" s="17">
        <v>0.29217851821973001</v>
      </c>
      <c r="J382" s="17">
        <v>0.25863232063629799</v>
      </c>
      <c r="K382" s="17">
        <v>0.26932563783415098</v>
      </c>
      <c r="L382" s="17"/>
      <c r="M382" s="17">
        <v>0.26948160067999799</v>
      </c>
      <c r="N382" s="17">
        <v>0.29249059950270401</v>
      </c>
      <c r="O382" s="17">
        <v>0.23508102258130201</v>
      </c>
      <c r="P382" s="17">
        <v>0.28995015261301299</v>
      </c>
      <c r="Q382" s="17"/>
      <c r="R382" s="17">
        <v>0.21486148997666399</v>
      </c>
      <c r="S382" s="17">
        <v>0.30658542348849099</v>
      </c>
      <c r="T382" s="17">
        <v>0.31226628649904298</v>
      </c>
      <c r="U382" s="17">
        <v>0.26569613476256698</v>
      </c>
      <c r="V382" s="17"/>
      <c r="W382" s="17">
        <v>0.29098203273543499</v>
      </c>
      <c r="X382" s="17">
        <v>0.28403320125881898</v>
      </c>
      <c r="Y382" s="17">
        <v>0.23870899360640899</v>
      </c>
      <c r="Z382" s="17">
        <v>0.26505162127242599</v>
      </c>
      <c r="AA382" s="17">
        <v>0.105969086140295</v>
      </c>
      <c r="AB382" s="17"/>
      <c r="AC382" s="17">
        <v>0.291961906152644</v>
      </c>
      <c r="AD382" s="17">
        <v>0.245328320827191</v>
      </c>
      <c r="AE382" s="17"/>
      <c r="AF382" s="17">
        <v>0.24549917061648299</v>
      </c>
      <c r="AG382" s="17">
        <v>0.28539905621266798</v>
      </c>
      <c r="AH382" s="17">
        <v>0.29959497627325399</v>
      </c>
      <c r="AI382" s="17">
        <v>0.22604064954015801</v>
      </c>
      <c r="AJ382" s="17"/>
      <c r="AK382" s="17">
        <v>0.24386084613370301</v>
      </c>
      <c r="AL382" s="17">
        <v>0.308114616158912</v>
      </c>
      <c r="AM382" s="17"/>
      <c r="AN382" s="17">
        <v>0.266048756650486</v>
      </c>
      <c r="AO382" s="17">
        <v>0.25461209753633501</v>
      </c>
      <c r="AP382" s="17">
        <v>0.33083790163141702</v>
      </c>
      <c r="AQ382" s="17"/>
      <c r="AR382" s="17">
        <v>0.234114818236656</v>
      </c>
      <c r="AS382" s="17">
        <v>0.35284909636663803</v>
      </c>
      <c r="AT382" s="17"/>
      <c r="AU382" s="17">
        <v>0.21392138299316399</v>
      </c>
      <c r="AV382" s="17">
        <v>0.350158337109094</v>
      </c>
    </row>
    <row r="383" spans="2:48" x14ac:dyDescent="0.25">
      <c r="B383" t="s">
        <v>200</v>
      </c>
      <c r="C383" s="17">
        <v>0.16767405978127001</v>
      </c>
      <c r="D383" s="17">
        <v>0.21424512003905999</v>
      </c>
      <c r="E383" s="17">
        <v>0.124230289543639</v>
      </c>
      <c r="F383" s="17"/>
      <c r="G383" s="17">
        <v>0.119207416475423</v>
      </c>
      <c r="H383" s="17">
        <v>0.15438195391234</v>
      </c>
      <c r="I383" s="17">
        <v>0.179731948021147</v>
      </c>
      <c r="J383" s="17">
        <v>0.18026254672897901</v>
      </c>
      <c r="K383" s="17">
        <v>0.20235830871798699</v>
      </c>
      <c r="L383" s="17"/>
      <c r="M383" s="17">
        <v>0.14062594117593799</v>
      </c>
      <c r="N383" s="17">
        <v>0.18666204434042599</v>
      </c>
      <c r="O383" s="17">
        <v>0.19567980365337601</v>
      </c>
      <c r="P383" s="17">
        <v>0.15880622680315901</v>
      </c>
      <c r="Q383" s="17"/>
      <c r="R383" s="17">
        <v>0.16580604057861201</v>
      </c>
      <c r="S383" s="17">
        <v>0.14765565052304599</v>
      </c>
      <c r="T383" s="17">
        <v>0.141684770577332</v>
      </c>
      <c r="U383" s="17">
        <v>0.18124681871237699</v>
      </c>
      <c r="V383" s="17"/>
      <c r="W383" s="17">
        <v>0.17096979393192299</v>
      </c>
      <c r="X383" s="17">
        <v>0.18025066332030801</v>
      </c>
      <c r="Y383" s="17">
        <v>0.13125320759220099</v>
      </c>
      <c r="Z383" s="17">
        <v>0.23747325606947101</v>
      </c>
      <c r="AA383" s="17">
        <v>0.206032853251852</v>
      </c>
      <c r="AB383" s="17"/>
      <c r="AC383" s="17">
        <v>0.15557503326986399</v>
      </c>
      <c r="AD383" s="17">
        <v>0.189032906187309</v>
      </c>
      <c r="AE383" s="17"/>
      <c r="AF383" s="17">
        <v>0.18355228250478201</v>
      </c>
      <c r="AG383" s="17">
        <v>0.16223849115983599</v>
      </c>
      <c r="AH383" s="17">
        <v>0.15928897057561101</v>
      </c>
      <c r="AI383" s="17">
        <v>0.16924535947626099</v>
      </c>
      <c r="AJ383" s="17"/>
      <c r="AK383" s="17">
        <v>0.200407447850419</v>
      </c>
      <c r="AL383" s="17">
        <v>0.13748562044725801</v>
      </c>
      <c r="AM383" s="17"/>
      <c r="AN383" s="17">
        <v>0.15497914995588799</v>
      </c>
      <c r="AO383" s="17">
        <v>0.18979688371822001</v>
      </c>
      <c r="AP383" s="17">
        <v>0.127196561000121</v>
      </c>
      <c r="AQ383" s="17"/>
      <c r="AR383" s="17">
        <v>0.16613132024743099</v>
      </c>
      <c r="AS383" s="17">
        <v>8.1883226571848197E-2</v>
      </c>
      <c r="AT383" s="17"/>
      <c r="AU383" s="17">
        <v>0.19389174734128101</v>
      </c>
      <c r="AV383" s="17">
        <v>8.8869146360270795E-2</v>
      </c>
    </row>
    <row r="384" spans="2:48" x14ac:dyDescent="0.25">
      <c r="B384" t="s">
        <v>201</v>
      </c>
      <c r="C384" s="17">
        <v>0.225783643891147</v>
      </c>
      <c r="D384" s="17">
        <v>0.24093863418027101</v>
      </c>
      <c r="E384" s="17">
        <v>0.206013818454367</v>
      </c>
      <c r="F384" s="17"/>
      <c r="G384" s="17">
        <v>0.13502333405632799</v>
      </c>
      <c r="H384" s="17">
        <v>0.22468729283719099</v>
      </c>
      <c r="I384" s="17">
        <v>0.25834257706325298</v>
      </c>
      <c r="J384" s="17">
        <v>0.227461449733837</v>
      </c>
      <c r="K384" s="17">
        <v>0.27962929635588601</v>
      </c>
      <c r="L384" s="17"/>
      <c r="M384" s="17">
        <v>0.28367196402714501</v>
      </c>
      <c r="N384" s="17">
        <v>0.22290937045704401</v>
      </c>
      <c r="O384" s="17">
        <v>0.22539907557494601</v>
      </c>
      <c r="P384" s="17">
        <v>0.17302070641292899</v>
      </c>
      <c r="Q384" s="17"/>
      <c r="R384" s="17">
        <v>0.29909986627079199</v>
      </c>
      <c r="S384" s="17">
        <v>0.258278964294896</v>
      </c>
      <c r="T384" s="17">
        <v>0.20248934314245001</v>
      </c>
      <c r="U384" s="17">
        <v>0.19493335166360701</v>
      </c>
      <c r="V384" s="17"/>
      <c r="W384" s="17">
        <v>0.16585474366641501</v>
      </c>
      <c r="X384" s="17">
        <v>0.215446584610164</v>
      </c>
      <c r="Y384" s="17">
        <v>0.27249114788978801</v>
      </c>
      <c r="Z384" s="17">
        <v>0.29964667736686401</v>
      </c>
      <c r="AA384" s="17">
        <v>0.49448564564858799</v>
      </c>
      <c r="AB384" s="17"/>
      <c r="AC384" s="17">
        <v>0.23027996559260799</v>
      </c>
      <c r="AD384" s="17">
        <v>0.21807127825942599</v>
      </c>
      <c r="AE384" s="17"/>
      <c r="AF384" s="17">
        <v>0.28948812763245102</v>
      </c>
      <c r="AG384" s="17">
        <v>0.26227151698425399</v>
      </c>
      <c r="AH384" s="17">
        <v>0.17952014534855401</v>
      </c>
      <c r="AI384" s="17">
        <v>0.134643583942895</v>
      </c>
      <c r="AJ384" s="17"/>
      <c r="AK384" s="17">
        <v>0.21756887913765799</v>
      </c>
      <c r="AL384" s="17">
        <v>0.2423291751277</v>
      </c>
      <c r="AM384" s="17"/>
      <c r="AN384" s="17">
        <v>0.27093105453468602</v>
      </c>
      <c r="AO384" s="17">
        <v>0.23458204773546701</v>
      </c>
      <c r="AP384" s="17">
        <v>0.183955625499789</v>
      </c>
      <c r="AQ384" s="17"/>
      <c r="AR384" s="17">
        <v>0.29394650241144599</v>
      </c>
      <c r="AS384" s="17">
        <v>0.15855108592105199</v>
      </c>
      <c r="AT384" s="17"/>
      <c r="AU384" s="17">
        <v>0.29531103960524702</v>
      </c>
      <c r="AV384" s="17">
        <v>0.164530967409317</v>
      </c>
    </row>
    <row r="385" spans="2:48" x14ac:dyDescent="0.25">
      <c r="B385" t="s">
        <v>202</v>
      </c>
      <c r="C385" s="17">
        <v>8.2076567290026006E-2</v>
      </c>
      <c r="D385" s="17">
        <v>8.2111122058281194E-2</v>
      </c>
      <c r="E385" s="17">
        <v>8.3531269105264205E-2</v>
      </c>
      <c r="F385" s="17"/>
      <c r="G385" s="17">
        <v>6.06400151330687E-2</v>
      </c>
      <c r="H385" s="17">
        <v>8.6613339836578596E-2</v>
      </c>
      <c r="I385" s="17">
        <v>6.0588210517422803E-2</v>
      </c>
      <c r="J385" s="17">
        <v>8.5245185825796599E-2</v>
      </c>
      <c r="K385" s="17">
        <v>0.11594593788911001</v>
      </c>
      <c r="L385" s="17"/>
      <c r="M385" s="17">
        <v>0.104428005726676</v>
      </c>
      <c r="N385" s="17">
        <v>5.9679987239241603E-2</v>
      </c>
      <c r="O385" s="17">
        <v>0.100078849704754</v>
      </c>
      <c r="P385" s="17">
        <v>7.1013364320881595E-2</v>
      </c>
      <c r="Q385" s="17"/>
      <c r="R385" s="17">
        <v>0.12617815578938499</v>
      </c>
      <c r="S385" s="17">
        <v>4.5730018996696799E-2</v>
      </c>
      <c r="T385" s="17">
        <v>9.9340467970424201E-2</v>
      </c>
      <c r="U385" s="17">
        <v>5.9107684577195299E-2</v>
      </c>
      <c r="V385" s="17"/>
      <c r="W385" s="17">
        <v>6.8557149522612507E-2</v>
      </c>
      <c r="X385" s="17">
        <v>6.7393635650499203E-2</v>
      </c>
      <c r="Y385" s="17">
        <v>0.13656177012229501</v>
      </c>
      <c r="Z385" s="17">
        <v>0.107885137456248</v>
      </c>
      <c r="AA385" s="17">
        <v>0.106767312160229</v>
      </c>
      <c r="AB385" s="17"/>
      <c r="AC385" s="17">
        <v>6.6530907143048906E-2</v>
      </c>
      <c r="AD385" s="17">
        <v>0.11251990713042501</v>
      </c>
      <c r="AE385" s="17"/>
      <c r="AF385" s="17">
        <v>0.11089882717828101</v>
      </c>
      <c r="AG385" s="17">
        <v>0.122421287565737</v>
      </c>
      <c r="AH385" s="17">
        <v>4.0144625132420002E-2</v>
      </c>
      <c r="AI385" s="17">
        <v>7.5419704967301396E-2</v>
      </c>
      <c r="AJ385" s="17"/>
      <c r="AK385" s="17">
        <v>0.13056774901280199</v>
      </c>
      <c r="AL385" s="17">
        <v>4.6308182797908097E-2</v>
      </c>
      <c r="AM385" s="17"/>
      <c r="AN385" s="17">
        <v>9.1629199853494103E-2</v>
      </c>
      <c r="AO385" s="17">
        <v>0.100304908035557</v>
      </c>
      <c r="AP385" s="17">
        <v>5.8401999986460597E-2</v>
      </c>
      <c r="AQ385" s="17"/>
      <c r="AR385" s="17">
        <v>0.141487371797971</v>
      </c>
      <c r="AS385" s="17">
        <v>2.8501825982901699E-2</v>
      </c>
      <c r="AT385" s="17"/>
      <c r="AU385" s="17">
        <v>0.147406066415813</v>
      </c>
      <c r="AV385" s="17">
        <v>2.3529648547943101E-2</v>
      </c>
    </row>
    <row r="386" spans="2:48" x14ac:dyDescent="0.25">
      <c r="B386" t="s">
        <v>123</v>
      </c>
      <c r="C386" s="17">
        <v>3.3207393551064501E-2</v>
      </c>
      <c r="D386" s="17">
        <v>4.1847109120389699E-2</v>
      </c>
      <c r="E386" s="17">
        <v>2.5185963969268799E-2</v>
      </c>
      <c r="F386" s="17"/>
      <c r="G386" s="17">
        <v>5.36813121379058E-2</v>
      </c>
      <c r="H386" s="17">
        <v>4.81756089673126E-2</v>
      </c>
      <c r="I386" s="17">
        <v>6.2712658860102702E-3</v>
      </c>
      <c r="J386" s="17">
        <v>4.0458226847643698E-2</v>
      </c>
      <c r="K386" s="17">
        <v>1.83170657942258E-2</v>
      </c>
      <c r="L386" s="17"/>
      <c r="M386" s="17">
        <v>1.10875533455005E-2</v>
      </c>
      <c r="N386" s="17">
        <v>4.27324633661334E-2</v>
      </c>
      <c r="O386" s="17">
        <v>2.4122861771906E-2</v>
      </c>
      <c r="P386" s="17">
        <v>4.3085760084046902E-2</v>
      </c>
      <c r="Q386" s="17"/>
      <c r="R386" s="17">
        <v>6.4942244427378906E-2</v>
      </c>
      <c r="S386" s="17">
        <v>1.8028767541560201E-2</v>
      </c>
      <c r="T386" s="17">
        <v>2.5813561949813098E-2</v>
      </c>
      <c r="U386" s="17">
        <v>2.9437208438886399E-2</v>
      </c>
      <c r="V386" s="17"/>
      <c r="W386" s="17">
        <v>3.5702425301826199E-2</v>
      </c>
      <c r="X386" s="17">
        <v>3.2323392640851101E-2</v>
      </c>
      <c r="Y386" s="17">
        <v>2.5295027849352902E-2</v>
      </c>
      <c r="Z386" s="17">
        <v>1.3342259379830201E-2</v>
      </c>
      <c r="AA386" s="17">
        <v>0</v>
      </c>
      <c r="AB386" s="17"/>
      <c r="AC386" s="17">
        <v>2.65714020912316E-2</v>
      </c>
      <c r="AD386" s="17">
        <v>4.2676557726338903E-2</v>
      </c>
      <c r="AE386" s="17"/>
      <c r="AF386" s="17">
        <v>1.84408559697559E-2</v>
      </c>
      <c r="AG386" s="17">
        <v>3.2072449699983401E-2</v>
      </c>
      <c r="AH386" s="17">
        <v>4.8568319573966803E-2</v>
      </c>
      <c r="AI386" s="17">
        <v>9.9555745603643001E-3</v>
      </c>
      <c r="AJ386" s="17"/>
      <c r="AK386" s="17">
        <v>3.87415171735703E-2</v>
      </c>
      <c r="AL386" s="17">
        <v>2.74983700007661E-2</v>
      </c>
      <c r="AM386" s="17"/>
      <c r="AN386" s="17">
        <v>2.5026327018189201E-2</v>
      </c>
      <c r="AO386" s="17">
        <v>2.2425911244333501E-2</v>
      </c>
      <c r="AP386" s="17">
        <v>3.2765195290115803E-2</v>
      </c>
      <c r="AQ386" s="17"/>
      <c r="AR386" s="17">
        <v>2.7099359731219502E-2</v>
      </c>
      <c r="AS386" s="17">
        <v>2.0456017386089102E-2</v>
      </c>
      <c r="AT386" s="17"/>
      <c r="AU386" s="17">
        <v>1.8616409842839701E-2</v>
      </c>
      <c r="AV386" s="17">
        <v>3.4745771971609697E-2</v>
      </c>
    </row>
    <row r="387" spans="2:48" x14ac:dyDescent="0.25">
      <c r="B387" t="s">
        <v>203</v>
      </c>
      <c r="C387" s="17">
        <v>0.491258335486493</v>
      </c>
      <c r="D387" s="17">
        <v>0.42085801460199701</v>
      </c>
      <c r="E387" s="17">
        <v>0.56103865892746196</v>
      </c>
      <c r="F387" s="17"/>
      <c r="G387" s="17">
        <v>0.63144792219727397</v>
      </c>
      <c r="H387" s="17">
        <v>0.48614180444657801</v>
      </c>
      <c r="I387" s="17">
        <v>0.49506599851216698</v>
      </c>
      <c r="J387" s="17">
        <v>0.46657259086374298</v>
      </c>
      <c r="K387" s="17">
        <v>0.383749391242792</v>
      </c>
      <c r="L387" s="17"/>
      <c r="M387" s="17">
        <v>0.460186535724741</v>
      </c>
      <c r="N387" s="17">
        <v>0.48801613459715398</v>
      </c>
      <c r="O387" s="17">
        <v>0.45471940929501797</v>
      </c>
      <c r="P387" s="17">
        <v>0.554073942378984</v>
      </c>
      <c r="Q387" s="17"/>
      <c r="R387" s="17">
        <v>0.34397369293383201</v>
      </c>
      <c r="S387" s="17">
        <v>0.53030659864380103</v>
      </c>
      <c r="T387" s="17">
        <v>0.53067185635998104</v>
      </c>
      <c r="U387" s="17">
        <v>0.53527493660793402</v>
      </c>
      <c r="V387" s="17"/>
      <c r="W387" s="17">
        <v>0.55891588757722399</v>
      </c>
      <c r="X387" s="17">
        <v>0.50458572377817701</v>
      </c>
      <c r="Y387" s="17">
        <v>0.43439884654636202</v>
      </c>
      <c r="Z387" s="17">
        <v>0.34165266972758601</v>
      </c>
      <c r="AA387" s="17">
        <v>0.19271418893933101</v>
      </c>
      <c r="AB387" s="17"/>
      <c r="AC387" s="17">
        <v>0.52104269190324703</v>
      </c>
      <c r="AD387" s="17">
        <v>0.43769935069650101</v>
      </c>
      <c r="AE387" s="17"/>
      <c r="AF387" s="17">
        <v>0.39761990671473002</v>
      </c>
      <c r="AG387" s="17">
        <v>0.42099625459018902</v>
      </c>
      <c r="AH387" s="17">
        <v>0.57247793936944802</v>
      </c>
      <c r="AI387" s="17">
        <v>0.61073577705317805</v>
      </c>
      <c r="AJ387" s="17"/>
      <c r="AK387" s="17">
        <v>0.41271440682555099</v>
      </c>
      <c r="AL387" s="17">
        <v>0.54637865162636801</v>
      </c>
      <c r="AM387" s="17"/>
      <c r="AN387" s="17">
        <v>0.457434268637743</v>
      </c>
      <c r="AO387" s="17">
        <v>0.45289024926642302</v>
      </c>
      <c r="AP387" s="17">
        <v>0.59768061822351404</v>
      </c>
      <c r="AQ387" s="17"/>
      <c r="AR387" s="17">
        <v>0.37133544581193101</v>
      </c>
      <c r="AS387" s="17">
        <v>0.71060784413810896</v>
      </c>
      <c r="AT387" s="17"/>
      <c r="AU387" s="17">
        <v>0.34477473679482001</v>
      </c>
      <c r="AV387" s="17">
        <v>0.68832446571085903</v>
      </c>
    </row>
    <row r="388" spans="2:48" x14ac:dyDescent="0.25">
      <c r="B388" t="s">
        <v>204</v>
      </c>
      <c r="C388" s="17">
        <v>0.30786021118117302</v>
      </c>
      <c r="D388" s="17">
        <v>0.32304975623855198</v>
      </c>
      <c r="E388" s="17">
        <v>0.28954508755963099</v>
      </c>
      <c r="F388" s="17"/>
      <c r="G388" s="17">
        <v>0.19566334918939701</v>
      </c>
      <c r="H388" s="17">
        <v>0.31130063267377001</v>
      </c>
      <c r="I388" s="17">
        <v>0.318930787580676</v>
      </c>
      <c r="J388" s="17">
        <v>0.31270663555963402</v>
      </c>
      <c r="K388" s="17">
        <v>0.39557523424499602</v>
      </c>
      <c r="L388" s="17"/>
      <c r="M388" s="17">
        <v>0.38809996975382099</v>
      </c>
      <c r="N388" s="17">
        <v>0.28258935769628601</v>
      </c>
      <c r="O388" s="17">
        <v>0.32547792527969899</v>
      </c>
      <c r="P388" s="17">
        <v>0.244034070733811</v>
      </c>
      <c r="Q388" s="17"/>
      <c r="R388" s="17">
        <v>0.42527802206017701</v>
      </c>
      <c r="S388" s="17">
        <v>0.30400898329159298</v>
      </c>
      <c r="T388" s="17">
        <v>0.30182981111287399</v>
      </c>
      <c r="U388" s="17">
        <v>0.25404103624080299</v>
      </c>
      <c r="V388" s="17"/>
      <c r="W388" s="17">
        <v>0.234411893189027</v>
      </c>
      <c r="X388" s="17">
        <v>0.28284022026066302</v>
      </c>
      <c r="Y388" s="17">
        <v>0.40905291801208299</v>
      </c>
      <c r="Z388" s="17">
        <v>0.40753181482311202</v>
      </c>
      <c r="AA388" s="17">
        <v>0.60125295780881705</v>
      </c>
      <c r="AB388" s="17"/>
      <c r="AC388" s="17">
        <v>0.29681087273565698</v>
      </c>
      <c r="AD388" s="17">
        <v>0.33059118538985099</v>
      </c>
      <c r="AE388" s="17"/>
      <c r="AF388" s="17">
        <v>0.400386954810732</v>
      </c>
      <c r="AG388" s="17">
        <v>0.384692804549991</v>
      </c>
      <c r="AH388" s="17">
        <v>0.21966477048097399</v>
      </c>
      <c r="AI388" s="17">
        <v>0.21006328891019699</v>
      </c>
      <c r="AJ388" s="17"/>
      <c r="AK388" s="17">
        <v>0.34813662815045998</v>
      </c>
      <c r="AL388" s="17">
        <v>0.28863735792560802</v>
      </c>
      <c r="AM388" s="17"/>
      <c r="AN388" s="17">
        <v>0.36256025438818001</v>
      </c>
      <c r="AO388" s="17">
        <v>0.33488695577102401</v>
      </c>
      <c r="AP388" s="17">
        <v>0.24235762548625001</v>
      </c>
      <c r="AQ388" s="17"/>
      <c r="AR388" s="17">
        <v>0.43543387420941798</v>
      </c>
      <c r="AS388" s="17">
        <v>0.18705291190395401</v>
      </c>
      <c r="AT388" s="17"/>
      <c r="AU388" s="17">
        <v>0.44271710602106001</v>
      </c>
      <c r="AV388" s="17">
        <v>0.18806061595726101</v>
      </c>
    </row>
    <row r="389" spans="2:48" x14ac:dyDescent="0.25">
      <c r="B389" t="s">
        <v>147</v>
      </c>
      <c r="C389" s="17">
        <v>-0.18339812430531999</v>
      </c>
      <c r="D389" s="17">
        <v>-9.7808258363445102E-2</v>
      </c>
      <c r="E389" s="17">
        <v>-0.27149357136783098</v>
      </c>
      <c r="F389" s="17"/>
      <c r="G389" s="17">
        <v>-0.43578457300787699</v>
      </c>
      <c r="H389" s="17">
        <v>-0.174841171772808</v>
      </c>
      <c r="I389" s="17">
        <v>-0.17613521093149201</v>
      </c>
      <c r="J389" s="17">
        <v>-0.15386595530411001</v>
      </c>
      <c r="K389" s="17">
        <v>1.1825843002204199E-2</v>
      </c>
      <c r="L389" s="17"/>
      <c r="M389" s="17">
        <v>-7.2086565970919295E-2</v>
      </c>
      <c r="N389" s="17">
        <v>-0.205426776900868</v>
      </c>
      <c r="O389" s="17">
        <v>-0.12924148401531901</v>
      </c>
      <c r="P389" s="17">
        <v>-0.31003987164517299</v>
      </c>
      <c r="Q389" s="17"/>
      <c r="R389" s="17">
        <v>8.1304329126345207E-2</v>
      </c>
      <c r="S389" s="17">
        <v>-0.22629761535220799</v>
      </c>
      <c r="T389" s="17">
        <v>-0.228842045247107</v>
      </c>
      <c r="U389" s="17">
        <v>-0.28123390036713097</v>
      </c>
      <c r="V389" s="17"/>
      <c r="W389" s="17">
        <v>-0.32450399438819599</v>
      </c>
      <c r="X389" s="17">
        <v>-0.22174550351751399</v>
      </c>
      <c r="Y389" s="17">
        <v>-2.5345928534278899E-2</v>
      </c>
      <c r="Z389" s="17">
        <v>6.5879145095526503E-2</v>
      </c>
      <c r="AA389" s="17">
        <v>0.40853876886948698</v>
      </c>
      <c r="AB389" s="17"/>
      <c r="AC389" s="17">
        <v>-0.22423181916759</v>
      </c>
      <c r="AD389" s="17">
        <v>-0.10710816530665</v>
      </c>
      <c r="AE389" s="17"/>
      <c r="AF389" s="17">
        <v>2.7670480960019202E-3</v>
      </c>
      <c r="AG389" s="17">
        <v>-3.6303450040198103E-2</v>
      </c>
      <c r="AH389" s="17">
        <v>-0.35281316888847403</v>
      </c>
      <c r="AI389" s="17">
        <v>-0.40067248814298101</v>
      </c>
      <c r="AJ389" s="17"/>
      <c r="AK389" s="17">
        <v>-6.4577778675090194E-2</v>
      </c>
      <c r="AL389" s="17">
        <v>-0.25774129370075999</v>
      </c>
      <c r="AM389" s="17"/>
      <c r="AN389" s="17">
        <v>-9.4874014249562294E-2</v>
      </c>
      <c r="AO389" s="17">
        <v>-0.11800329349539899</v>
      </c>
      <c r="AP389" s="17">
        <v>-0.35532299273726398</v>
      </c>
      <c r="AQ389" s="17"/>
      <c r="AR389" s="17">
        <v>6.4098428397486501E-2</v>
      </c>
      <c r="AS389" s="17">
        <v>-0.52355493223415495</v>
      </c>
      <c r="AT389" s="17"/>
      <c r="AU389" s="17">
        <v>9.7942369226240694E-2</v>
      </c>
      <c r="AV389" s="17">
        <v>-0.50026384975359905</v>
      </c>
    </row>
    <row r="390" spans="2:48" x14ac:dyDescent="0.25">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row>
    <row r="391" spans="2:48" x14ac:dyDescent="0.25">
      <c r="B391" s="6" t="s">
        <v>213</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row>
    <row r="392" spans="2:48" x14ac:dyDescent="0.25">
      <c r="B392" s="24" t="s">
        <v>73</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row>
    <row r="393" spans="2:48" x14ac:dyDescent="0.25">
      <c r="B393" t="s">
        <v>198</v>
      </c>
      <c r="C393" s="17">
        <v>0.10323916205571</v>
      </c>
      <c r="D393" s="17">
        <v>0.101573447104865</v>
      </c>
      <c r="E393" s="17">
        <v>0.104864095800534</v>
      </c>
      <c r="F393" s="17"/>
      <c r="G393" s="17">
        <v>0.15796967121198199</v>
      </c>
      <c r="H393" s="17">
        <v>0.11280919134312201</v>
      </c>
      <c r="I393" s="17">
        <v>7.3131456221865898E-2</v>
      </c>
      <c r="J393" s="17">
        <v>0.121034388429635</v>
      </c>
      <c r="K393" s="17">
        <v>5.3605938615486598E-2</v>
      </c>
      <c r="L393" s="17"/>
      <c r="M393" s="17">
        <v>4.9852153030277499E-2</v>
      </c>
      <c r="N393" s="17">
        <v>0.11108173000895601</v>
      </c>
      <c r="O393" s="17">
        <v>0.123051467283203</v>
      </c>
      <c r="P393" s="17">
        <v>0.12892021701599399</v>
      </c>
      <c r="Q393" s="17"/>
      <c r="R393" s="17">
        <v>6.9624313871925594E-2</v>
      </c>
      <c r="S393" s="17">
        <v>0.121255684105835</v>
      </c>
      <c r="T393" s="17">
        <v>0.10027613021573099</v>
      </c>
      <c r="U393" s="17">
        <v>0.11807329624644999</v>
      </c>
      <c r="V393" s="17"/>
      <c r="W393" s="17">
        <v>0.133084034529522</v>
      </c>
      <c r="X393" s="17">
        <v>0.107934136529258</v>
      </c>
      <c r="Y393" s="17">
        <v>9.7871539069042404E-2</v>
      </c>
      <c r="Z393" s="17">
        <v>1.70212681928728E-2</v>
      </c>
      <c r="AA393" s="17">
        <v>0</v>
      </c>
      <c r="AB393" s="17"/>
      <c r="AC393" s="17">
        <v>9.3389482753097705E-2</v>
      </c>
      <c r="AD393" s="17">
        <v>0.121466209713878</v>
      </c>
      <c r="AE393" s="17"/>
      <c r="AF393" s="17">
        <v>6.99557693393143E-2</v>
      </c>
      <c r="AG393" s="17">
        <v>8.6600480395743001E-2</v>
      </c>
      <c r="AH393" s="17">
        <v>0.120851153027842</v>
      </c>
      <c r="AI393" s="17">
        <v>0.162693017430521</v>
      </c>
      <c r="AJ393" s="17"/>
      <c r="AK393" s="17">
        <v>0.105678258515865</v>
      </c>
      <c r="AL393" s="17">
        <v>0.106276286238768</v>
      </c>
      <c r="AM393" s="17"/>
      <c r="AN393" s="17">
        <v>7.6883737223154697E-2</v>
      </c>
      <c r="AO393" s="17">
        <v>9.8496752259705098E-2</v>
      </c>
      <c r="AP393" s="17">
        <v>0.142348535172626</v>
      </c>
      <c r="AQ393" s="17"/>
      <c r="AR393" s="17">
        <v>6.1633739760219401E-2</v>
      </c>
      <c r="AS393" s="17">
        <v>0.18603851192437099</v>
      </c>
      <c r="AT393" s="17"/>
      <c r="AU393" s="17">
        <v>7.3518127457685906E-2</v>
      </c>
      <c r="AV393" s="17">
        <v>0.15395780274214699</v>
      </c>
    </row>
    <row r="394" spans="2:48" x14ac:dyDescent="0.25">
      <c r="B394" t="s">
        <v>199</v>
      </c>
      <c r="C394" s="17">
        <v>0.284454330910488</v>
      </c>
      <c r="D394" s="17">
        <v>0.23859951089604101</v>
      </c>
      <c r="E394" s="17">
        <v>0.32563902516813398</v>
      </c>
      <c r="F394" s="17"/>
      <c r="G394" s="17">
        <v>0.36323518298572</v>
      </c>
      <c r="H394" s="17">
        <v>0.28971789880162402</v>
      </c>
      <c r="I394" s="17">
        <v>0.25295637807469701</v>
      </c>
      <c r="J394" s="17">
        <v>0.28053649879375098</v>
      </c>
      <c r="K394" s="17">
        <v>0.23914344985259101</v>
      </c>
      <c r="L394" s="17"/>
      <c r="M394" s="17">
        <v>0.28156039194640498</v>
      </c>
      <c r="N394" s="17">
        <v>0.29809930999113399</v>
      </c>
      <c r="O394" s="17">
        <v>0.27363210902392698</v>
      </c>
      <c r="P394" s="17">
        <v>0.27133163688600898</v>
      </c>
      <c r="Q394" s="17"/>
      <c r="R394" s="17">
        <v>0.19390217386269501</v>
      </c>
      <c r="S394" s="17">
        <v>0.25058276136874602</v>
      </c>
      <c r="T394" s="17">
        <v>0.28514166196707103</v>
      </c>
      <c r="U394" s="17">
        <v>0.33975319284754402</v>
      </c>
      <c r="V394" s="17"/>
      <c r="W394" s="17">
        <v>0.34060242443960798</v>
      </c>
      <c r="X394" s="17">
        <v>0.28275436718574498</v>
      </c>
      <c r="Y394" s="17">
        <v>0.249268015723249</v>
      </c>
      <c r="Z394" s="17">
        <v>0.218480848235482</v>
      </c>
      <c r="AA394" s="17">
        <v>8.6745102799036106E-2</v>
      </c>
      <c r="AB394" s="17"/>
      <c r="AC394" s="17">
        <v>0.31323025771500901</v>
      </c>
      <c r="AD394" s="17">
        <v>0.23386953645512301</v>
      </c>
      <c r="AE394" s="17"/>
      <c r="AF394" s="17">
        <v>0.244587552343386</v>
      </c>
      <c r="AG394" s="17">
        <v>0.24888409917276</v>
      </c>
      <c r="AH394" s="17">
        <v>0.34118228097317099</v>
      </c>
      <c r="AI394" s="17">
        <v>0.24551680310451701</v>
      </c>
      <c r="AJ394" s="17"/>
      <c r="AK394" s="17">
        <v>0.23478325152561699</v>
      </c>
      <c r="AL394" s="17">
        <v>0.31178442578569399</v>
      </c>
      <c r="AM394" s="17"/>
      <c r="AN394" s="17">
        <v>0.28595897273358201</v>
      </c>
      <c r="AO394" s="17">
        <v>0.29444787959721302</v>
      </c>
      <c r="AP394" s="17">
        <v>0.30827561353525401</v>
      </c>
      <c r="AQ394" s="17"/>
      <c r="AR394" s="17">
        <v>0.21626865402172399</v>
      </c>
      <c r="AS394" s="17">
        <v>0.37767675424664998</v>
      </c>
      <c r="AT394" s="17"/>
      <c r="AU394" s="17">
        <v>0.229886306071557</v>
      </c>
      <c r="AV394" s="17">
        <v>0.37584424732167199</v>
      </c>
    </row>
    <row r="395" spans="2:48" x14ac:dyDescent="0.25">
      <c r="B395" t="s">
        <v>200</v>
      </c>
      <c r="C395" s="17">
        <v>0.23456533344493599</v>
      </c>
      <c r="D395" s="17">
        <v>0.24399472806677899</v>
      </c>
      <c r="E395" s="17">
        <v>0.227050744544155</v>
      </c>
      <c r="F395" s="17"/>
      <c r="G395" s="17">
        <v>0.233939405694366</v>
      </c>
      <c r="H395" s="17">
        <v>0.240062150634717</v>
      </c>
      <c r="I395" s="17">
        <v>0.26329954101057201</v>
      </c>
      <c r="J395" s="17">
        <v>0.209647801670265</v>
      </c>
      <c r="K395" s="17">
        <v>0.226506166673308</v>
      </c>
      <c r="L395" s="17"/>
      <c r="M395" s="17">
        <v>0.23018256078670599</v>
      </c>
      <c r="N395" s="17">
        <v>0.22155469216950899</v>
      </c>
      <c r="O395" s="17">
        <v>0.25554068903932498</v>
      </c>
      <c r="P395" s="17">
        <v>0.236488835941433</v>
      </c>
      <c r="Q395" s="17"/>
      <c r="R395" s="17">
        <v>0.251109671407867</v>
      </c>
      <c r="S395" s="17">
        <v>0.27871294086888498</v>
      </c>
      <c r="T395" s="17">
        <v>0.22031971584070401</v>
      </c>
      <c r="U395" s="17">
        <v>0.23847887312765501</v>
      </c>
      <c r="V395" s="17"/>
      <c r="W395" s="17">
        <v>0.216641929342444</v>
      </c>
      <c r="X395" s="17">
        <v>0.24181216311808401</v>
      </c>
      <c r="Y395" s="17">
        <v>0.20227465580151199</v>
      </c>
      <c r="Z395" s="17">
        <v>0.26719762623381199</v>
      </c>
      <c r="AA395" s="17">
        <v>0.206032853251852</v>
      </c>
      <c r="AB395" s="17"/>
      <c r="AC395" s="17">
        <v>0.22802992307952899</v>
      </c>
      <c r="AD395" s="17">
        <v>0.25004063933848297</v>
      </c>
      <c r="AE395" s="17"/>
      <c r="AF395" s="17">
        <v>0.224617530453011</v>
      </c>
      <c r="AG395" s="17">
        <v>0.23580474332286</v>
      </c>
      <c r="AH395" s="17">
        <v>0.23497444275927801</v>
      </c>
      <c r="AI395" s="17">
        <v>0.28310098266978601</v>
      </c>
      <c r="AJ395" s="17"/>
      <c r="AK395" s="17">
        <v>0.222235463659604</v>
      </c>
      <c r="AL395" s="17">
        <v>0.237919434183607</v>
      </c>
      <c r="AM395" s="17"/>
      <c r="AN395" s="17">
        <v>0.20150763075097899</v>
      </c>
      <c r="AO395" s="17">
        <v>0.231249530299978</v>
      </c>
      <c r="AP395" s="17">
        <v>0.24923721020956099</v>
      </c>
      <c r="AQ395" s="17"/>
      <c r="AR395" s="17">
        <v>0.23528680923852899</v>
      </c>
      <c r="AS395" s="17">
        <v>0.17128186789361299</v>
      </c>
      <c r="AT395" s="17"/>
      <c r="AU395" s="17">
        <v>0.18195708776254299</v>
      </c>
      <c r="AV395" s="17">
        <v>0.19830843602882101</v>
      </c>
    </row>
    <row r="396" spans="2:48" x14ac:dyDescent="0.25">
      <c r="B396" t="s">
        <v>201</v>
      </c>
      <c r="C396" s="17">
        <v>0.238669983868322</v>
      </c>
      <c r="D396" s="17">
        <v>0.26391429548924</v>
      </c>
      <c r="E396" s="17">
        <v>0.213675019152715</v>
      </c>
      <c r="F396" s="17"/>
      <c r="G396" s="17">
        <v>0.13637820186088101</v>
      </c>
      <c r="H396" s="17">
        <v>0.207467678446564</v>
      </c>
      <c r="I396" s="17">
        <v>0.26808575199867002</v>
      </c>
      <c r="J396" s="17">
        <v>0.238836176819163</v>
      </c>
      <c r="K396" s="17">
        <v>0.33737708026798002</v>
      </c>
      <c r="L396" s="17"/>
      <c r="M396" s="17">
        <v>0.26043555476825497</v>
      </c>
      <c r="N396" s="17">
        <v>0.23404239893659001</v>
      </c>
      <c r="O396" s="17">
        <v>0.24577826520466001</v>
      </c>
      <c r="P396" s="17">
        <v>0.22733002805611699</v>
      </c>
      <c r="Q396" s="17"/>
      <c r="R396" s="17">
        <v>0.28764839023921202</v>
      </c>
      <c r="S396" s="17">
        <v>0.21365523795289201</v>
      </c>
      <c r="T396" s="17">
        <v>0.282024245270806</v>
      </c>
      <c r="U396" s="17">
        <v>0.18044276992790301</v>
      </c>
      <c r="V396" s="17"/>
      <c r="W396" s="17">
        <v>0.19831572166309</v>
      </c>
      <c r="X396" s="17">
        <v>0.23805293203752001</v>
      </c>
      <c r="Y396" s="17">
        <v>0.27647993658287201</v>
      </c>
      <c r="Z396" s="17">
        <v>0.29587631213902699</v>
      </c>
      <c r="AA396" s="17">
        <v>0.60045473178888298</v>
      </c>
      <c r="AB396" s="17"/>
      <c r="AC396" s="17">
        <v>0.23367466522514899</v>
      </c>
      <c r="AD396" s="17">
        <v>0.24796212575374299</v>
      </c>
      <c r="AE396" s="17"/>
      <c r="AF396" s="17">
        <v>0.31219455733583501</v>
      </c>
      <c r="AG396" s="17">
        <v>0.30168027869840702</v>
      </c>
      <c r="AH396" s="17">
        <v>0.158748645403397</v>
      </c>
      <c r="AI396" s="17">
        <v>0.19638942689699901</v>
      </c>
      <c r="AJ396" s="17"/>
      <c r="AK396" s="17">
        <v>0.27996613155355299</v>
      </c>
      <c r="AL396" s="17">
        <v>0.20727254920222801</v>
      </c>
      <c r="AM396" s="17"/>
      <c r="AN396" s="17">
        <v>0.288835645996534</v>
      </c>
      <c r="AO396" s="17">
        <v>0.25036898461443902</v>
      </c>
      <c r="AP396" s="17">
        <v>0.17444635348765899</v>
      </c>
      <c r="AQ396" s="17"/>
      <c r="AR396" s="17">
        <v>0.31496316683162201</v>
      </c>
      <c r="AS396" s="17">
        <v>0.157485715836573</v>
      </c>
      <c r="AT396" s="17"/>
      <c r="AU396" s="17">
        <v>0.33643161768978902</v>
      </c>
      <c r="AV396" s="17">
        <v>0.15858161152244099</v>
      </c>
    </row>
    <row r="397" spans="2:48" x14ac:dyDescent="0.25">
      <c r="B397" t="s">
        <v>202</v>
      </c>
      <c r="C397" s="17">
        <v>7.6794821212989695E-2</v>
      </c>
      <c r="D397" s="17">
        <v>9.7295404575824807E-2</v>
      </c>
      <c r="E397" s="17">
        <v>5.7725025184544303E-2</v>
      </c>
      <c r="F397" s="17"/>
      <c r="G397" s="17">
        <v>3.6513107701055203E-2</v>
      </c>
      <c r="H397" s="17">
        <v>6.1749751405170299E-2</v>
      </c>
      <c r="I397" s="17">
        <v>9.6995269104241694E-2</v>
      </c>
      <c r="J397" s="17">
        <v>9.7193773327151595E-2</v>
      </c>
      <c r="K397" s="17">
        <v>8.96341930767173E-2</v>
      </c>
      <c r="L397" s="17"/>
      <c r="M397" s="17">
        <v>0.120851735444435</v>
      </c>
      <c r="N397" s="17">
        <v>6.7924618063300302E-2</v>
      </c>
      <c r="O397" s="17">
        <v>5.5146345550794403E-2</v>
      </c>
      <c r="P397" s="17">
        <v>6.8214241238800294E-2</v>
      </c>
      <c r="Q397" s="17"/>
      <c r="R397" s="17">
        <v>0.12689804744904501</v>
      </c>
      <c r="S397" s="17">
        <v>9.6675651887820901E-2</v>
      </c>
      <c r="T397" s="17">
        <v>5.6443175647720799E-2</v>
      </c>
      <c r="U397" s="17">
        <v>6.1332779317947998E-2</v>
      </c>
      <c r="V397" s="17"/>
      <c r="W397" s="17">
        <v>5.6366892498517403E-2</v>
      </c>
      <c r="X397" s="17">
        <v>6.6895607519415298E-2</v>
      </c>
      <c r="Y397" s="17">
        <v>0.100365159869836</v>
      </c>
      <c r="Z397" s="17">
        <v>0.17608696541197899</v>
      </c>
      <c r="AA397" s="17">
        <v>0.106767312160229</v>
      </c>
      <c r="AB397" s="17"/>
      <c r="AC397" s="17">
        <v>7.4221144476320597E-2</v>
      </c>
      <c r="AD397" s="17">
        <v>7.9469939273663706E-2</v>
      </c>
      <c r="AE397" s="17"/>
      <c r="AF397" s="17">
        <v>0.11334127126299499</v>
      </c>
      <c r="AG397" s="17">
        <v>7.9961550798567205E-2</v>
      </c>
      <c r="AH397" s="17">
        <v>5.0581202484858402E-2</v>
      </c>
      <c r="AI397" s="17">
        <v>5.6399691206119297E-2</v>
      </c>
      <c r="AJ397" s="17"/>
      <c r="AK397" s="17">
        <v>0.106940199417774</v>
      </c>
      <c r="AL397" s="17">
        <v>6.4478275388969303E-2</v>
      </c>
      <c r="AM397" s="17"/>
      <c r="AN397" s="17">
        <v>0.12977578195469699</v>
      </c>
      <c r="AO397" s="17">
        <v>6.3361096079644699E-2</v>
      </c>
      <c r="AP397" s="17">
        <v>4.7857181751430097E-2</v>
      </c>
      <c r="AQ397" s="17"/>
      <c r="AR397" s="17">
        <v>0.12703523498611299</v>
      </c>
      <c r="AS397" s="17">
        <v>3.6927814922029498E-2</v>
      </c>
      <c r="AT397" s="17"/>
      <c r="AU397" s="17">
        <v>0.12951222278434901</v>
      </c>
      <c r="AV397" s="17">
        <v>4.26493777202313E-2</v>
      </c>
    </row>
    <row r="398" spans="2:48" x14ac:dyDescent="0.25">
      <c r="B398" t="s">
        <v>123</v>
      </c>
      <c r="C398" s="17">
        <v>6.2276368507555101E-2</v>
      </c>
      <c r="D398" s="17">
        <v>5.4622613867251403E-2</v>
      </c>
      <c r="E398" s="17">
        <v>7.1046090149917099E-2</v>
      </c>
      <c r="F398" s="17"/>
      <c r="G398" s="17">
        <v>7.1964430545996799E-2</v>
      </c>
      <c r="H398" s="17">
        <v>8.8193329368802004E-2</v>
      </c>
      <c r="I398" s="17">
        <v>4.5531603589953402E-2</v>
      </c>
      <c r="J398" s="17">
        <v>5.2751360960035402E-2</v>
      </c>
      <c r="K398" s="17">
        <v>5.3733171513917599E-2</v>
      </c>
      <c r="L398" s="17"/>
      <c r="M398" s="17">
        <v>5.71176040239217E-2</v>
      </c>
      <c r="N398" s="17">
        <v>6.7297250830510302E-2</v>
      </c>
      <c r="O398" s="17">
        <v>4.6851123898091297E-2</v>
      </c>
      <c r="P398" s="17">
        <v>6.7715040861646703E-2</v>
      </c>
      <c r="Q398" s="17"/>
      <c r="R398" s="17">
        <v>7.0817403169256096E-2</v>
      </c>
      <c r="S398" s="17">
        <v>3.9117723815822097E-2</v>
      </c>
      <c r="T398" s="17">
        <v>5.5795071057967001E-2</v>
      </c>
      <c r="U398" s="17">
        <v>6.1919088532500097E-2</v>
      </c>
      <c r="V398" s="17"/>
      <c r="W398" s="17">
        <v>5.49889975268196E-2</v>
      </c>
      <c r="X398" s="17">
        <v>6.2550793609978006E-2</v>
      </c>
      <c r="Y398" s="17">
        <v>7.3740692953488104E-2</v>
      </c>
      <c r="Z398" s="17">
        <v>2.5336979786827502E-2</v>
      </c>
      <c r="AA398" s="17">
        <v>0</v>
      </c>
      <c r="AB398" s="17"/>
      <c r="AC398" s="17">
        <v>5.7454526750894901E-2</v>
      </c>
      <c r="AD398" s="17">
        <v>6.7191549465108996E-2</v>
      </c>
      <c r="AE398" s="17"/>
      <c r="AF398" s="17">
        <v>3.53033192654593E-2</v>
      </c>
      <c r="AG398" s="17">
        <v>4.70688476116626E-2</v>
      </c>
      <c r="AH398" s="17">
        <v>9.3662275351453605E-2</v>
      </c>
      <c r="AI398" s="17">
        <v>5.59000786920575E-2</v>
      </c>
      <c r="AJ398" s="17"/>
      <c r="AK398" s="17">
        <v>5.0396695327587102E-2</v>
      </c>
      <c r="AL398" s="17">
        <v>7.2269029200733595E-2</v>
      </c>
      <c r="AM398" s="17"/>
      <c r="AN398" s="17">
        <v>1.7038231341053499E-2</v>
      </c>
      <c r="AO398" s="17">
        <v>6.2075757149020298E-2</v>
      </c>
      <c r="AP398" s="17">
        <v>7.7835105843470406E-2</v>
      </c>
      <c r="AQ398" s="17"/>
      <c r="AR398" s="17">
        <v>4.4812395161793299E-2</v>
      </c>
      <c r="AS398" s="17">
        <v>7.0589335176763898E-2</v>
      </c>
      <c r="AT398" s="17"/>
      <c r="AU398" s="17">
        <v>4.8694638234076701E-2</v>
      </c>
      <c r="AV398" s="17">
        <v>7.0658524664686903E-2</v>
      </c>
    </row>
    <row r="399" spans="2:48" x14ac:dyDescent="0.25">
      <c r="B399" t="s">
        <v>203</v>
      </c>
      <c r="C399" s="17">
        <v>0.38769349296619698</v>
      </c>
      <c r="D399" s="17">
        <v>0.34017295800090602</v>
      </c>
      <c r="E399" s="17">
        <v>0.430503120968668</v>
      </c>
      <c r="F399" s="17"/>
      <c r="G399" s="17">
        <v>0.52120485419770202</v>
      </c>
      <c r="H399" s="17">
        <v>0.40252709014474602</v>
      </c>
      <c r="I399" s="17">
        <v>0.32608783429656302</v>
      </c>
      <c r="J399" s="17">
        <v>0.40157088722338602</v>
      </c>
      <c r="K399" s="17">
        <v>0.29274938846807702</v>
      </c>
      <c r="L399" s="17"/>
      <c r="M399" s="17">
        <v>0.33141254497668199</v>
      </c>
      <c r="N399" s="17">
        <v>0.40918104000009098</v>
      </c>
      <c r="O399" s="17">
        <v>0.39668357630713003</v>
      </c>
      <c r="P399" s="17">
        <v>0.40025185390200202</v>
      </c>
      <c r="Q399" s="17"/>
      <c r="R399" s="17">
        <v>0.26352648773462001</v>
      </c>
      <c r="S399" s="17">
        <v>0.371838445474581</v>
      </c>
      <c r="T399" s="17">
        <v>0.38541779218280198</v>
      </c>
      <c r="U399" s="17">
        <v>0.45782648909399398</v>
      </c>
      <c r="V399" s="17"/>
      <c r="W399" s="17">
        <v>0.47368645896912898</v>
      </c>
      <c r="X399" s="17">
        <v>0.39068850371500202</v>
      </c>
      <c r="Y399" s="17">
        <v>0.34713955479229103</v>
      </c>
      <c r="Z399" s="17">
        <v>0.235502116428355</v>
      </c>
      <c r="AA399" s="17">
        <v>8.6745102799036106E-2</v>
      </c>
      <c r="AB399" s="17"/>
      <c r="AC399" s="17">
        <v>0.40661974046810601</v>
      </c>
      <c r="AD399" s="17">
        <v>0.35533574616900199</v>
      </c>
      <c r="AE399" s="17"/>
      <c r="AF399" s="17">
        <v>0.31454332168269999</v>
      </c>
      <c r="AG399" s="17">
        <v>0.33548457956850303</v>
      </c>
      <c r="AH399" s="17">
        <v>0.46203343400101299</v>
      </c>
      <c r="AI399" s="17">
        <v>0.40820982053503801</v>
      </c>
      <c r="AJ399" s="17"/>
      <c r="AK399" s="17">
        <v>0.34046151004148201</v>
      </c>
      <c r="AL399" s="17">
        <v>0.41806071202446199</v>
      </c>
      <c r="AM399" s="17"/>
      <c r="AN399" s="17">
        <v>0.36284270995673601</v>
      </c>
      <c r="AO399" s="17">
        <v>0.39294463185691803</v>
      </c>
      <c r="AP399" s="17">
        <v>0.45062414870787998</v>
      </c>
      <c r="AQ399" s="17"/>
      <c r="AR399" s="17">
        <v>0.27790239378194398</v>
      </c>
      <c r="AS399" s="17">
        <v>0.56371526617101997</v>
      </c>
      <c r="AT399" s="17"/>
      <c r="AU399" s="17">
        <v>0.30340443352924301</v>
      </c>
      <c r="AV399" s="17">
        <v>0.52980205006381897</v>
      </c>
    </row>
    <row r="400" spans="2:48" x14ac:dyDescent="0.25">
      <c r="B400" t="s">
        <v>204</v>
      </c>
      <c r="C400" s="17">
        <v>0.31546480508131203</v>
      </c>
      <c r="D400" s="17">
        <v>0.36120970006506498</v>
      </c>
      <c r="E400" s="17">
        <v>0.27140004433726</v>
      </c>
      <c r="F400" s="17"/>
      <c r="G400" s="17">
        <v>0.17289130956193599</v>
      </c>
      <c r="H400" s="17">
        <v>0.26921742985173502</v>
      </c>
      <c r="I400" s="17">
        <v>0.36508102110291102</v>
      </c>
      <c r="J400" s="17">
        <v>0.33602995014631398</v>
      </c>
      <c r="K400" s="17">
        <v>0.42701127334469702</v>
      </c>
      <c r="L400" s="17"/>
      <c r="M400" s="17">
        <v>0.38128729021268998</v>
      </c>
      <c r="N400" s="17">
        <v>0.30196701699988998</v>
      </c>
      <c r="O400" s="17">
        <v>0.30092461075545401</v>
      </c>
      <c r="P400" s="17">
        <v>0.29554426929491801</v>
      </c>
      <c r="Q400" s="17"/>
      <c r="R400" s="17">
        <v>0.414546437688256</v>
      </c>
      <c r="S400" s="17">
        <v>0.310330889840712</v>
      </c>
      <c r="T400" s="17">
        <v>0.338467420918527</v>
      </c>
      <c r="U400" s="17">
        <v>0.24177554924585101</v>
      </c>
      <c r="V400" s="17"/>
      <c r="W400" s="17">
        <v>0.25468261416160698</v>
      </c>
      <c r="X400" s="17">
        <v>0.30494853955693502</v>
      </c>
      <c r="Y400" s="17">
        <v>0.37684509645270903</v>
      </c>
      <c r="Z400" s="17">
        <v>0.47196327755100598</v>
      </c>
      <c r="AA400" s="17">
        <v>0.70722204394911203</v>
      </c>
      <c r="AB400" s="17"/>
      <c r="AC400" s="17">
        <v>0.30789580970147001</v>
      </c>
      <c r="AD400" s="17">
        <v>0.32743206502740702</v>
      </c>
      <c r="AE400" s="17"/>
      <c r="AF400" s="17">
        <v>0.42553582859882999</v>
      </c>
      <c r="AG400" s="17">
        <v>0.381641829496975</v>
      </c>
      <c r="AH400" s="17">
        <v>0.20932984788825501</v>
      </c>
      <c r="AI400" s="17">
        <v>0.25278911810311899</v>
      </c>
      <c r="AJ400" s="17"/>
      <c r="AK400" s="17">
        <v>0.38690633097132698</v>
      </c>
      <c r="AL400" s="17">
        <v>0.27175082459119698</v>
      </c>
      <c r="AM400" s="17"/>
      <c r="AN400" s="17">
        <v>0.41861142795123102</v>
      </c>
      <c r="AO400" s="17">
        <v>0.31373008069408398</v>
      </c>
      <c r="AP400" s="17">
        <v>0.222303535239089</v>
      </c>
      <c r="AQ400" s="17"/>
      <c r="AR400" s="17">
        <v>0.44199840181773398</v>
      </c>
      <c r="AS400" s="17">
        <v>0.19441353075860299</v>
      </c>
      <c r="AT400" s="17"/>
      <c r="AU400" s="17">
        <v>0.465943840474138</v>
      </c>
      <c r="AV400" s="17">
        <v>0.20123098924267299</v>
      </c>
    </row>
    <row r="401" spans="2:48" x14ac:dyDescent="0.25">
      <c r="B401" t="s">
        <v>147</v>
      </c>
      <c r="C401" s="17">
        <v>-7.2228687884885595E-2</v>
      </c>
      <c r="D401" s="17">
        <v>2.1036742064159099E-2</v>
      </c>
      <c r="E401" s="17">
        <v>-0.15910307663140799</v>
      </c>
      <c r="F401" s="17"/>
      <c r="G401" s="17">
        <v>-0.34831354463576603</v>
      </c>
      <c r="H401" s="17">
        <v>-0.133309660293012</v>
      </c>
      <c r="I401" s="17">
        <v>3.8993186806347897E-2</v>
      </c>
      <c r="J401" s="17">
        <v>-6.5540937077071301E-2</v>
      </c>
      <c r="K401" s="17">
        <v>0.13426188487662</v>
      </c>
      <c r="L401" s="17"/>
      <c r="M401" s="17">
        <v>4.9874745236007302E-2</v>
      </c>
      <c r="N401" s="17">
        <v>-0.1072140230002</v>
      </c>
      <c r="O401" s="17">
        <v>-9.5758965551675998E-2</v>
      </c>
      <c r="P401" s="17">
        <v>-0.104707584607085</v>
      </c>
      <c r="Q401" s="17"/>
      <c r="R401" s="17">
        <v>0.15101994995363599</v>
      </c>
      <c r="S401" s="17">
        <v>-6.1507555633868199E-2</v>
      </c>
      <c r="T401" s="17">
        <v>-4.6950371264274697E-2</v>
      </c>
      <c r="U401" s="17">
        <v>-0.216050939848143</v>
      </c>
      <c r="V401" s="17"/>
      <c r="W401" s="17">
        <v>-0.219003844807522</v>
      </c>
      <c r="X401" s="17">
        <v>-8.5739964158067006E-2</v>
      </c>
      <c r="Y401" s="17">
        <v>2.9705541660417799E-2</v>
      </c>
      <c r="Z401" s="17">
        <v>0.236461161122651</v>
      </c>
      <c r="AA401" s="17">
        <v>0.62047694115007601</v>
      </c>
      <c r="AB401" s="17"/>
      <c r="AC401" s="17">
        <v>-9.8723930766636395E-2</v>
      </c>
      <c r="AD401" s="17">
        <v>-2.79036811415951E-2</v>
      </c>
      <c r="AE401" s="17"/>
      <c r="AF401" s="17">
        <v>0.11099250691613</v>
      </c>
      <c r="AG401" s="17">
        <v>4.6157249928471998E-2</v>
      </c>
      <c r="AH401" s="17">
        <v>-0.25270358611275801</v>
      </c>
      <c r="AI401" s="17">
        <v>-0.15542070243191899</v>
      </c>
      <c r="AJ401" s="17"/>
      <c r="AK401" s="17">
        <v>4.6444820929844602E-2</v>
      </c>
      <c r="AL401" s="17">
        <v>-0.14630988743326501</v>
      </c>
      <c r="AM401" s="17"/>
      <c r="AN401" s="17">
        <v>5.5768717994495003E-2</v>
      </c>
      <c r="AO401" s="17">
        <v>-7.9214551162833699E-2</v>
      </c>
      <c r="AP401" s="17">
        <v>-0.22832061346879101</v>
      </c>
      <c r="AQ401" s="17"/>
      <c r="AR401" s="17">
        <v>0.164096008035791</v>
      </c>
      <c r="AS401" s="17">
        <v>-0.36930173541241801</v>
      </c>
      <c r="AT401" s="17"/>
      <c r="AU401" s="17">
        <v>0.16253940694489499</v>
      </c>
      <c r="AV401" s="17">
        <v>-0.32857106082114601</v>
      </c>
    </row>
    <row r="402" spans="2:48" x14ac:dyDescent="0.25">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row>
    <row r="403" spans="2:48" x14ac:dyDescent="0.25">
      <c r="B403" s="6" t="s">
        <v>223</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row>
    <row r="404" spans="2:48" x14ac:dyDescent="0.25">
      <c r="B404" s="24" t="s">
        <v>73</v>
      </c>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row>
    <row r="405" spans="2:48" x14ac:dyDescent="0.25">
      <c r="B405" t="s">
        <v>214</v>
      </c>
      <c r="C405" s="17">
        <v>0.45052554579783499</v>
      </c>
      <c r="D405" s="17">
        <v>0.41406625527007401</v>
      </c>
      <c r="E405" s="17">
        <v>0.48636353808273702</v>
      </c>
      <c r="F405" s="17"/>
      <c r="G405" s="17">
        <v>0.45461865374798399</v>
      </c>
      <c r="H405" s="17">
        <v>0.38851758939755499</v>
      </c>
      <c r="I405" s="17">
        <v>0.52042983438829304</v>
      </c>
      <c r="J405" s="17">
        <v>0.43313282686669902</v>
      </c>
      <c r="K405" s="17">
        <v>0.45378974679526402</v>
      </c>
      <c r="L405" s="17"/>
      <c r="M405" s="17">
        <v>0.50180835708257399</v>
      </c>
      <c r="N405" s="17">
        <v>0.38094348452282001</v>
      </c>
      <c r="O405" s="17">
        <v>0.48437465692234799</v>
      </c>
      <c r="P405" s="17">
        <v>0.44642073868667798</v>
      </c>
      <c r="Q405" s="17"/>
      <c r="R405" s="17">
        <v>0.46922280351541801</v>
      </c>
      <c r="S405" s="17">
        <v>0.33756593652386802</v>
      </c>
      <c r="T405" s="17">
        <v>0.42317900627967497</v>
      </c>
      <c r="U405" s="17">
        <v>0.48585913309663398</v>
      </c>
      <c r="V405" s="17"/>
      <c r="W405" s="17">
        <v>0.443033661580924</v>
      </c>
      <c r="X405" s="17">
        <v>0.453097614051782</v>
      </c>
      <c r="Y405" s="17">
        <v>0.47610064183899897</v>
      </c>
      <c r="Z405" s="17">
        <v>0.46314343555049597</v>
      </c>
      <c r="AA405" s="17">
        <v>0.35115496408198099</v>
      </c>
      <c r="AB405" s="17"/>
      <c r="AC405" s="17">
        <v>0.46016917506635002</v>
      </c>
      <c r="AD405" s="17">
        <v>0.432897557889594</v>
      </c>
      <c r="AE405" s="17"/>
      <c r="AF405" s="17">
        <v>0.47412887501496898</v>
      </c>
      <c r="AG405" s="17">
        <v>0.39160277622477602</v>
      </c>
      <c r="AH405" s="17">
        <v>0.453569443935744</v>
      </c>
      <c r="AI405" s="17">
        <v>0.55459237096054703</v>
      </c>
      <c r="AJ405" s="17"/>
      <c r="AK405" s="17">
        <v>0.49539329460378401</v>
      </c>
      <c r="AL405" s="17">
        <v>0.389341957793507</v>
      </c>
      <c r="AM405" s="17"/>
      <c r="AN405" s="17">
        <v>0.47926461010821703</v>
      </c>
      <c r="AO405" s="17">
        <v>0.38617234428244401</v>
      </c>
      <c r="AP405" s="17">
        <v>0.54643386897553003</v>
      </c>
      <c r="AQ405" s="17"/>
      <c r="AR405" s="17">
        <v>0.45052554579783499</v>
      </c>
      <c r="AS405" s="17" t="s">
        <v>222</v>
      </c>
      <c r="AT405" s="17"/>
      <c r="AU405" s="17">
        <v>0.477083078338078</v>
      </c>
      <c r="AV405" s="17">
        <v>0.44283327906289899</v>
      </c>
    </row>
    <row r="406" spans="2:48" x14ac:dyDescent="0.25">
      <c r="B406" t="s">
        <v>215</v>
      </c>
      <c r="C406" s="17">
        <v>0.45050365750049998</v>
      </c>
      <c r="D406" s="17">
        <v>0.44229418039060803</v>
      </c>
      <c r="E406" s="17">
        <v>0.46142065236409602</v>
      </c>
      <c r="F406" s="17"/>
      <c r="G406" s="17">
        <v>0.41147196544381698</v>
      </c>
      <c r="H406" s="17">
        <v>0.38737383618050703</v>
      </c>
      <c r="I406" s="17">
        <v>0.46714838694995497</v>
      </c>
      <c r="J406" s="17">
        <v>0.47943288611620699</v>
      </c>
      <c r="K406" s="17">
        <v>0.478233194824222</v>
      </c>
      <c r="L406" s="17"/>
      <c r="M406" s="17">
        <v>0.50330766214480804</v>
      </c>
      <c r="N406" s="17">
        <v>0.526567971923388</v>
      </c>
      <c r="O406" s="17">
        <v>0.42789935227061299</v>
      </c>
      <c r="P406" s="17">
        <v>0.33865653980566801</v>
      </c>
      <c r="Q406" s="17"/>
      <c r="R406" s="17">
        <v>0.42523321009815901</v>
      </c>
      <c r="S406" s="17">
        <v>0.47836951056396299</v>
      </c>
      <c r="T406" s="17">
        <v>0.447472820441432</v>
      </c>
      <c r="U406" s="17">
        <v>0.48443790376735102</v>
      </c>
      <c r="V406" s="17"/>
      <c r="W406" s="17">
        <v>0.38651970814898901</v>
      </c>
      <c r="X406" s="17">
        <v>0.46163584971257599</v>
      </c>
      <c r="Y406" s="17">
        <v>0.52735607952817398</v>
      </c>
      <c r="Z406" s="17">
        <v>0.44806334916991603</v>
      </c>
      <c r="AA406" s="17">
        <v>0.46554982418284802</v>
      </c>
      <c r="AB406" s="17"/>
      <c r="AC406" s="17">
        <v>0.48337002611225399</v>
      </c>
      <c r="AD406" s="17">
        <v>0.39600953243278297</v>
      </c>
      <c r="AE406" s="17"/>
      <c r="AF406" s="17">
        <v>0.45466231734073498</v>
      </c>
      <c r="AG406" s="17">
        <v>0.42563595198281701</v>
      </c>
      <c r="AH406" s="17">
        <v>0.44236798420207901</v>
      </c>
      <c r="AI406" s="17">
        <v>0.59804579341004305</v>
      </c>
      <c r="AJ406" s="17"/>
      <c r="AK406" s="17">
        <v>0.449232908103673</v>
      </c>
      <c r="AL406" s="17">
        <v>0.466895305339462</v>
      </c>
      <c r="AM406" s="17"/>
      <c r="AN406" s="17">
        <v>0.48576543150666301</v>
      </c>
      <c r="AO406" s="17">
        <v>0.39750676655407702</v>
      </c>
      <c r="AP406" s="17">
        <v>0.52669151977076201</v>
      </c>
      <c r="AQ406" s="17"/>
      <c r="AR406" s="17">
        <v>0.45050365750049998</v>
      </c>
      <c r="AS406" s="17" t="s">
        <v>222</v>
      </c>
      <c r="AT406" s="17"/>
      <c r="AU406" s="17">
        <v>0.46601499298044802</v>
      </c>
      <c r="AV406" s="17">
        <v>0.46240343385596</v>
      </c>
    </row>
    <row r="407" spans="2:48" x14ac:dyDescent="0.25">
      <c r="B407" t="s">
        <v>216</v>
      </c>
      <c r="C407" s="17">
        <v>0.434717133020807</v>
      </c>
      <c r="D407" s="17">
        <v>0.392992011947151</v>
      </c>
      <c r="E407" s="17">
        <v>0.48100504135955702</v>
      </c>
      <c r="F407" s="17"/>
      <c r="G407" s="17">
        <v>0.45543395902225198</v>
      </c>
      <c r="H407" s="17">
        <v>0.41978792503776802</v>
      </c>
      <c r="I407" s="17">
        <v>0.47296865421592998</v>
      </c>
      <c r="J407" s="17">
        <v>0.4350531583483</v>
      </c>
      <c r="K407" s="17">
        <v>0.40705608603965499</v>
      </c>
      <c r="L407" s="17"/>
      <c r="M407" s="17">
        <v>0.44962262441798201</v>
      </c>
      <c r="N407" s="17">
        <v>0.45569902452460997</v>
      </c>
      <c r="O407" s="17">
        <v>0.38846690586892602</v>
      </c>
      <c r="P407" s="17">
        <v>0.42233730181660301</v>
      </c>
      <c r="Q407" s="17"/>
      <c r="R407" s="17">
        <v>0.29564608474042298</v>
      </c>
      <c r="S407" s="17">
        <v>0.331818079255705</v>
      </c>
      <c r="T407" s="17">
        <v>0.55173661776767602</v>
      </c>
      <c r="U407" s="17">
        <v>0.49283356982672399</v>
      </c>
      <c r="V407" s="17"/>
      <c r="W407" s="17">
        <v>0.48084945836612297</v>
      </c>
      <c r="X407" s="17">
        <v>0.43510415729346302</v>
      </c>
      <c r="Y407" s="17">
        <v>0.44558048442874598</v>
      </c>
      <c r="Z407" s="17">
        <v>0.366781839764517</v>
      </c>
      <c r="AA407" s="17">
        <v>7.9410849349830101E-2</v>
      </c>
      <c r="AB407" s="17"/>
      <c r="AC407" s="17">
        <v>0.45122465842042297</v>
      </c>
      <c r="AD407" s="17">
        <v>0.40983247946599999</v>
      </c>
      <c r="AE407" s="17"/>
      <c r="AF407" s="17">
        <v>0.415593114651027</v>
      </c>
      <c r="AG407" s="17">
        <v>0.41575345944061898</v>
      </c>
      <c r="AH407" s="17">
        <v>0.47880881083173699</v>
      </c>
      <c r="AI407" s="17">
        <v>0.56541878395011802</v>
      </c>
      <c r="AJ407" s="17"/>
      <c r="AK407" s="17">
        <v>0.39422566596719399</v>
      </c>
      <c r="AL407" s="17">
        <v>0.497771991124908</v>
      </c>
      <c r="AM407" s="17"/>
      <c r="AN407" s="17">
        <v>0.42056810844478398</v>
      </c>
      <c r="AO407" s="17">
        <v>0.419497686162768</v>
      </c>
      <c r="AP407" s="17">
        <v>0.51894595098378504</v>
      </c>
      <c r="AQ407" s="17"/>
      <c r="AR407" s="17">
        <v>0.434717133020807</v>
      </c>
      <c r="AS407" s="17" t="s">
        <v>222</v>
      </c>
      <c r="AT407" s="17"/>
      <c r="AU407" s="17">
        <v>0.47735796336409098</v>
      </c>
      <c r="AV407" s="17">
        <v>0.44572600262097001</v>
      </c>
    </row>
    <row r="408" spans="2:48" x14ac:dyDescent="0.25">
      <c r="B408" t="s">
        <v>217</v>
      </c>
      <c r="C408" s="17">
        <v>0.36767684704752102</v>
      </c>
      <c r="D408" s="17">
        <v>0.35788714367109697</v>
      </c>
      <c r="E408" s="17">
        <v>0.374895837442485</v>
      </c>
      <c r="F408" s="17"/>
      <c r="G408" s="17">
        <v>0.265427976463596</v>
      </c>
      <c r="H408" s="17">
        <v>0.33243726167517601</v>
      </c>
      <c r="I408" s="17">
        <v>0.39435328938643299</v>
      </c>
      <c r="J408" s="17">
        <v>0.37291701006572903</v>
      </c>
      <c r="K408" s="17">
        <v>0.414760509072856</v>
      </c>
      <c r="L408" s="17"/>
      <c r="M408" s="17">
        <v>0.43716154517164602</v>
      </c>
      <c r="N408" s="17">
        <v>0.32778736136092701</v>
      </c>
      <c r="O408" s="17">
        <v>0.37658105634228201</v>
      </c>
      <c r="P408" s="17">
        <v>0.33609282465187101</v>
      </c>
      <c r="Q408" s="17"/>
      <c r="R408" s="17">
        <v>0.41184114988589399</v>
      </c>
      <c r="S408" s="17">
        <v>0.26893008039204003</v>
      </c>
      <c r="T408" s="17">
        <v>0.45292540661952002</v>
      </c>
      <c r="U408" s="17">
        <v>0.33979103692139101</v>
      </c>
      <c r="V408" s="17"/>
      <c r="W408" s="17">
        <v>0.290731333296946</v>
      </c>
      <c r="X408" s="17">
        <v>0.36187144773455998</v>
      </c>
      <c r="Y408" s="17">
        <v>0.37873177788814699</v>
      </c>
      <c r="Z408" s="17">
        <v>0.44947165199596301</v>
      </c>
      <c r="AA408" s="17">
        <v>0.210763879892331</v>
      </c>
      <c r="AB408" s="17"/>
      <c r="AC408" s="17">
        <v>0.34933127692009902</v>
      </c>
      <c r="AD408" s="17">
        <v>0.39898757628854897</v>
      </c>
      <c r="AE408" s="17"/>
      <c r="AF408" s="17">
        <v>0.33259504898860598</v>
      </c>
      <c r="AG408" s="17">
        <v>0.43890813239787502</v>
      </c>
      <c r="AH408" s="17">
        <v>0.35434964147804798</v>
      </c>
      <c r="AI408" s="17">
        <v>0.32119478293071801</v>
      </c>
      <c r="AJ408" s="17"/>
      <c r="AK408" s="17">
        <v>0.385116771406326</v>
      </c>
      <c r="AL408" s="17">
        <v>0.403439565756884</v>
      </c>
      <c r="AM408" s="17"/>
      <c r="AN408" s="17">
        <v>0.44290348008988301</v>
      </c>
      <c r="AO408" s="17">
        <v>0.31816793061457199</v>
      </c>
      <c r="AP408" s="17">
        <v>0.35258682889006998</v>
      </c>
      <c r="AQ408" s="17"/>
      <c r="AR408" s="17">
        <v>0.36767684704752102</v>
      </c>
      <c r="AS408" s="17" t="s">
        <v>222</v>
      </c>
      <c r="AT408" s="17"/>
      <c r="AU408" s="17">
        <v>0.40915057504777003</v>
      </c>
      <c r="AV408" s="17">
        <v>0.35100888411794501</v>
      </c>
    </row>
    <row r="409" spans="2:48" x14ac:dyDescent="0.25">
      <c r="B409" t="s">
        <v>218</v>
      </c>
      <c r="C409" s="17">
        <v>0.36400938588570703</v>
      </c>
      <c r="D409" s="17">
        <v>0.32381155434351899</v>
      </c>
      <c r="E409" s="17">
        <v>0.403372592968401</v>
      </c>
      <c r="F409" s="17"/>
      <c r="G409" s="17">
        <v>0.190657288963372</v>
      </c>
      <c r="H409" s="17">
        <v>0.38130441377670798</v>
      </c>
      <c r="I409" s="17">
        <v>0.39845597738463301</v>
      </c>
      <c r="J409" s="17">
        <v>0.32276408581742999</v>
      </c>
      <c r="K409" s="17">
        <v>0.43572755942691299</v>
      </c>
      <c r="L409" s="17"/>
      <c r="M409" s="17">
        <v>0.45015987718480199</v>
      </c>
      <c r="N409" s="17">
        <v>0.34750884893935202</v>
      </c>
      <c r="O409" s="17">
        <v>0.38150993343463002</v>
      </c>
      <c r="P409" s="17">
        <v>0.28797103327150297</v>
      </c>
      <c r="Q409" s="17"/>
      <c r="R409" s="17">
        <v>0.37461410306318199</v>
      </c>
      <c r="S409" s="17">
        <v>0.20050134122319699</v>
      </c>
      <c r="T409" s="17">
        <v>0.33685585496975601</v>
      </c>
      <c r="U409" s="17">
        <v>0.476173608941032</v>
      </c>
      <c r="V409" s="17"/>
      <c r="W409" s="17">
        <v>0.316767492433708</v>
      </c>
      <c r="X409" s="17">
        <v>0.369699673663831</v>
      </c>
      <c r="Y409" s="17">
        <v>0.42193963337643697</v>
      </c>
      <c r="Z409" s="17">
        <v>0.40863640946993901</v>
      </c>
      <c r="AA409" s="17">
        <v>0.210763879892331</v>
      </c>
      <c r="AB409" s="17"/>
      <c r="AC409" s="17">
        <v>0.35737168905616501</v>
      </c>
      <c r="AD409" s="17">
        <v>0.37500623832449398</v>
      </c>
      <c r="AE409" s="17"/>
      <c r="AF409" s="17">
        <v>0.46576870600331999</v>
      </c>
      <c r="AG409" s="17">
        <v>0.27349387852127399</v>
      </c>
      <c r="AH409" s="17">
        <v>0.32932714131928198</v>
      </c>
      <c r="AI409" s="17">
        <v>0.34577575424786</v>
      </c>
      <c r="AJ409" s="17"/>
      <c r="AK409" s="17">
        <v>0.34871769699198102</v>
      </c>
      <c r="AL409" s="17">
        <v>0.41970533041051</v>
      </c>
      <c r="AM409" s="17"/>
      <c r="AN409" s="17">
        <v>0.442377193046324</v>
      </c>
      <c r="AO409" s="17">
        <v>0.39361991228705501</v>
      </c>
      <c r="AP409" s="17">
        <v>0.217221671583891</v>
      </c>
      <c r="AQ409" s="17"/>
      <c r="AR409" s="17">
        <v>0.36400938588570703</v>
      </c>
      <c r="AS409" s="17" t="s">
        <v>222</v>
      </c>
      <c r="AT409" s="17"/>
      <c r="AU409" s="17">
        <v>0.38114941442779099</v>
      </c>
      <c r="AV409" s="17">
        <v>0.39179507616958598</v>
      </c>
    </row>
    <row r="410" spans="2:48" x14ac:dyDescent="0.25">
      <c r="B410" t="s">
        <v>219</v>
      </c>
      <c r="C410" s="17">
        <v>0.30588292621514401</v>
      </c>
      <c r="D410" s="17">
        <v>0.28158250765572901</v>
      </c>
      <c r="E410" s="17">
        <v>0.33310203604703398</v>
      </c>
      <c r="F410" s="17"/>
      <c r="G410" s="17">
        <v>0.20742879959748001</v>
      </c>
      <c r="H410" s="17">
        <v>0.400575256070278</v>
      </c>
      <c r="I410" s="17">
        <v>0.33009000795650401</v>
      </c>
      <c r="J410" s="17">
        <v>0.34302477576641</v>
      </c>
      <c r="K410" s="17">
        <v>0.23600746881078</v>
      </c>
      <c r="L410" s="17"/>
      <c r="M410" s="17">
        <v>0.24095154352268799</v>
      </c>
      <c r="N410" s="17">
        <v>0.27666034800357803</v>
      </c>
      <c r="O410" s="17">
        <v>0.38584052541319402</v>
      </c>
      <c r="P410" s="17">
        <v>0.34745442724318298</v>
      </c>
      <c r="Q410" s="17"/>
      <c r="R410" s="17">
        <v>0.373425719085764</v>
      </c>
      <c r="S410" s="17">
        <v>0.30061120941414299</v>
      </c>
      <c r="T410" s="17">
        <v>0.34766401965522498</v>
      </c>
      <c r="U410" s="17">
        <v>0.26457639285998502</v>
      </c>
      <c r="V410" s="17"/>
      <c r="W410" s="17">
        <v>0.26247750586507101</v>
      </c>
      <c r="X410" s="17">
        <v>0.33520257610016702</v>
      </c>
      <c r="Y410" s="17">
        <v>0.294517173747951</v>
      </c>
      <c r="Z410" s="17">
        <v>0.31992705689870599</v>
      </c>
      <c r="AA410" s="17">
        <v>0.28327167398912501</v>
      </c>
      <c r="AB410" s="17"/>
      <c r="AC410" s="17">
        <v>0.262754259120622</v>
      </c>
      <c r="AD410" s="17">
        <v>0.38265513589776601</v>
      </c>
      <c r="AE410" s="17"/>
      <c r="AF410" s="17">
        <v>0.31659800998521698</v>
      </c>
      <c r="AG410" s="17">
        <v>0.32143357813697798</v>
      </c>
      <c r="AH410" s="17">
        <v>0.29471059247723402</v>
      </c>
      <c r="AI410" s="17">
        <v>0.16925824161626199</v>
      </c>
      <c r="AJ410" s="17"/>
      <c r="AK410" s="17">
        <v>0.32580232819784399</v>
      </c>
      <c r="AL410" s="17">
        <v>0.29114466837021702</v>
      </c>
      <c r="AM410" s="17"/>
      <c r="AN410" s="17">
        <v>0.29617070470954898</v>
      </c>
      <c r="AO410" s="17">
        <v>0.32676576332943502</v>
      </c>
      <c r="AP410" s="17">
        <v>0.31728683205249802</v>
      </c>
      <c r="AQ410" s="17"/>
      <c r="AR410" s="17">
        <v>0.30588292621514401</v>
      </c>
      <c r="AS410" s="17" t="s">
        <v>222</v>
      </c>
      <c r="AT410" s="17"/>
      <c r="AU410" s="17">
        <v>0.33329329158064402</v>
      </c>
      <c r="AV410" s="17">
        <v>0.24932052440810601</v>
      </c>
    </row>
    <row r="411" spans="2:48" x14ac:dyDescent="0.25">
      <c r="B411" t="s">
        <v>123</v>
      </c>
      <c r="C411" s="17">
        <v>3.9562997946371199E-2</v>
      </c>
      <c r="D411" s="17">
        <v>6.2069405605943401E-2</v>
      </c>
      <c r="E411" s="17">
        <v>1.5954354265879399E-2</v>
      </c>
      <c r="F411" s="17"/>
      <c r="G411" s="17">
        <v>0.19505081872222901</v>
      </c>
      <c r="H411" s="17">
        <v>1.92769479193531E-2</v>
      </c>
      <c r="I411" s="17">
        <v>1.26658831398722E-2</v>
      </c>
      <c r="J411" s="17">
        <v>2.39852071388417E-2</v>
      </c>
      <c r="K411" s="17">
        <v>1.6169425321748102E-2</v>
      </c>
      <c r="L411" s="17"/>
      <c r="M411" s="17">
        <v>0</v>
      </c>
      <c r="N411" s="17">
        <v>8.69665918035126E-2</v>
      </c>
      <c r="O411" s="17">
        <v>8.8705979900250108E-3</v>
      </c>
      <c r="P411" s="17">
        <v>4.44048467129525E-2</v>
      </c>
      <c r="Q411" s="17"/>
      <c r="R411" s="17">
        <v>4.0343405284492803E-2</v>
      </c>
      <c r="S411" s="17">
        <v>8.3412934717928697E-2</v>
      </c>
      <c r="T411" s="17">
        <v>1.8146054883295602E-2</v>
      </c>
      <c r="U411" s="17">
        <v>7.2041950366753503E-3</v>
      </c>
      <c r="V411" s="17"/>
      <c r="W411" s="17">
        <v>4.3378091385442803E-2</v>
      </c>
      <c r="X411" s="17">
        <v>4.90335110079013E-2</v>
      </c>
      <c r="Y411" s="17">
        <v>0</v>
      </c>
      <c r="Z411" s="17">
        <v>0</v>
      </c>
      <c r="AA411" s="17">
        <v>0</v>
      </c>
      <c r="AB411" s="17"/>
      <c r="AC411" s="17">
        <v>3.7218436451867599E-2</v>
      </c>
      <c r="AD411" s="17">
        <v>4.4305408377770798E-2</v>
      </c>
      <c r="AE411" s="17"/>
      <c r="AF411" s="17">
        <v>1.27511812912311E-2</v>
      </c>
      <c r="AG411" s="17">
        <v>0</v>
      </c>
      <c r="AH411" s="17">
        <v>9.5904468557567998E-2</v>
      </c>
      <c r="AI411" s="17">
        <v>0.14413681078936399</v>
      </c>
      <c r="AJ411" s="17"/>
      <c r="AK411" s="17">
        <v>1.88240637866747E-2</v>
      </c>
      <c r="AL411" s="17">
        <v>1.4914419219331501E-2</v>
      </c>
      <c r="AM411" s="17"/>
      <c r="AN411" s="17">
        <v>0</v>
      </c>
      <c r="AO411" s="17">
        <v>3.06949644705726E-2</v>
      </c>
      <c r="AP411" s="17">
        <v>3.69779198018685E-2</v>
      </c>
      <c r="AQ411" s="17"/>
      <c r="AR411" s="17">
        <v>3.9562997946371199E-2</v>
      </c>
      <c r="AS411" s="17" t="s">
        <v>222</v>
      </c>
      <c r="AT411" s="17"/>
      <c r="AU411" s="17">
        <v>2.2059239033779401E-2</v>
      </c>
      <c r="AV411" s="17">
        <v>5.9519511632229002E-2</v>
      </c>
    </row>
    <row r="412" spans="2:48" x14ac:dyDescent="0.25">
      <c r="B412" t="s">
        <v>101</v>
      </c>
      <c r="C412" s="17">
        <v>2.2705861437926599E-3</v>
      </c>
      <c r="D412" s="17">
        <v>0</v>
      </c>
      <c r="E412" s="17">
        <v>4.68342371480441E-3</v>
      </c>
      <c r="F412" s="17"/>
      <c r="G412" s="17">
        <v>0</v>
      </c>
      <c r="H412" s="17">
        <v>0</v>
      </c>
      <c r="I412" s="17">
        <v>0</v>
      </c>
      <c r="J412" s="17">
        <v>1.0847623875625699E-2</v>
      </c>
      <c r="K412" s="17">
        <v>0</v>
      </c>
      <c r="L412" s="17"/>
      <c r="M412" s="17">
        <v>0</v>
      </c>
      <c r="N412" s="17">
        <v>0</v>
      </c>
      <c r="O412" s="17">
        <v>1.0588804089274101E-2</v>
      </c>
      <c r="P412" s="17">
        <v>0</v>
      </c>
      <c r="Q412" s="17"/>
      <c r="R412" s="17">
        <v>0</v>
      </c>
      <c r="S412" s="17">
        <v>0</v>
      </c>
      <c r="T412" s="17">
        <v>0</v>
      </c>
      <c r="U412" s="17">
        <v>8.9704435542596207E-3</v>
      </c>
      <c r="V412" s="17"/>
      <c r="W412" s="17">
        <v>1.11944331040418E-2</v>
      </c>
      <c r="X412" s="17">
        <v>0</v>
      </c>
      <c r="Y412" s="17">
        <v>0</v>
      </c>
      <c r="Z412" s="17">
        <v>0</v>
      </c>
      <c r="AA412" s="17">
        <v>0</v>
      </c>
      <c r="AB412" s="17"/>
      <c r="AC412" s="17">
        <v>3.53199457521854E-3</v>
      </c>
      <c r="AD412" s="17">
        <v>0</v>
      </c>
      <c r="AE412" s="17"/>
      <c r="AF412" s="17">
        <v>0</v>
      </c>
      <c r="AG412" s="17">
        <v>8.4300483321470294E-3</v>
      </c>
      <c r="AH412" s="17">
        <v>0</v>
      </c>
      <c r="AI412" s="17">
        <v>0</v>
      </c>
      <c r="AJ412" s="17"/>
      <c r="AK412" s="17">
        <v>4.5354819102076697E-3</v>
      </c>
      <c r="AL412" s="17">
        <v>0</v>
      </c>
      <c r="AM412" s="17"/>
      <c r="AN412" s="17">
        <v>0</v>
      </c>
      <c r="AO412" s="17">
        <v>6.2206454705392503E-3</v>
      </c>
      <c r="AP412" s="17">
        <v>0</v>
      </c>
      <c r="AQ412" s="17"/>
      <c r="AR412" s="17">
        <v>2.2705861437926599E-3</v>
      </c>
      <c r="AS412" s="17" t="s">
        <v>222</v>
      </c>
      <c r="AT412" s="17"/>
      <c r="AU412" s="17">
        <v>0</v>
      </c>
      <c r="AV412" s="17">
        <v>0</v>
      </c>
    </row>
    <row r="413" spans="2:48" x14ac:dyDescent="0.2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row>
    <row r="414" spans="2:48" x14ac:dyDescent="0.25">
      <c r="B414" s="6" t="s">
        <v>228</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row>
    <row r="415" spans="2:48" x14ac:dyDescent="0.25">
      <c r="B415" s="24" t="s">
        <v>73</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row>
    <row r="416" spans="2:48" x14ac:dyDescent="0.25">
      <c r="B416" t="s">
        <v>61</v>
      </c>
      <c r="C416" s="17">
        <v>8.0357873356351806E-2</v>
      </c>
      <c r="D416" s="17">
        <v>8.89723712692089E-2</v>
      </c>
      <c r="E416" s="17">
        <v>7.3217111553289999E-2</v>
      </c>
      <c r="F416" s="17"/>
      <c r="G416" s="17">
        <v>6.2269359423824097E-2</v>
      </c>
      <c r="H416" s="17">
        <v>5.0257326592365301E-2</v>
      </c>
      <c r="I416" s="17">
        <v>6.46286794206343E-2</v>
      </c>
      <c r="J416" s="17">
        <v>9.2689976641239097E-2</v>
      </c>
      <c r="K416" s="17">
        <v>0.12997866279220799</v>
      </c>
      <c r="L416" s="17"/>
      <c r="M416" s="17">
        <v>8.5829136036132403E-2</v>
      </c>
      <c r="N416" s="17">
        <v>8.6484270008049299E-2</v>
      </c>
      <c r="O416" s="17">
        <v>8.3959957849172207E-2</v>
      </c>
      <c r="P416" s="17">
        <v>7.1504260331084202E-2</v>
      </c>
      <c r="Q416" s="17"/>
      <c r="R416" s="17">
        <v>0.156807995584339</v>
      </c>
      <c r="S416" s="17">
        <v>2.1861730097137301E-2</v>
      </c>
      <c r="T416" s="17">
        <v>6.8301213121562496E-2</v>
      </c>
      <c r="U416" s="17">
        <v>7.9899333363605093E-2</v>
      </c>
      <c r="V416" s="17"/>
      <c r="W416" s="17">
        <v>8.6552335467087793E-2</v>
      </c>
      <c r="X416" s="17">
        <v>5.9523590840009702E-2</v>
      </c>
      <c r="Y416" s="17">
        <v>8.6334241802813294E-2</v>
      </c>
      <c r="Z416" s="17">
        <v>0.14241478578314701</v>
      </c>
      <c r="AA416" s="17">
        <v>0.17330722413322699</v>
      </c>
      <c r="AB416" s="17"/>
      <c r="AC416" s="17">
        <v>7.9816467233777805E-2</v>
      </c>
      <c r="AD416" s="17">
        <v>8.42260666394503E-2</v>
      </c>
      <c r="AE416" s="17"/>
      <c r="AF416" s="17">
        <v>9.2287554930683205E-2</v>
      </c>
      <c r="AG416" s="17">
        <v>9.0008017772827104E-2</v>
      </c>
      <c r="AH416" s="17">
        <v>4.6468960454931797E-2</v>
      </c>
      <c r="AI416" s="17">
        <v>0.161027623703317</v>
      </c>
      <c r="AJ416" s="17"/>
      <c r="AK416" s="17">
        <v>0.110856083929174</v>
      </c>
      <c r="AL416" s="17">
        <v>6.1837839591717701E-2</v>
      </c>
      <c r="AM416" s="17"/>
      <c r="AN416" s="17">
        <v>9.5104859819496401E-2</v>
      </c>
      <c r="AO416" s="17">
        <v>8.4235103717407306E-2</v>
      </c>
      <c r="AP416" s="17">
        <v>6.5536087576706106E-2</v>
      </c>
      <c r="AQ416" s="17"/>
      <c r="AR416" s="17">
        <v>0.13502676721337001</v>
      </c>
      <c r="AS416" s="17">
        <v>3.95625557024087E-2</v>
      </c>
      <c r="AT416" s="17"/>
      <c r="AU416" s="17">
        <v>0.11768455539676401</v>
      </c>
      <c r="AV416" s="17">
        <v>5.7794762701160102E-2</v>
      </c>
    </row>
    <row r="417" spans="2:48" x14ac:dyDescent="0.25">
      <c r="B417" t="s">
        <v>62</v>
      </c>
      <c r="C417" s="17">
        <v>0.28360473175255702</v>
      </c>
      <c r="D417" s="17">
        <v>0.29084336817260398</v>
      </c>
      <c r="E417" s="17">
        <v>0.27790358911892199</v>
      </c>
      <c r="F417" s="17"/>
      <c r="G417" s="17">
        <v>0.21816387150774399</v>
      </c>
      <c r="H417" s="17">
        <v>0.31430172243319598</v>
      </c>
      <c r="I417" s="17">
        <v>0.28709647010145101</v>
      </c>
      <c r="J417" s="17">
        <v>0.28775784096958901</v>
      </c>
      <c r="K417" s="17">
        <v>0.30842217169689901</v>
      </c>
      <c r="L417" s="17"/>
      <c r="M417" s="17">
        <v>0.29691034501631902</v>
      </c>
      <c r="N417" s="17">
        <v>0.30046004402126902</v>
      </c>
      <c r="O417" s="17">
        <v>0.28054737379806099</v>
      </c>
      <c r="P417" s="17">
        <v>0.26412609354407102</v>
      </c>
      <c r="Q417" s="17"/>
      <c r="R417" s="17">
        <v>0.28959946755230997</v>
      </c>
      <c r="S417" s="17">
        <v>0.26763761334571301</v>
      </c>
      <c r="T417" s="17">
        <v>0.33191210087663803</v>
      </c>
      <c r="U417" s="17">
        <v>0.26960535134368302</v>
      </c>
      <c r="V417" s="17"/>
      <c r="W417" s="17">
        <v>0.21103643826016399</v>
      </c>
      <c r="X417" s="17">
        <v>0.32589166785079798</v>
      </c>
      <c r="Y417" s="17">
        <v>0.32335172447247001</v>
      </c>
      <c r="Z417" s="17">
        <v>0.28463251707137899</v>
      </c>
      <c r="AA417" s="17">
        <v>0.43837096913122098</v>
      </c>
      <c r="AB417" s="17"/>
      <c r="AC417" s="17">
        <v>0.28742445423941898</v>
      </c>
      <c r="AD417" s="17">
        <v>0.26833416169447599</v>
      </c>
      <c r="AE417" s="17"/>
      <c r="AF417" s="17">
        <v>0.324624952368681</v>
      </c>
      <c r="AG417" s="17">
        <v>0.34223347326960701</v>
      </c>
      <c r="AH417" s="17">
        <v>0.24988024487506399</v>
      </c>
      <c r="AI417" s="17">
        <v>0.18388948517954801</v>
      </c>
      <c r="AJ417" s="17"/>
      <c r="AK417" s="17">
        <v>0.29919934998720799</v>
      </c>
      <c r="AL417" s="17">
        <v>0.27093462278304298</v>
      </c>
      <c r="AM417" s="17"/>
      <c r="AN417" s="17">
        <v>0.31044401026356699</v>
      </c>
      <c r="AO417" s="17">
        <v>0.28503881009147303</v>
      </c>
      <c r="AP417" s="17">
        <v>0.26030313759794299</v>
      </c>
      <c r="AQ417" s="17"/>
      <c r="AR417" s="17">
        <v>0.41249809326391601</v>
      </c>
      <c r="AS417" s="17">
        <v>0.136451794734853</v>
      </c>
      <c r="AT417" s="17"/>
      <c r="AU417" s="17">
        <v>0.40706000944421</v>
      </c>
      <c r="AV417" s="17">
        <v>0.18761928319624199</v>
      </c>
    </row>
    <row r="418" spans="2:48" x14ac:dyDescent="0.25">
      <c r="B418" t="s">
        <v>63</v>
      </c>
      <c r="C418" s="17">
        <v>0.17619045073082201</v>
      </c>
      <c r="D418" s="17">
        <v>0.17666592857323701</v>
      </c>
      <c r="E418" s="17">
        <v>0.17891263243230099</v>
      </c>
      <c r="F418" s="17"/>
      <c r="G418" s="17">
        <v>0.17776507155385901</v>
      </c>
      <c r="H418" s="17">
        <v>0.172958707620952</v>
      </c>
      <c r="I418" s="17">
        <v>0.18104111932289299</v>
      </c>
      <c r="J418" s="17">
        <v>0.16639747420856699</v>
      </c>
      <c r="K418" s="17">
        <v>0.18285055901601199</v>
      </c>
      <c r="L418" s="17"/>
      <c r="M418" s="17">
        <v>0.20029693949932001</v>
      </c>
      <c r="N418" s="17">
        <v>0.17637471007515301</v>
      </c>
      <c r="O418" s="17">
        <v>0.171607562290198</v>
      </c>
      <c r="P418" s="17">
        <v>0.15244681956516701</v>
      </c>
      <c r="Q418" s="17"/>
      <c r="R418" s="17">
        <v>0.21215871269185299</v>
      </c>
      <c r="S418" s="17">
        <v>0.18701296082941901</v>
      </c>
      <c r="T418" s="17">
        <v>0.179170886971321</v>
      </c>
      <c r="U418" s="17">
        <v>0.17020681489540301</v>
      </c>
      <c r="V418" s="17"/>
      <c r="W418" s="17">
        <v>0.15709598818928799</v>
      </c>
      <c r="X418" s="17">
        <v>0.15394444525607301</v>
      </c>
      <c r="Y418" s="17">
        <v>0.21825758916334301</v>
      </c>
      <c r="Z418" s="17">
        <v>0.187337809245498</v>
      </c>
      <c r="AA418" s="17">
        <v>0.19560761779622099</v>
      </c>
      <c r="AB418" s="17"/>
      <c r="AC418" s="17">
        <v>0.17729458301430401</v>
      </c>
      <c r="AD418" s="17">
        <v>0.17780852464021299</v>
      </c>
      <c r="AE418" s="17"/>
      <c r="AF418" s="17">
        <v>0.16859306872626401</v>
      </c>
      <c r="AG418" s="17">
        <v>0.20726920521533701</v>
      </c>
      <c r="AH418" s="17">
        <v>0.17552014085193801</v>
      </c>
      <c r="AI418" s="17">
        <v>0.10375834563910399</v>
      </c>
      <c r="AJ418" s="17"/>
      <c r="AK418" s="17">
        <v>0.15945495349417599</v>
      </c>
      <c r="AL418" s="17">
        <v>0.186842441458141</v>
      </c>
      <c r="AM418" s="17"/>
      <c r="AN418" s="17">
        <v>0.14398175212084999</v>
      </c>
      <c r="AO418" s="17">
        <v>0.20229647178948501</v>
      </c>
      <c r="AP418" s="17">
        <v>0.169098532604707</v>
      </c>
      <c r="AQ418" s="17"/>
      <c r="AR418" s="17">
        <v>0.168675403826301</v>
      </c>
      <c r="AS418" s="17">
        <v>0.108788268179416</v>
      </c>
      <c r="AT418" s="17"/>
      <c r="AU418" s="17">
        <v>0.15762808836935999</v>
      </c>
      <c r="AV418" s="17">
        <v>0.14614093391559099</v>
      </c>
    </row>
    <row r="419" spans="2:48" x14ac:dyDescent="0.25">
      <c r="B419" t="s">
        <v>64</v>
      </c>
      <c r="C419" s="17">
        <v>0.31934467896754498</v>
      </c>
      <c r="D419" s="17">
        <v>0.30041013175472697</v>
      </c>
      <c r="E419" s="17">
        <v>0.33880124677546802</v>
      </c>
      <c r="F419" s="17"/>
      <c r="G419" s="17">
        <v>0.32158369141703602</v>
      </c>
      <c r="H419" s="17">
        <v>0.31667009638304899</v>
      </c>
      <c r="I419" s="17">
        <v>0.33818312889540902</v>
      </c>
      <c r="J419" s="17">
        <v>0.30655743624215898</v>
      </c>
      <c r="K419" s="17">
        <v>0.31411309328022602</v>
      </c>
      <c r="L419" s="17"/>
      <c r="M419" s="17">
        <v>0.30159322996056898</v>
      </c>
      <c r="N419" s="17">
        <v>0.32129906830722199</v>
      </c>
      <c r="O419" s="17">
        <v>0.346700574036512</v>
      </c>
      <c r="P419" s="17">
        <v>0.312480656296377</v>
      </c>
      <c r="Q419" s="17"/>
      <c r="R419" s="17">
        <v>0.21321330236748701</v>
      </c>
      <c r="S419" s="17">
        <v>0.40320345783300099</v>
      </c>
      <c r="T419" s="17">
        <v>0.29774809640204097</v>
      </c>
      <c r="U419" s="17">
        <v>0.35413543428612498</v>
      </c>
      <c r="V419" s="17"/>
      <c r="W419" s="17">
        <v>0.35932958926150599</v>
      </c>
      <c r="X419" s="17">
        <v>0.31568398729371999</v>
      </c>
      <c r="Y419" s="17">
        <v>0.25321261525345001</v>
      </c>
      <c r="Z419" s="17">
        <v>0.33112676287001502</v>
      </c>
      <c r="AA419" s="17">
        <v>0.19271418893933101</v>
      </c>
      <c r="AB419" s="17"/>
      <c r="AC419" s="17">
        <v>0.316283792180231</v>
      </c>
      <c r="AD419" s="17">
        <v>0.32461185697682299</v>
      </c>
      <c r="AE419" s="17"/>
      <c r="AF419" s="17">
        <v>0.28104614971971797</v>
      </c>
      <c r="AG419" s="17">
        <v>0.30050409680929102</v>
      </c>
      <c r="AH419" s="17">
        <v>0.34364094635131498</v>
      </c>
      <c r="AI419" s="17">
        <v>0.39371310031594298</v>
      </c>
      <c r="AJ419" s="17"/>
      <c r="AK419" s="17">
        <v>0.30913500234061198</v>
      </c>
      <c r="AL419" s="17">
        <v>0.33138126297517101</v>
      </c>
      <c r="AM419" s="17"/>
      <c r="AN419" s="17">
        <v>0.31296203844686898</v>
      </c>
      <c r="AO419" s="17">
        <v>0.31440580939415202</v>
      </c>
      <c r="AP419" s="17">
        <v>0.34226608057527502</v>
      </c>
      <c r="AQ419" s="17"/>
      <c r="AR419" s="17">
        <v>0.239142570821299</v>
      </c>
      <c r="AS419" s="17">
        <v>0.43365523657014099</v>
      </c>
      <c r="AT419" s="17"/>
      <c r="AU419" s="17">
        <v>0.252790339215199</v>
      </c>
      <c r="AV419" s="17">
        <v>0.36963413515585503</v>
      </c>
    </row>
    <row r="420" spans="2:48" x14ac:dyDescent="0.25">
      <c r="B420" t="s">
        <v>65</v>
      </c>
      <c r="C420" s="17">
        <v>0.14050226519272399</v>
      </c>
      <c r="D420" s="17">
        <v>0.143108200230223</v>
      </c>
      <c r="E420" s="17">
        <v>0.131165420120019</v>
      </c>
      <c r="F420" s="17"/>
      <c r="G420" s="17">
        <v>0.220218006097537</v>
      </c>
      <c r="H420" s="17">
        <v>0.14581214697043701</v>
      </c>
      <c r="I420" s="17">
        <v>0.12905060225961201</v>
      </c>
      <c r="J420" s="17">
        <v>0.14659727193844599</v>
      </c>
      <c r="K420" s="17">
        <v>6.4635513214654799E-2</v>
      </c>
      <c r="L420" s="17"/>
      <c r="M420" s="17">
        <v>0.11537034948766001</v>
      </c>
      <c r="N420" s="17">
        <v>0.11538190758830701</v>
      </c>
      <c r="O420" s="17">
        <v>0.117184532026056</v>
      </c>
      <c r="P420" s="17">
        <v>0.19944217026329999</v>
      </c>
      <c r="Q420" s="17"/>
      <c r="R420" s="17">
        <v>0.12822052180401</v>
      </c>
      <c r="S420" s="17">
        <v>0.120284237894729</v>
      </c>
      <c r="T420" s="17">
        <v>0.12286770262843801</v>
      </c>
      <c r="U420" s="17">
        <v>0.12615306611118399</v>
      </c>
      <c r="V420" s="17"/>
      <c r="W420" s="17">
        <v>0.18598564882195401</v>
      </c>
      <c r="X420" s="17">
        <v>0.14495630875939999</v>
      </c>
      <c r="Y420" s="17">
        <v>0.118843829307925</v>
      </c>
      <c r="Z420" s="17">
        <v>5.44881250299614E-2</v>
      </c>
      <c r="AA420" s="17">
        <v>0</v>
      </c>
      <c r="AB420" s="17"/>
      <c r="AC420" s="17">
        <v>0.13918070333226801</v>
      </c>
      <c r="AD420" s="17">
        <v>0.14501939004903699</v>
      </c>
      <c r="AE420" s="17"/>
      <c r="AF420" s="17">
        <v>0.133448274254654</v>
      </c>
      <c r="AG420" s="17">
        <v>5.99852069329379E-2</v>
      </c>
      <c r="AH420" s="17">
        <v>0.18448970746675</v>
      </c>
      <c r="AI420" s="17">
        <v>0.157611445162088</v>
      </c>
      <c r="AJ420" s="17"/>
      <c r="AK420" s="17">
        <v>0.121354610248831</v>
      </c>
      <c r="AL420" s="17">
        <v>0.149003833191927</v>
      </c>
      <c r="AM420" s="17"/>
      <c r="AN420" s="17">
        <v>0.13750733934921799</v>
      </c>
      <c r="AO420" s="17">
        <v>0.11402380500748301</v>
      </c>
      <c r="AP420" s="17">
        <v>0.162796161645369</v>
      </c>
      <c r="AQ420" s="17"/>
      <c r="AR420" s="17">
        <v>4.4657164875114397E-2</v>
      </c>
      <c r="AS420" s="17">
        <v>0.28154214481318102</v>
      </c>
      <c r="AT420" s="17"/>
      <c r="AU420" s="17">
        <v>6.4837007574467406E-2</v>
      </c>
      <c r="AV420" s="17">
        <v>0.238810885031153</v>
      </c>
    </row>
    <row r="421" spans="2:48" x14ac:dyDescent="0.25">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row>
    <row r="422" spans="2:48" x14ac:dyDescent="0.25">
      <c r="B422" s="6" t="s">
        <v>229</v>
      </c>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row>
    <row r="423" spans="2:48" x14ac:dyDescent="0.25">
      <c r="B423" s="24" t="s">
        <v>73</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row>
    <row r="424" spans="2:48" x14ac:dyDescent="0.25">
      <c r="B424" t="s">
        <v>61</v>
      </c>
      <c r="C424" s="17">
        <v>7.2128775618723801E-2</v>
      </c>
      <c r="D424" s="17">
        <v>9.2231087231535502E-2</v>
      </c>
      <c r="E424" s="17">
        <v>5.3371863741796297E-2</v>
      </c>
      <c r="F424" s="17"/>
      <c r="G424" s="17">
        <v>5.8279144989756997E-2</v>
      </c>
      <c r="H424" s="17">
        <v>8.1411610643387006E-2</v>
      </c>
      <c r="I424" s="17">
        <v>8.0363105722523698E-2</v>
      </c>
      <c r="J424" s="17">
        <v>5.2597058568292797E-2</v>
      </c>
      <c r="K424" s="17">
        <v>8.7677218959784198E-2</v>
      </c>
      <c r="L424" s="17"/>
      <c r="M424" s="17">
        <v>9.4940250137038704E-2</v>
      </c>
      <c r="N424" s="17">
        <v>7.5528948168988294E-2</v>
      </c>
      <c r="O424" s="17">
        <v>6.7454320720643599E-2</v>
      </c>
      <c r="P424" s="17">
        <v>4.6820055228390098E-2</v>
      </c>
      <c r="Q424" s="17"/>
      <c r="R424" s="17">
        <v>0.13801880615007101</v>
      </c>
      <c r="S424" s="17">
        <v>5.3086344132639997E-2</v>
      </c>
      <c r="T424" s="17">
        <v>5.0330317240487601E-2</v>
      </c>
      <c r="U424" s="17">
        <v>5.2707912700770701E-2</v>
      </c>
      <c r="V424" s="17"/>
      <c r="W424" s="17">
        <v>5.6898874322377703E-2</v>
      </c>
      <c r="X424" s="17">
        <v>5.6428625934789201E-2</v>
      </c>
      <c r="Y424" s="17">
        <v>8.1363450078279498E-2</v>
      </c>
      <c r="Z424" s="17">
        <v>0.179279353054907</v>
      </c>
      <c r="AA424" s="17">
        <v>0.103270410056146</v>
      </c>
      <c r="AB424" s="17"/>
      <c r="AC424" s="17">
        <v>5.1024935065359302E-2</v>
      </c>
      <c r="AD424" s="17">
        <v>0.10550913200654501</v>
      </c>
      <c r="AE424" s="17"/>
      <c r="AF424" s="17">
        <v>7.3818324038267893E-2</v>
      </c>
      <c r="AG424" s="17">
        <v>6.5609103548252196E-2</v>
      </c>
      <c r="AH424" s="17">
        <v>7.3749642809804505E-2</v>
      </c>
      <c r="AI424" s="17">
        <v>6.1093831628338501E-2</v>
      </c>
      <c r="AJ424" s="17"/>
      <c r="AK424" s="17">
        <v>8.7612979167700403E-2</v>
      </c>
      <c r="AL424" s="17">
        <v>6.9123995119501402E-2</v>
      </c>
      <c r="AM424" s="17"/>
      <c r="AN424" s="17">
        <v>9.8778616400213903E-2</v>
      </c>
      <c r="AO424" s="17">
        <v>5.5596176005356997E-2</v>
      </c>
      <c r="AP424" s="17">
        <v>6.9436467039057703E-2</v>
      </c>
      <c r="AQ424" s="17"/>
      <c r="AR424" s="17">
        <v>0.10217244618724</v>
      </c>
      <c r="AS424" s="17">
        <v>5.3725043358889002E-2</v>
      </c>
      <c r="AT424" s="17"/>
      <c r="AU424" s="17">
        <v>0.107918280964061</v>
      </c>
      <c r="AV424" s="17">
        <v>5.37935438396498E-2</v>
      </c>
    </row>
    <row r="425" spans="2:48" x14ac:dyDescent="0.25">
      <c r="B425" t="s">
        <v>62</v>
      </c>
      <c r="C425" s="17">
        <v>0.32914249503347998</v>
      </c>
      <c r="D425" s="17">
        <v>0.31146853663395002</v>
      </c>
      <c r="E425" s="17">
        <v>0.34679653681064598</v>
      </c>
      <c r="F425" s="17"/>
      <c r="G425" s="17">
        <v>0.37489768789280298</v>
      </c>
      <c r="H425" s="17">
        <v>0.35048575852263902</v>
      </c>
      <c r="I425" s="17">
        <v>0.30107597026114102</v>
      </c>
      <c r="J425" s="17">
        <v>0.31004846094583199</v>
      </c>
      <c r="K425" s="17">
        <v>0.31137000263625902</v>
      </c>
      <c r="L425" s="17"/>
      <c r="M425" s="17">
        <v>0.315878315227063</v>
      </c>
      <c r="N425" s="17">
        <v>0.33345279493250601</v>
      </c>
      <c r="O425" s="17">
        <v>0.345184933183806</v>
      </c>
      <c r="P425" s="17">
        <v>0.32481104555440099</v>
      </c>
      <c r="Q425" s="17"/>
      <c r="R425" s="17">
        <v>0.35602459115384499</v>
      </c>
      <c r="S425" s="17">
        <v>0.32271953525621999</v>
      </c>
      <c r="T425" s="17">
        <v>0.33600592420838998</v>
      </c>
      <c r="U425" s="17">
        <v>0.30832038184552601</v>
      </c>
      <c r="V425" s="17"/>
      <c r="W425" s="17">
        <v>0.34810795390593702</v>
      </c>
      <c r="X425" s="17">
        <v>0.33037418250442002</v>
      </c>
      <c r="Y425" s="17">
        <v>0.33338651957455301</v>
      </c>
      <c r="Z425" s="17">
        <v>0.18873837501014501</v>
      </c>
      <c r="AA425" s="17">
        <v>0.16746767269650301</v>
      </c>
      <c r="AB425" s="17"/>
      <c r="AC425" s="17">
        <v>0.31883080915851603</v>
      </c>
      <c r="AD425" s="17">
        <v>0.35605469535074802</v>
      </c>
      <c r="AE425" s="17"/>
      <c r="AF425" s="17">
        <v>0.31195717852927402</v>
      </c>
      <c r="AG425" s="17">
        <v>0.30038850769070702</v>
      </c>
      <c r="AH425" s="17">
        <v>0.34226147103033</v>
      </c>
      <c r="AI425" s="17">
        <v>0.37303255787288098</v>
      </c>
      <c r="AJ425" s="17"/>
      <c r="AK425" s="17">
        <v>0.35679621155903302</v>
      </c>
      <c r="AL425" s="17">
        <v>0.31999289241620699</v>
      </c>
      <c r="AM425" s="17"/>
      <c r="AN425" s="17">
        <v>0.30051654389833499</v>
      </c>
      <c r="AO425" s="17">
        <v>0.33333160752212898</v>
      </c>
      <c r="AP425" s="17">
        <v>0.37175537477506299</v>
      </c>
      <c r="AQ425" s="17"/>
      <c r="AR425" s="17">
        <v>0.36156617136496799</v>
      </c>
      <c r="AS425" s="17">
        <v>0.30089847655464202</v>
      </c>
      <c r="AT425" s="17"/>
      <c r="AU425" s="17">
        <v>0.34615697569715498</v>
      </c>
      <c r="AV425" s="17">
        <v>0.29161946522725501</v>
      </c>
    </row>
    <row r="426" spans="2:48" x14ac:dyDescent="0.25">
      <c r="B426" t="s">
        <v>63</v>
      </c>
      <c r="C426" s="17">
        <v>0.22624898210258301</v>
      </c>
      <c r="D426" s="17">
        <v>0.248633708733</v>
      </c>
      <c r="E426" s="17">
        <v>0.206099265009904</v>
      </c>
      <c r="F426" s="17"/>
      <c r="G426" s="17">
        <v>0.24513866169908</v>
      </c>
      <c r="H426" s="17">
        <v>0.19651300723969201</v>
      </c>
      <c r="I426" s="17">
        <v>0.22407105718726</v>
      </c>
      <c r="J426" s="17">
        <v>0.213221112468161</v>
      </c>
      <c r="K426" s="17">
        <v>0.25234538468199602</v>
      </c>
      <c r="L426" s="17"/>
      <c r="M426" s="17">
        <v>0.21754384749842101</v>
      </c>
      <c r="N426" s="17">
        <v>0.22209530904380101</v>
      </c>
      <c r="O426" s="17">
        <v>0.24668571293043601</v>
      </c>
      <c r="P426" s="17">
        <v>0.22357762743508899</v>
      </c>
      <c r="Q426" s="17"/>
      <c r="R426" s="17">
        <v>0.238709684124116</v>
      </c>
      <c r="S426" s="17">
        <v>0.24149699174962699</v>
      </c>
      <c r="T426" s="17">
        <v>0.19348780957780201</v>
      </c>
      <c r="U426" s="17">
        <v>0.25053158651806801</v>
      </c>
      <c r="V426" s="17"/>
      <c r="W426" s="17">
        <v>0.217957485734494</v>
      </c>
      <c r="X426" s="17">
        <v>0.22367420418453501</v>
      </c>
      <c r="Y426" s="17">
        <v>0.19717770853469499</v>
      </c>
      <c r="Z426" s="17">
        <v>0.27337616463540299</v>
      </c>
      <c r="AA426" s="17">
        <v>0.40668179646486302</v>
      </c>
      <c r="AB426" s="17"/>
      <c r="AC426" s="17">
        <v>0.22276400099636601</v>
      </c>
      <c r="AD426" s="17">
        <v>0.229752587780091</v>
      </c>
      <c r="AE426" s="17"/>
      <c r="AF426" s="17">
        <v>0.189674083230746</v>
      </c>
      <c r="AG426" s="17">
        <v>0.270360945770729</v>
      </c>
      <c r="AH426" s="17">
        <v>0.24223651184925099</v>
      </c>
      <c r="AI426" s="17">
        <v>0.19019473826105901</v>
      </c>
      <c r="AJ426" s="17"/>
      <c r="AK426" s="17">
        <v>0.20518647994639899</v>
      </c>
      <c r="AL426" s="17">
        <v>0.22093582898952599</v>
      </c>
      <c r="AM426" s="17"/>
      <c r="AN426" s="17">
        <v>0.18418544642335599</v>
      </c>
      <c r="AO426" s="17">
        <v>0.22454668723798399</v>
      </c>
      <c r="AP426" s="17">
        <v>0.24528671226860799</v>
      </c>
      <c r="AQ426" s="17"/>
      <c r="AR426" s="17">
        <v>0.19963764784191401</v>
      </c>
      <c r="AS426" s="17">
        <v>0.202544126217552</v>
      </c>
      <c r="AT426" s="17"/>
      <c r="AU426" s="17">
        <v>0.19863376996485199</v>
      </c>
      <c r="AV426" s="17">
        <v>0.219037389875888</v>
      </c>
    </row>
    <row r="427" spans="2:48" x14ac:dyDescent="0.25">
      <c r="B427" t="s">
        <v>64</v>
      </c>
      <c r="C427" s="17">
        <v>0.33316328639014903</v>
      </c>
      <c r="D427" s="17">
        <v>0.30927425333660502</v>
      </c>
      <c r="E427" s="17">
        <v>0.35278015764398102</v>
      </c>
      <c r="F427" s="17"/>
      <c r="G427" s="17">
        <v>0.27534046678340801</v>
      </c>
      <c r="H427" s="17">
        <v>0.33229257125190598</v>
      </c>
      <c r="I427" s="17">
        <v>0.37378935368532001</v>
      </c>
      <c r="J427" s="17">
        <v>0.364357607650035</v>
      </c>
      <c r="K427" s="17">
        <v>0.31812062486128201</v>
      </c>
      <c r="L427" s="17"/>
      <c r="M427" s="17">
        <v>0.35948516538738701</v>
      </c>
      <c r="N427" s="17">
        <v>0.31474618747778599</v>
      </c>
      <c r="O427" s="17">
        <v>0.28276918774634902</v>
      </c>
      <c r="P427" s="17">
        <v>0.37187898635598199</v>
      </c>
      <c r="Q427" s="17"/>
      <c r="R427" s="17">
        <v>0.23286905221441501</v>
      </c>
      <c r="S427" s="17">
        <v>0.35726070585659198</v>
      </c>
      <c r="T427" s="17">
        <v>0.35396731962574701</v>
      </c>
      <c r="U427" s="17">
        <v>0.35017942723540302</v>
      </c>
      <c r="V427" s="17"/>
      <c r="W427" s="17">
        <v>0.31430984173283499</v>
      </c>
      <c r="X427" s="17">
        <v>0.36421530831461701</v>
      </c>
      <c r="Y427" s="17">
        <v>0.34191918050902398</v>
      </c>
      <c r="Z427" s="17">
        <v>0.331276513492897</v>
      </c>
      <c r="AA427" s="17">
        <v>0.32258012078248799</v>
      </c>
      <c r="AB427" s="17"/>
      <c r="AC427" s="17">
        <v>0.36063705458138101</v>
      </c>
      <c r="AD427" s="17">
        <v>0.28235504934446798</v>
      </c>
      <c r="AE427" s="17"/>
      <c r="AF427" s="17">
        <v>0.37262138429930602</v>
      </c>
      <c r="AG427" s="17">
        <v>0.34316780101524802</v>
      </c>
      <c r="AH427" s="17">
        <v>0.31253409357234702</v>
      </c>
      <c r="AI427" s="17">
        <v>0.28907453682138101</v>
      </c>
      <c r="AJ427" s="17"/>
      <c r="AK427" s="17">
        <v>0.319254695551559</v>
      </c>
      <c r="AL427" s="17">
        <v>0.33907405096395499</v>
      </c>
      <c r="AM427" s="17"/>
      <c r="AN427" s="17">
        <v>0.37468840486671201</v>
      </c>
      <c r="AO427" s="17">
        <v>0.35329386618372599</v>
      </c>
      <c r="AP427" s="17">
        <v>0.27394845240579901</v>
      </c>
      <c r="AQ427" s="17"/>
      <c r="AR427" s="17">
        <v>0.30170937823543897</v>
      </c>
      <c r="AS427" s="17">
        <v>0.382685291151245</v>
      </c>
      <c r="AT427" s="17"/>
      <c r="AU427" s="17">
        <v>0.29820221257346002</v>
      </c>
      <c r="AV427" s="17">
        <v>0.38908664619936301</v>
      </c>
    </row>
    <row r="428" spans="2:48" x14ac:dyDescent="0.25">
      <c r="B428" t="s">
        <v>65</v>
      </c>
      <c r="C428" s="17">
        <v>3.9316460855064302E-2</v>
      </c>
      <c r="D428" s="17">
        <v>3.8392414064909203E-2</v>
      </c>
      <c r="E428" s="17">
        <v>4.0952176793672503E-2</v>
      </c>
      <c r="F428" s="17"/>
      <c r="G428" s="17">
        <v>4.6344038634951602E-2</v>
      </c>
      <c r="H428" s="17">
        <v>3.9297052342375897E-2</v>
      </c>
      <c r="I428" s="17">
        <v>2.0700513143755501E-2</v>
      </c>
      <c r="J428" s="17">
        <v>5.9775760367678697E-2</v>
      </c>
      <c r="K428" s="17">
        <v>3.0486768860679001E-2</v>
      </c>
      <c r="L428" s="17"/>
      <c r="M428" s="17">
        <v>1.21524217500894E-2</v>
      </c>
      <c r="N428" s="17">
        <v>5.4176760376918799E-2</v>
      </c>
      <c r="O428" s="17">
        <v>5.7905845418765103E-2</v>
      </c>
      <c r="P428" s="17">
        <v>3.2912285426138103E-2</v>
      </c>
      <c r="Q428" s="17"/>
      <c r="R428" s="17">
        <v>3.4377866357552897E-2</v>
      </c>
      <c r="S428" s="17">
        <v>2.54364230049214E-2</v>
      </c>
      <c r="T428" s="17">
        <v>6.6208629347572906E-2</v>
      </c>
      <c r="U428" s="17">
        <v>3.8260691700233003E-2</v>
      </c>
      <c r="V428" s="17"/>
      <c r="W428" s="17">
        <v>6.2725844304356196E-2</v>
      </c>
      <c r="X428" s="17">
        <v>2.53076790616391E-2</v>
      </c>
      <c r="Y428" s="17">
        <v>4.61531413034479E-2</v>
      </c>
      <c r="Z428" s="17">
        <v>2.7329593806647699E-2</v>
      </c>
      <c r="AA428" s="17">
        <v>0</v>
      </c>
      <c r="AB428" s="17"/>
      <c r="AC428" s="17">
        <v>4.6743200198377903E-2</v>
      </c>
      <c r="AD428" s="17">
        <v>2.6328535518148202E-2</v>
      </c>
      <c r="AE428" s="17"/>
      <c r="AF428" s="17">
        <v>5.1929029902406103E-2</v>
      </c>
      <c r="AG428" s="17">
        <v>2.04736419750642E-2</v>
      </c>
      <c r="AH428" s="17">
        <v>2.9218280738267901E-2</v>
      </c>
      <c r="AI428" s="17">
        <v>8.66043354163403E-2</v>
      </c>
      <c r="AJ428" s="17"/>
      <c r="AK428" s="17">
        <v>3.1149633775308199E-2</v>
      </c>
      <c r="AL428" s="17">
        <v>5.0873232510810801E-2</v>
      </c>
      <c r="AM428" s="17"/>
      <c r="AN428" s="17">
        <v>4.1830988411382698E-2</v>
      </c>
      <c r="AO428" s="17">
        <v>3.3231663050802801E-2</v>
      </c>
      <c r="AP428" s="17">
        <v>3.9572993511471997E-2</v>
      </c>
      <c r="AQ428" s="17"/>
      <c r="AR428" s="17">
        <v>3.4914356370438999E-2</v>
      </c>
      <c r="AS428" s="17">
        <v>6.0147062717671597E-2</v>
      </c>
      <c r="AT428" s="17"/>
      <c r="AU428" s="17">
        <v>4.9088760800472198E-2</v>
      </c>
      <c r="AV428" s="17">
        <v>4.6462954857844303E-2</v>
      </c>
    </row>
    <row r="429" spans="2:48" x14ac:dyDescent="0.25">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row>
    <row r="430" spans="2:48" x14ac:dyDescent="0.25">
      <c r="B430" s="6" t="s">
        <v>230</v>
      </c>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row>
    <row r="431" spans="2:48" x14ac:dyDescent="0.25">
      <c r="B431" s="24" t="s">
        <v>73</v>
      </c>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row>
    <row r="432" spans="2:48" x14ac:dyDescent="0.25">
      <c r="B432" t="s">
        <v>61</v>
      </c>
      <c r="C432" s="17">
        <v>2.4068869326198901E-2</v>
      </c>
      <c r="D432" s="17">
        <v>2.82608070393798E-2</v>
      </c>
      <c r="E432" s="17">
        <v>2.0321288828534002E-2</v>
      </c>
      <c r="F432" s="17"/>
      <c r="G432" s="17">
        <v>1.17457419864483E-2</v>
      </c>
      <c r="H432" s="17">
        <v>2.7537789140397499E-2</v>
      </c>
      <c r="I432" s="17">
        <v>1.9914027401770298E-2</v>
      </c>
      <c r="J432" s="17">
        <v>2.5552800123811201E-2</v>
      </c>
      <c r="K432" s="17">
        <v>3.5006802865713303E-2</v>
      </c>
      <c r="L432" s="17"/>
      <c r="M432" s="17">
        <v>2.88978148385781E-2</v>
      </c>
      <c r="N432" s="17">
        <v>2.7000228253811501E-2</v>
      </c>
      <c r="O432" s="17">
        <v>2.84144612531348E-2</v>
      </c>
      <c r="P432" s="17">
        <v>1.4041253338557E-2</v>
      </c>
      <c r="Q432" s="17"/>
      <c r="R432" s="17">
        <v>3.3161307721173601E-2</v>
      </c>
      <c r="S432" s="17">
        <v>2.0383713225968901E-2</v>
      </c>
      <c r="T432" s="17">
        <v>2.8678906061357499E-2</v>
      </c>
      <c r="U432" s="17">
        <v>1.4706494556824301E-2</v>
      </c>
      <c r="V432" s="17"/>
      <c r="W432" s="17">
        <v>1.33688574569317E-2</v>
      </c>
      <c r="X432" s="17">
        <v>9.6740980620613898E-3</v>
      </c>
      <c r="Y432" s="17">
        <v>5.6112540720577503E-2</v>
      </c>
      <c r="Z432" s="17">
        <v>4.7959464313062E-2</v>
      </c>
      <c r="AA432" s="17">
        <v>6.65399119729983E-2</v>
      </c>
      <c r="AB432" s="17"/>
      <c r="AC432" s="17">
        <v>1.42843152216447E-2</v>
      </c>
      <c r="AD432" s="17">
        <v>4.0871687036128201E-2</v>
      </c>
      <c r="AE432" s="17"/>
      <c r="AF432" s="17">
        <v>3.64968421827035E-2</v>
      </c>
      <c r="AG432" s="17">
        <v>2.2800131870612399E-2</v>
      </c>
      <c r="AH432" s="17">
        <v>1.9390058457298999E-2</v>
      </c>
      <c r="AI432" s="17">
        <v>0</v>
      </c>
      <c r="AJ432" s="17"/>
      <c r="AK432" s="17">
        <v>3.8909219234696098E-2</v>
      </c>
      <c r="AL432" s="17">
        <v>1.5673931570575599E-2</v>
      </c>
      <c r="AM432" s="17"/>
      <c r="AN432" s="17">
        <v>3.6289903024047103E-2</v>
      </c>
      <c r="AO432" s="17">
        <v>2.1912909239039501E-2</v>
      </c>
      <c r="AP432" s="17">
        <v>1.6642177646400101E-2</v>
      </c>
      <c r="AQ432" s="17"/>
      <c r="AR432" s="17">
        <v>3.8587330309782397E-2</v>
      </c>
      <c r="AS432" s="17">
        <v>1.6681847984384601E-2</v>
      </c>
      <c r="AT432" s="17"/>
      <c r="AU432" s="17">
        <v>4.51535710196517E-2</v>
      </c>
      <c r="AV432" s="17">
        <v>1.08428640486893E-2</v>
      </c>
    </row>
    <row r="433" spans="2:48" x14ac:dyDescent="0.25">
      <c r="B433" t="s">
        <v>62</v>
      </c>
      <c r="C433" s="17">
        <v>0.16349803553220699</v>
      </c>
      <c r="D433" s="17">
        <v>0.180432782940945</v>
      </c>
      <c r="E433" s="17">
        <v>0.147770038861613</v>
      </c>
      <c r="F433" s="17"/>
      <c r="G433" s="17">
        <v>0.18003310101783701</v>
      </c>
      <c r="H433" s="17">
        <v>0.18140669569433901</v>
      </c>
      <c r="I433" s="17">
        <v>0.13586447037079699</v>
      </c>
      <c r="J433" s="17">
        <v>0.14285048485940499</v>
      </c>
      <c r="K433" s="17">
        <v>0.17799277772803901</v>
      </c>
      <c r="L433" s="17"/>
      <c r="M433" s="17">
        <v>0.177167605406266</v>
      </c>
      <c r="N433" s="17">
        <v>0.15947495287149399</v>
      </c>
      <c r="O433" s="17">
        <v>0.15839217571467801</v>
      </c>
      <c r="P433" s="17">
        <v>0.16021648728132301</v>
      </c>
      <c r="Q433" s="17"/>
      <c r="R433" s="17">
        <v>0.17018832326477301</v>
      </c>
      <c r="S433" s="17">
        <v>0.15901159228283299</v>
      </c>
      <c r="T433" s="17">
        <v>0.148838508821731</v>
      </c>
      <c r="U433" s="17">
        <v>0.14098168036501901</v>
      </c>
      <c r="V433" s="17"/>
      <c r="W433" s="17">
        <v>0.18593021892692299</v>
      </c>
      <c r="X433" s="17">
        <v>0.169330333093483</v>
      </c>
      <c r="Y433" s="17">
        <v>0.13235538014828699</v>
      </c>
      <c r="Z433" s="17">
        <v>0.17780184391697601</v>
      </c>
      <c r="AA433" s="17">
        <v>0.24780467675178999</v>
      </c>
      <c r="AB433" s="17"/>
      <c r="AC433" s="17">
        <v>0.16166138017093401</v>
      </c>
      <c r="AD433" s="17">
        <v>0.17030374279899901</v>
      </c>
      <c r="AE433" s="17"/>
      <c r="AF433" s="17">
        <v>0.15320618260834901</v>
      </c>
      <c r="AG433" s="17">
        <v>0.17716321595089199</v>
      </c>
      <c r="AH433" s="17">
        <v>0.161710195119041</v>
      </c>
      <c r="AI433" s="17">
        <v>0.16548221178084899</v>
      </c>
      <c r="AJ433" s="17"/>
      <c r="AK433" s="17">
        <v>0.18739776760067201</v>
      </c>
      <c r="AL433" s="17">
        <v>0.141841638423268</v>
      </c>
      <c r="AM433" s="17"/>
      <c r="AN433" s="17">
        <v>0.11749718772606001</v>
      </c>
      <c r="AO433" s="17">
        <v>0.18918121575205099</v>
      </c>
      <c r="AP433" s="17">
        <v>0.18659521219802</v>
      </c>
      <c r="AQ433" s="17"/>
      <c r="AR433" s="17">
        <v>0.16568893259821699</v>
      </c>
      <c r="AS433" s="17">
        <v>0.11887443389176799</v>
      </c>
      <c r="AT433" s="17"/>
      <c r="AU433" s="17">
        <v>0.19924700341975099</v>
      </c>
      <c r="AV433" s="17">
        <v>0.14504471006517899</v>
      </c>
    </row>
    <row r="434" spans="2:48" x14ac:dyDescent="0.25">
      <c r="B434" t="s">
        <v>63</v>
      </c>
      <c r="C434" s="17">
        <v>0.20851348747933199</v>
      </c>
      <c r="D434" s="17">
        <v>0.23033141869499199</v>
      </c>
      <c r="E434" s="17">
        <v>0.19051864601575999</v>
      </c>
      <c r="F434" s="17"/>
      <c r="G434" s="17">
        <v>0.264433329971625</v>
      </c>
      <c r="H434" s="17">
        <v>0.18461099687333499</v>
      </c>
      <c r="I434" s="17">
        <v>0.21831249612869699</v>
      </c>
      <c r="J434" s="17">
        <v>0.166735382804932</v>
      </c>
      <c r="K434" s="17">
        <v>0.21063534688736199</v>
      </c>
      <c r="L434" s="17"/>
      <c r="M434" s="17">
        <v>0.24671079380525399</v>
      </c>
      <c r="N434" s="17">
        <v>0.181558759751522</v>
      </c>
      <c r="O434" s="17">
        <v>0.174882896064912</v>
      </c>
      <c r="P434" s="17">
        <v>0.232181754723048</v>
      </c>
      <c r="Q434" s="17"/>
      <c r="R434" s="17">
        <v>0.33051762671923901</v>
      </c>
      <c r="S434" s="17">
        <v>0.166103217297944</v>
      </c>
      <c r="T434" s="17">
        <v>0.188070489425509</v>
      </c>
      <c r="U434" s="17">
        <v>0.188690989082064</v>
      </c>
      <c r="V434" s="17"/>
      <c r="W434" s="17">
        <v>0.20707953685130401</v>
      </c>
      <c r="X434" s="17">
        <v>0.19265104729771201</v>
      </c>
      <c r="Y434" s="17">
        <v>0.16926869849517401</v>
      </c>
      <c r="Z434" s="17">
        <v>0.23246282145550201</v>
      </c>
      <c r="AA434" s="17">
        <v>0.39121523559244198</v>
      </c>
      <c r="AB434" s="17"/>
      <c r="AC434" s="17">
        <v>0.18426667609459599</v>
      </c>
      <c r="AD434" s="17">
        <v>0.255000030862575</v>
      </c>
      <c r="AE434" s="17"/>
      <c r="AF434" s="17">
        <v>0.21166198386237201</v>
      </c>
      <c r="AG434" s="17">
        <v>0.187718565931146</v>
      </c>
      <c r="AH434" s="17">
        <v>0.20403606480816799</v>
      </c>
      <c r="AI434" s="17">
        <v>0.26694669514377301</v>
      </c>
      <c r="AJ434" s="17"/>
      <c r="AK434" s="17">
        <v>0.19743667047030899</v>
      </c>
      <c r="AL434" s="17">
        <v>0.20746173351482</v>
      </c>
      <c r="AM434" s="17"/>
      <c r="AN434" s="17">
        <v>0.21355467856645799</v>
      </c>
      <c r="AO434" s="17">
        <v>0.17375066203462899</v>
      </c>
      <c r="AP434" s="17">
        <v>0.21014602319380299</v>
      </c>
      <c r="AQ434" s="17"/>
      <c r="AR434" s="17">
        <v>0.22012511499231499</v>
      </c>
      <c r="AS434" s="17">
        <v>0.16678179285467001</v>
      </c>
      <c r="AT434" s="17"/>
      <c r="AU434" s="17">
        <v>0.19841846830798901</v>
      </c>
      <c r="AV434" s="17">
        <v>0.15241646672187201</v>
      </c>
    </row>
    <row r="435" spans="2:48" x14ac:dyDescent="0.25">
      <c r="B435" t="s">
        <v>64</v>
      </c>
      <c r="C435" s="17">
        <v>0.46164650662351597</v>
      </c>
      <c r="D435" s="17">
        <v>0.41989781738637599</v>
      </c>
      <c r="E435" s="17">
        <v>0.49717255104327901</v>
      </c>
      <c r="F435" s="17"/>
      <c r="G435" s="17">
        <v>0.44379018802563802</v>
      </c>
      <c r="H435" s="17">
        <v>0.49046042703774201</v>
      </c>
      <c r="I435" s="17">
        <v>0.46113572319722901</v>
      </c>
      <c r="J435" s="17">
        <v>0.499231846499397</v>
      </c>
      <c r="K435" s="17">
        <v>0.41361287223720999</v>
      </c>
      <c r="L435" s="17"/>
      <c r="M435" s="17">
        <v>0.41951483153306501</v>
      </c>
      <c r="N435" s="17">
        <v>0.465789954629523</v>
      </c>
      <c r="O435" s="17">
        <v>0.49871258922343897</v>
      </c>
      <c r="P435" s="17">
        <v>0.458631548994066</v>
      </c>
      <c r="Q435" s="17"/>
      <c r="R435" s="17">
        <v>0.38658978607363997</v>
      </c>
      <c r="S435" s="17">
        <v>0.49938826734610098</v>
      </c>
      <c r="T435" s="17">
        <v>0.515036183601571</v>
      </c>
      <c r="U435" s="17">
        <v>0.49676998820386598</v>
      </c>
      <c r="V435" s="17"/>
      <c r="W435" s="17">
        <v>0.473220480809872</v>
      </c>
      <c r="X435" s="17">
        <v>0.49723058899623801</v>
      </c>
      <c r="Y435" s="17">
        <v>0.42655134746108903</v>
      </c>
      <c r="Z435" s="17">
        <v>0.46424728669427001</v>
      </c>
      <c r="AA435" s="17">
        <v>0.29444017568276998</v>
      </c>
      <c r="AB435" s="17"/>
      <c r="AC435" s="17">
        <v>0.47756923316308397</v>
      </c>
      <c r="AD435" s="17">
        <v>0.43705128987271602</v>
      </c>
      <c r="AE435" s="17"/>
      <c r="AF435" s="17">
        <v>0.4648596748203</v>
      </c>
      <c r="AG435" s="17">
        <v>0.47539443705176998</v>
      </c>
      <c r="AH435" s="17">
        <v>0.49180716583610701</v>
      </c>
      <c r="AI435" s="17">
        <v>0.282781249190727</v>
      </c>
      <c r="AJ435" s="17"/>
      <c r="AK435" s="17">
        <v>0.42537559598319202</v>
      </c>
      <c r="AL435" s="17">
        <v>0.497011700060488</v>
      </c>
      <c r="AM435" s="17"/>
      <c r="AN435" s="17">
        <v>0.426031824970107</v>
      </c>
      <c r="AO435" s="17">
        <v>0.50124945879690397</v>
      </c>
      <c r="AP435" s="17">
        <v>0.473824928628097</v>
      </c>
      <c r="AQ435" s="17"/>
      <c r="AR435" s="17">
        <v>0.41915022647147099</v>
      </c>
      <c r="AS435" s="17">
        <v>0.52927388391546404</v>
      </c>
      <c r="AT435" s="17"/>
      <c r="AU435" s="17">
        <v>0.427925555102734</v>
      </c>
      <c r="AV435" s="17">
        <v>0.52153771635963297</v>
      </c>
    </row>
    <row r="436" spans="2:48" x14ac:dyDescent="0.25">
      <c r="B436" t="s">
        <v>65</v>
      </c>
      <c r="C436" s="17">
        <v>0.14227310103874599</v>
      </c>
      <c r="D436" s="17">
        <v>0.14107717393830699</v>
      </c>
      <c r="E436" s="17">
        <v>0.14421747525081399</v>
      </c>
      <c r="F436" s="17"/>
      <c r="G436" s="17">
        <v>9.9997638998452196E-2</v>
      </c>
      <c r="H436" s="17">
        <v>0.115984091254186</v>
      </c>
      <c r="I436" s="17">
        <v>0.164773282901508</v>
      </c>
      <c r="J436" s="17">
        <v>0.165629485712455</v>
      </c>
      <c r="K436" s="17">
        <v>0.162752200281675</v>
      </c>
      <c r="L436" s="17"/>
      <c r="M436" s="17">
        <v>0.127708954416837</v>
      </c>
      <c r="N436" s="17">
        <v>0.166176104493649</v>
      </c>
      <c r="O436" s="17">
        <v>0.139597877743836</v>
      </c>
      <c r="P436" s="17">
        <v>0.134928955663006</v>
      </c>
      <c r="Q436" s="17"/>
      <c r="R436" s="17">
        <v>7.9542956221173605E-2</v>
      </c>
      <c r="S436" s="17">
        <v>0.15511320984715399</v>
      </c>
      <c r="T436" s="17">
        <v>0.119375912089831</v>
      </c>
      <c r="U436" s="17">
        <v>0.158850847792226</v>
      </c>
      <c r="V436" s="17"/>
      <c r="W436" s="17">
        <v>0.120400905954969</v>
      </c>
      <c r="X436" s="17">
        <v>0.13111393255050599</v>
      </c>
      <c r="Y436" s="17">
        <v>0.215712033174872</v>
      </c>
      <c r="Z436" s="17">
        <v>7.7528583620190106E-2</v>
      </c>
      <c r="AA436" s="17">
        <v>0</v>
      </c>
      <c r="AB436" s="17"/>
      <c r="AC436" s="17">
        <v>0.162218395349741</v>
      </c>
      <c r="AD436" s="17">
        <v>9.6773249429581501E-2</v>
      </c>
      <c r="AE436" s="17"/>
      <c r="AF436" s="17">
        <v>0.133775316526275</v>
      </c>
      <c r="AG436" s="17">
        <v>0.13692364919558001</v>
      </c>
      <c r="AH436" s="17">
        <v>0.12305651577938501</v>
      </c>
      <c r="AI436" s="17">
        <v>0.28478984388465201</v>
      </c>
      <c r="AJ436" s="17"/>
      <c r="AK436" s="17">
        <v>0.15088074671113</v>
      </c>
      <c r="AL436" s="17">
        <v>0.13801099643084899</v>
      </c>
      <c r="AM436" s="17"/>
      <c r="AN436" s="17">
        <v>0.20662640571332699</v>
      </c>
      <c r="AO436" s="17">
        <v>0.113905754177375</v>
      </c>
      <c r="AP436" s="17">
        <v>0.11279165833368</v>
      </c>
      <c r="AQ436" s="17"/>
      <c r="AR436" s="17">
        <v>0.156448395628214</v>
      </c>
      <c r="AS436" s="17">
        <v>0.16838804135371399</v>
      </c>
      <c r="AT436" s="17"/>
      <c r="AU436" s="17">
        <v>0.12925540214987399</v>
      </c>
      <c r="AV436" s="17">
        <v>0.17015824280462699</v>
      </c>
    </row>
    <row r="437" spans="2:48" x14ac:dyDescent="0.2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row>
    <row r="438" spans="2:48" x14ac:dyDescent="0.25">
      <c r="B438" s="6" t="s">
        <v>242</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row>
    <row r="439" spans="2:48" x14ac:dyDescent="0.25">
      <c r="B439" s="24" t="s">
        <v>73</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row>
    <row r="440" spans="2:48" x14ac:dyDescent="0.25">
      <c r="B440" t="s">
        <v>231</v>
      </c>
      <c r="C440" s="17">
        <v>0.37242951294461701</v>
      </c>
      <c r="D440" s="17">
        <v>0.34585184789111201</v>
      </c>
      <c r="E440" s="17">
        <v>0.39544516385567002</v>
      </c>
      <c r="F440" s="17"/>
      <c r="G440" s="17">
        <v>0.37582795882459302</v>
      </c>
      <c r="H440" s="17">
        <v>0.30943333786031602</v>
      </c>
      <c r="I440" s="17">
        <v>0.42271949091004501</v>
      </c>
      <c r="J440" s="17">
        <v>0.36484995280636701</v>
      </c>
      <c r="K440" s="17">
        <v>0.388807304573413</v>
      </c>
      <c r="L440" s="17"/>
      <c r="M440" s="17">
        <v>0.38780603753881099</v>
      </c>
      <c r="N440" s="17">
        <v>0.39601656054477202</v>
      </c>
      <c r="O440" s="17">
        <v>0.36024641154727899</v>
      </c>
      <c r="P440" s="17">
        <v>0.33406343195914701</v>
      </c>
      <c r="Q440" s="17"/>
      <c r="R440" s="17">
        <v>0.38071073786357901</v>
      </c>
      <c r="S440" s="17">
        <v>0.28699765625639201</v>
      </c>
      <c r="T440" s="17">
        <v>0.36657079047881602</v>
      </c>
      <c r="U440" s="17">
        <v>0.403588607408982</v>
      </c>
      <c r="V440" s="17"/>
      <c r="W440" s="17">
        <v>0.35181411585629202</v>
      </c>
      <c r="X440" s="17">
        <v>0.35672407539700401</v>
      </c>
      <c r="Y440" s="17">
        <v>0.45418558446506302</v>
      </c>
      <c r="Z440" s="17">
        <v>0.451663414968206</v>
      </c>
      <c r="AA440" s="17">
        <v>0.34180410412374701</v>
      </c>
      <c r="AB440" s="17"/>
      <c r="AC440" s="17">
        <v>0.39490397812144701</v>
      </c>
      <c r="AD440" s="17">
        <v>0.33743194165868901</v>
      </c>
      <c r="AE440" s="17"/>
      <c r="AF440" s="17">
        <v>0.39057138635578298</v>
      </c>
      <c r="AG440" s="17">
        <v>0.41068353012633502</v>
      </c>
      <c r="AH440" s="17">
        <v>0.35876026545075901</v>
      </c>
      <c r="AI440" s="17">
        <v>0.23765599585942901</v>
      </c>
      <c r="AJ440" s="17"/>
      <c r="AK440" s="17">
        <v>0.33225351059450797</v>
      </c>
      <c r="AL440" s="17">
        <v>0.40384874227822498</v>
      </c>
      <c r="AM440" s="17"/>
      <c r="AN440" s="17">
        <v>0.43154509305717398</v>
      </c>
      <c r="AO440" s="17">
        <v>0.33571340574174602</v>
      </c>
      <c r="AP440" s="17">
        <v>0.384933413034869</v>
      </c>
      <c r="AQ440" s="17"/>
      <c r="AR440" s="17">
        <v>0.40656143674353401</v>
      </c>
      <c r="AS440" s="17">
        <v>0.37924050715102903</v>
      </c>
      <c r="AT440" s="17"/>
      <c r="AU440" s="17">
        <v>0.36555001327062298</v>
      </c>
      <c r="AV440" s="17">
        <v>0.39808799174756399</v>
      </c>
    </row>
    <row r="441" spans="2:48" x14ac:dyDescent="0.25">
      <c r="B441" t="s">
        <v>232</v>
      </c>
      <c r="C441" s="17">
        <v>0.35155487744969299</v>
      </c>
      <c r="D441" s="17">
        <v>0.28769034179272801</v>
      </c>
      <c r="E441" s="17">
        <v>0.41363971039694097</v>
      </c>
      <c r="F441" s="17"/>
      <c r="G441" s="17">
        <v>0.31800640781835399</v>
      </c>
      <c r="H441" s="17">
        <v>0.381351577714511</v>
      </c>
      <c r="I441" s="17">
        <v>0.33674644638928602</v>
      </c>
      <c r="J441" s="17">
        <v>0.40532058219529399</v>
      </c>
      <c r="K441" s="17">
        <v>0.31536707554508298</v>
      </c>
      <c r="L441" s="17"/>
      <c r="M441" s="17">
        <v>0.40664348015920299</v>
      </c>
      <c r="N441" s="17">
        <v>0.37776827672185198</v>
      </c>
      <c r="O441" s="17">
        <v>0.29819854042101701</v>
      </c>
      <c r="P441" s="17">
        <v>0.31438229074296098</v>
      </c>
      <c r="Q441" s="17"/>
      <c r="R441" s="17">
        <v>0.30705544296315801</v>
      </c>
      <c r="S441" s="17">
        <v>0.29339894880476702</v>
      </c>
      <c r="T441" s="17">
        <v>0.37988089958335403</v>
      </c>
      <c r="U441" s="17">
        <v>0.40607874481190398</v>
      </c>
      <c r="V441" s="17"/>
      <c r="W441" s="17">
        <v>0.28543253968534499</v>
      </c>
      <c r="X441" s="17">
        <v>0.39531703421790299</v>
      </c>
      <c r="Y441" s="17">
        <v>0.411327366413269</v>
      </c>
      <c r="Z441" s="17">
        <v>0.43867845207844502</v>
      </c>
      <c r="AA441" s="17">
        <v>0.23024291304241301</v>
      </c>
      <c r="AB441" s="17"/>
      <c r="AC441" s="17">
        <v>0.34627792680805602</v>
      </c>
      <c r="AD441" s="17">
        <v>0.36965188635146801</v>
      </c>
      <c r="AE441" s="17"/>
      <c r="AF441" s="17">
        <v>0.36526633056396302</v>
      </c>
      <c r="AG441" s="17">
        <v>0.33692626555252703</v>
      </c>
      <c r="AH441" s="17">
        <v>0.36289226115760898</v>
      </c>
      <c r="AI441" s="17">
        <v>0.31445371978686398</v>
      </c>
      <c r="AJ441" s="17"/>
      <c r="AK441" s="17">
        <v>0.30824630794633701</v>
      </c>
      <c r="AL441" s="17">
        <v>0.38208287548202902</v>
      </c>
      <c r="AM441" s="17"/>
      <c r="AN441" s="17">
        <v>0.39127267420864498</v>
      </c>
      <c r="AO441" s="17">
        <v>0.33412881065797201</v>
      </c>
      <c r="AP441" s="17">
        <v>0.37198203262331703</v>
      </c>
      <c r="AQ441" s="17"/>
      <c r="AR441" s="17">
        <v>0.36518377637447902</v>
      </c>
      <c r="AS441" s="17">
        <v>0.35850217090094</v>
      </c>
      <c r="AT441" s="17"/>
      <c r="AU441" s="17">
        <v>0.36291861023641497</v>
      </c>
      <c r="AV441" s="17">
        <v>0.37685012151136199</v>
      </c>
    </row>
    <row r="442" spans="2:48" x14ac:dyDescent="0.25">
      <c r="B442" t="s">
        <v>233</v>
      </c>
      <c r="C442" s="17">
        <v>0.33235299854811001</v>
      </c>
      <c r="D442" s="17">
        <v>0.296321627796089</v>
      </c>
      <c r="E442" s="17">
        <v>0.36171959895491301</v>
      </c>
      <c r="F442" s="17"/>
      <c r="G442" s="17">
        <v>0.30832351287347098</v>
      </c>
      <c r="H442" s="17">
        <v>0.39609410401047501</v>
      </c>
      <c r="I442" s="17">
        <v>0.27557345788148402</v>
      </c>
      <c r="J442" s="17">
        <v>0.33924335013509099</v>
      </c>
      <c r="K442" s="17">
        <v>0.34192245662227</v>
      </c>
      <c r="L442" s="17"/>
      <c r="M442" s="17">
        <v>0.37546486398943102</v>
      </c>
      <c r="N442" s="17">
        <v>0.33209014286090699</v>
      </c>
      <c r="O442" s="17">
        <v>0.30799248910716998</v>
      </c>
      <c r="P442" s="17">
        <v>0.31035382730226702</v>
      </c>
      <c r="Q442" s="17"/>
      <c r="R442" s="17">
        <v>0.32711933724551001</v>
      </c>
      <c r="S442" s="17">
        <v>0.31329471125455699</v>
      </c>
      <c r="T442" s="17">
        <v>0.32307662813960902</v>
      </c>
      <c r="U442" s="17">
        <v>0.31827442878517298</v>
      </c>
      <c r="V442" s="17"/>
      <c r="W442" s="17">
        <v>0.33857392368484002</v>
      </c>
      <c r="X442" s="17">
        <v>0.359782051220987</v>
      </c>
      <c r="Y442" s="17">
        <v>0.320548625759081</v>
      </c>
      <c r="Z442" s="17">
        <v>0.25678512722297298</v>
      </c>
      <c r="AA442" s="17">
        <v>0.26214752976921901</v>
      </c>
      <c r="AB442" s="17"/>
      <c r="AC442" s="17">
        <v>0.357384448855953</v>
      </c>
      <c r="AD442" s="17">
        <v>0.29559271310097701</v>
      </c>
      <c r="AE442" s="17"/>
      <c r="AF442" s="17">
        <v>0.36402011089322001</v>
      </c>
      <c r="AG442" s="17">
        <v>0.32848715787767702</v>
      </c>
      <c r="AH442" s="17">
        <v>0.319174878053543</v>
      </c>
      <c r="AI442" s="17">
        <v>0.33451134136278698</v>
      </c>
      <c r="AJ442" s="17"/>
      <c r="AK442" s="17">
        <v>0.32232075856647102</v>
      </c>
      <c r="AL442" s="17">
        <v>0.34826293820195903</v>
      </c>
      <c r="AM442" s="17"/>
      <c r="AN442" s="17">
        <v>0.34216001806145202</v>
      </c>
      <c r="AO442" s="17">
        <v>0.33856944711887998</v>
      </c>
      <c r="AP442" s="17">
        <v>0.36088396602586198</v>
      </c>
      <c r="AQ442" s="17"/>
      <c r="AR442" s="17">
        <v>0.34347365721109702</v>
      </c>
      <c r="AS442" s="17">
        <v>0.34863139050891401</v>
      </c>
      <c r="AT442" s="17"/>
      <c r="AU442" s="17">
        <v>0.28968034866331799</v>
      </c>
      <c r="AV442" s="17">
        <v>0.40385668838562599</v>
      </c>
    </row>
    <row r="443" spans="2:48" x14ac:dyDescent="0.25">
      <c r="B443" t="s">
        <v>234</v>
      </c>
      <c r="C443" s="17">
        <v>0.31507078207989297</v>
      </c>
      <c r="D443" s="17">
        <v>0.271043887349388</v>
      </c>
      <c r="E443" s="17">
        <v>0.35776986001083599</v>
      </c>
      <c r="F443" s="17"/>
      <c r="G443" s="17">
        <v>0.29484899308065898</v>
      </c>
      <c r="H443" s="17">
        <v>0.29580183247080299</v>
      </c>
      <c r="I443" s="17">
        <v>0.37509147230567902</v>
      </c>
      <c r="J443" s="17">
        <v>0.29206172868676999</v>
      </c>
      <c r="K443" s="17">
        <v>0.31720907603571102</v>
      </c>
      <c r="L443" s="17"/>
      <c r="M443" s="17">
        <v>0.300466825784523</v>
      </c>
      <c r="N443" s="17">
        <v>0.34704225352543799</v>
      </c>
      <c r="O443" s="17">
        <v>0.324263307505543</v>
      </c>
      <c r="P443" s="17">
        <v>0.29526120264717198</v>
      </c>
      <c r="Q443" s="17"/>
      <c r="R443" s="17">
        <v>0.270828378454742</v>
      </c>
      <c r="S443" s="17">
        <v>0.33074221702440798</v>
      </c>
      <c r="T443" s="17">
        <v>0.32792299278759102</v>
      </c>
      <c r="U443" s="17">
        <v>0.30853832141872101</v>
      </c>
      <c r="V443" s="17"/>
      <c r="W443" s="17">
        <v>0.27831368993682698</v>
      </c>
      <c r="X443" s="17">
        <v>0.35437945862068398</v>
      </c>
      <c r="Y443" s="17">
        <v>0.33082819097321697</v>
      </c>
      <c r="Z443" s="17">
        <v>0.27619692386842698</v>
      </c>
      <c r="AA443" s="17">
        <v>4.0227400187230797E-2</v>
      </c>
      <c r="AB443" s="17"/>
      <c r="AC443" s="17">
        <v>0.29828807468756402</v>
      </c>
      <c r="AD443" s="17">
        <v>0.35611225145229303</v>
      </c>
      <c r="AE443" s="17"/>
      <c r="AF443" s="17">
        <v>0.29122540896120103</v>
      </c>
      <c r="AG443" s="17">
        <v>0.34984494162697399</v>
      </c>
      <c r="AH443" s="17">
        <v>0.31687453638082702</v>
      </c>
      <c r="AI443" s="17">
        <v>0.29589308872374198</v>
      </c>
      <c r="AJ443" s="17"/>
      <c r="AK443" s="17">
        <v>0.29172103248257403</v>
      </c>
      <c r="AL443" s="17">
        <v>0.34972753194142803</v>
      </c>
      <c r="AM443" s="17"/>
      <c r="AN443" s="17">
        <v>0.29012942632230898</v>
      </c>
      <c r="AO443" s="17">
        <v>0.340392259814503</v>
      </c>
      <c r="AP443" s="17">
        <v>0.34687394696054902</v>
      </c>
      <c r="AQ443" s="17"/>
      <c r="AR443" s="17">
        <v>0.33587160636623498</v>
      </c>
      <c r="AS443" s="17">
        <v>0.32261323916388102</v>
      </c>
      <c r="AT443" s="17"/>
      <c r="AU443" s="17">
        <v>0.30062310941037301</v>
      </c>
      <c r="AV443" s="17">
        <v>0.35241373619862199</v>
      </c>
    </row>
    <row r="444" spans="2:48" x14ac:dyDescent="0.25">
      <c r="B444" t="s">
        <v>235</v>
      </c>
      <c r="C444" s="17">
        <v>0.26658282809729</v>
      </c>
      <c r="D444" s="17">
        <v>0.247095263778464</v>
      </c>
      <c r="E444" s="17">
        <v>0.28628420139760702</v>
      </c>
      <c r="F444" s="17"/>
      <c r="G444" s="17">
        <v>0.25155353458586299</v>
      </c>
      <c r="H444" s="17">
        <v>0.232157403977751</v>
      </c>
      <c r="I444" s="17">
        <v>0.29344663724449999</v>
      </c>
      <c r="J444" s="17">
        <v>0.26611856093209302</v>
      </c>
      <c r="K444" s="17">
        <v>0.28853661146036802</v>
      </c>
      <c r="L444" s="17"/>
      <c r="M444" s="17">
        <v>0.29149295067205899</v>
      </c>
      <c r="N444" s="17">
        <v>0.25325331164669901</v>
      </c>
      <c r="O444" s="17">
        <v>0.25726884957623303</v>
      </c>
      <c r="P444" s="17">
        <v>0.26194474025610098</v>
      </c>
      <c r="Q444" s="17"/>
      <c r="R444" s="17">
        <v>0.25503739242096801</v>
      </c>
      <c r="S444" s="17">
        <v>0.227194529214508</v>
      </c>
      <c r="T444" s="17">
        <v>0.25917858949398698</v>
      </c>
      <c r="U444" s="17">
        <v>0.29409859574116198</v>
      </c>
      <c r="V444" s="17"/>
      <c r="W444" s="17">
        <v>0.25663872320992998</v>
      </c>
      <c r="X444" s="17">
        <v>0.27110314174946698</v>
      </c>
      <c r="Y444" s="17">
        <v>0.272443772033231</v>
      </c>
      <c r="Z444" s="17">
        <v>0.327977941520047</v>
      </c>
      <c r="AA444" s="17">
        <v>0.23583501798345199</v>
      </c>
      <c r="AB444" s="17"/>
      <c r="AC444" s="17">
        <v>0.26350327505700699</v>
      </c>
      <c r="AD444" s="17">
        <v>0.27254699023944301</v>
      </c>
      <c r="AE444" s="17"/>
      <c r="AF444" s="17">
        <v>0.26725113484747498</v>
      </c>
      <c r="AG444" s="17">
        <v>0.27348200288868701</v>
      </c>
      <c r="AH444" s="17">
        <v>0.28321665265170498</v>
      </c>
      <c r="AI444" s="17">
        <v>0.24006630060245801</v>
      </c>
      <c r="AJ444" s="17"/>
      <c r="AK444" s="17">
        <v>0.27408412571774099</v>
      </c>
      <c r="AL444" s="17">
        <v>0.26007730457893302</v>
      </c>
      <c r="AM444" s="17"/>
      <c r="AN444" s="17">
        <v>0.28779838650845702</v>
      </c>
      <c r="AO444" s="17">
        <v>0.26345036647060699</v>
      </c>
      <c r="AP444" s="17">
        <v>0.269328406823994</v>
      </c>
      <c r="AQ444" s="17"/>
      <c r="AR444" s="17">
        <v>0.26569601442646501</v>
      </c>
      <c r="AS444" s="17">
        <v>0.29040693909923299</v>
      </c>
      <c r="AT444" s="17"/>
      <c r="AU444" s="17">
        <v>0.255966481389859</v>
      </c>
      <c r="AV444" s="17">
        <v>0.30693293647359399</v>
      </c>
    </row>
    <row r="445" spans="2:48" x14ac:dyDescent="0.25">
      <c r="B445" t="s">
        <v>236</v>
      </c>
      <c r="C445" s="17">
        <v>0.25262899844486397</v>
      </c>
      <c r="D445" s="17">
        <v>0.21733437236151901</v>
      </c>
      <c r="E445" s="17">
        <v>0.28205180080661102</v>
      </c>
      <c r="F445" s="17"/>
      <c r="G445" s="17">
        <v>0.20304680475451101</v>
      </c>
      <c r="H445" s="17">
        <v>0.25094492546525499</v>
      </c>
      <c r="I445" s="17">
        <v>0.26468867207844599</v>
      </c>
      <c r="J445" s="17">
        <v>0.28759594021002199</v>
      </c>
      <c r="K445" s="17">
        <v>0.25476091017584401</v>
      </c>
      <c r="L445" s="17"/>
      <c r="M445" s="17">
        <v>0.23750559177581701</v>
      </c>
      <c r="N445" s="17">
        <v>0.24020340876959201</v>
      </c>
      <c r="O445" s="17">
        <v>0.22217976879939899</v>
      </c>
      <c r="P445" s="17">
        <v>0.30625965091621599</v>
      </c>
      <c r="Q445" s="17"/>
      <c r="R445" s="17">
        <v>0.170695676550703</v>
      </c>
      <c r="S445" s="17">
        <v>0.18841391156953</v>
      </c>
      <c r="T445" s="17">
        <v>0.31765774731442997</v>
      </c>
      <c r="U445" s="17">
        <v>0.27020709751199701</v>
      </c>
      <c r="V445" s="17"/>
      <c r="W445" s="17">
        <v>0.22595680492801601</v>
      </c>
      <c r="X445" s="17">
        <v>0.26773857939275603</v>
      </c>
      <c r="Y445" s="17">
        <v>0.298656196971395</v>
      </c>
      <c r="Z445" s="17">
        <v>0.32521550259318999</v>
      </c>
      <c r="AA445" s="17">
        <v>0.17250899811329301</v>
      </c>
      <c r="AB445" s="17"/>
      <c r="AC445" s="17">
        <v>0.273539434025795</v>
      </c>
      <c r="AD445" s="17">
        <v>0.215499781088523</v>
      </c>
      <c r="AE445" s="17"/>
      <c r="AF445" s="17">
        <v>0.25481900254065898</v>
      </c>
      <c r="AG445" s="17">
        <v>0.23278971476436799</v>
      </c>
      <c r="AH445" s="17">
        <v>0.26100996505018098</v>
      </c>
      <c r="AI445" s="17">
        <v>0.26613757412255001</v>
      </c>
      <c r="AJ445" s="17"/>
      <c r="AK445" s="17">
        <v>0.252729974654963</v>
      </c>
      <c r="AL445" s="17">
        <v>0.25325172568997301</v>
      </c>
      <c r="AM445" s="17"/>
      <c r="AN445" s="17">
        <v>0.28415233366813297</v>
      </c>
      <c r="AO445" s="17">
        <v>0.25697742382279898</v>
      </c>
      <c r="AP445" s="17">
        <v>0.24851310157921999</v>
      </c>
      <c r="AQ445" s="17"/>
      <c r="AR445" s="17">
        <v>0.28412378969115698</v>
      </c>
      <c r="AS445" s="17">
        <v>0.20108232720842401</v>
      </c>
      <c r="AT445" s="17"/>
      <c r="AU445" s="17">
        <v>0.279272314373817</v>
      </c>
      <c r="AV445" s="17">
        <v>0.24168289730781201</v>
      </c>
    </row>
    <row r="446" spans="2:48" x14ac:dyDescent="0.25">
      <c r="B446" t="s">
        <v>237</v>
      </c>
      <c r="C446" s="17">
        <v>0.23940309264391799</v>
      </c>
      <c r="D446" s="17">
        <v>0.20999548004954899</v>
      </c>
      <c r="E446" s="17">
        <v>0.271584637304013</v>
      </c>
      <c r="F446" s="17"/>
      <c r="G446" s="17">
        <v>0.22563085012497</v>
      </c>
      <c r="H446" s="17">
        <v>0.211999752039089</v>
      </c>
      <c r="I446" s="17">
        <v>0.30704570752834898</v>
      </c>
      <c r="J446" s="17">
        <v>0.179786662255108</v>
      </c>
      <c r="K446" s="17">
        <v>0.272356818815922</v>
      </c>
      <c r="L446" s="17"/>
      <c r="M446" s="17">
        <v>0.28887774572096903</v>
      </c>
      <c r="N446" s="17">
        <v>0.24378859976563</v>
      </c>
      <c r="O446" s="17">
        <v>0.21284377506848301</v>
      </c>
      <c r="P446" s="17">
        <v>0.224904506785432</v>
      </c>
      <c r="Q446" s="17"/>
      <c r="R446" s="17">
        <v>0.24211895156013999</v>
      </c>
      <c r="S446" s="17">
        <v>0.20087430650070301</v>
      </c>
      <c r="T446" s="17">
        <v>0.22499002434957199</v>
      </c>
      <c r="U446" s="17">
        <v>0.23527059443139001</v>
      </c>
      <c r="V446" s="17"/>
      <c r="W446" s="17">
        <v>0.20306540606122001</v>
      </c>
      <c r="X446" s="17">
        <v>0.26877187792229901</v>
      </c>
      <c r="Y446" s="17">
        <v>0.27394000165781002</v>
      </c>
      <c r="Z446" s="17">
        <v>0.16507132118826501</v>
      </c>
      <c r="AA446" s="17">
        <v>0.33910542803959798</v>
      </c>
      <c r="AB446" s="17"/>
      <c r="AC446" s="17">
        <v>0.23239004704442001</v>
      </c>
      <c r="AD446" s="17">
        <v>0.26137445017028699</v>
      </c>
      <c r="AE446" s="17"/>
      <c r="AF446" s="17">
        <v>0.24937556713279699</v>
      </c>
      <c r="AG446" s="17">
        <v>0.27222186020358202</v>
      </c>
      <c r="AH446" s="17">
        <v>0.20979872568796701</v>
      </c>
      <c r="AI446" s="17">
        <v>0.21093552178765601</v>
      </c>
      <c r="AJ446" s="17"/>
      <c r="AK446" s="17">
        <v>0.229474980725558</v>
      </c>
      <c r="AL446" s="17">
        <v>0.26388182355623901</v>
      </c>
      <c r="AM446" s="17"/>
      <c r="AN446" s="17">
        <v>0.24409894338472901</v>
      </c>
      <c r="AO446" s="17">
        <v>0.25571635046594499</v>
      </c>
      <c r="AP446" s="17">
        <v>0.25182987414118502</v>
      </c>
      <c r="AQ446" s="17"/>
      <c r="AR446" s="17">
        <v>0.29800213010014298</v>
      </c>
      <c r="AS446" s="17">
        <v>0.21929421680327801</v>
      </c>
      <c r="AT446" s="17"/>
      <c r="AU446" s="17">
        <v>0.26236881855977101</v>
      </c>
      <c r="AV446" s="17">
        <v>0.26517356396046599</v>
      </c>
    </row>
    <row r="447" spans="2:48" x14ac:dyDescent="0.25">
      <c r="B447" t="s">
        <v>238</v>
      </c>
      <c r="C447" s="17">
        <v>0.211925675484121</v>
      </c>
      <c r="D447" s="17">
        <v>0.20456880095427299</v>
      </c>
      <c r="E447" s="17">
        <v>0.22132362318302701</v>
      </c>
      <c r="F447" s="17"/>
      <c r="G447" s="17">
        <v>0.21599630000704301</v>
      </c>
      <c r="H447" s="17">
        <v>0.22584377779620299</v>
      </c>
      <c r="I447" s="17">
        <v>0.23539098447443399</v>
      </c>
      <c r="J447" s="17">
        <v>0.18580616146126699</v>
      </c>
      <c r="K447" s="17">
        <v>0.197561268155244</v>
      </c>
      <c r="L447" s="17"/>
      <c r="M447" s="17">
        <v>0.228028763895123</v>
      </c>
      <c r="N447" s="17">
        <v>0.22592214215251399</v>
      </c>
      <c r="O447" s="17">
        <v>0.22091296679443101</v>
      </c>
      <c r="P447" s="17">
        <v>0.18632079356645101</v>
      </c>
      <c r="Q447" s="17"/>
      <c r="R447" s="17">
        <v>0.247340673062133</v>
      </c>
      <c r="S447" s="17">
        <v>0.235226895183068</v>
      </c>
      <c r="T447" s="17">
        <v>0.24377964203804001</v>
      </c>
      <c r="U447" s="17">
        <v>0.161098144424587</v>
      </c>
      <c r="V447" s="17"/>
      <c r="W447" s="17">
        <v>0.23372607736710199</v>
      </c>
      <c r="X447" s="17">
        <v>0.23972094078662001</v>
      </c>
      <c r="Y447" s="17">
        <v>0.19285936706773499</v>
      </c>
      <c r="Z447" s="17">
        <v>0.124497122599922</v>
      </c>
      <c r="AA447" s="17">
        <v>0.206896846863799</v>
      </c>
      <c r="AB447" s="17"/>
      <c r="AC447" s="17">
        <v>0.20943724450766099</v>
      </c>
      <c r="AD447" s="17">
        <v>0.217579635275608</v>
      </c>
      <c r="AE447" s="17"/>
      <c r="AF447" s="17">
        <v>0.214622624721267</v>
      </c>
      <c r="AG447" s="17">
        <v>0.212724687246962</v>
      </c>
      <c r="AH447" s="17">
        <v>0.225384112107167</v>
      </c>
      <c r="AI447" s="17">
        <v>0.16239174619020699</v>
      </c>
      <c r="AJ447" s="17"/>
      <c r="AK447" s="17">
        <v>0.219771685912797</v>
      </c>
      <c r="AL447" s="17">
        <v>0.221977318056329</v>
      </c>
      <c r="AM447" s="17"/>
      <c r="AN447" s="17">
        <v>0.207628422839922</v>
      </c>
      <c r="AO447" s="17">
        <v>0.22161437544822199</v>
      </c>
      <c r="AP447" s="17">
        <v>0.21993239558823899</v>
      </c>
      <c r="AQ447" s="17"/>
      <c r="AR447" s="17">
        <v>0.24917100218594901</v>
      </c>
      <c r="AS447" s="17">
        <v>0.18416205751839901</v>
      </c>
      <c r="AT447" s="17"/>
      <c r="AU447" s="17">
        <v>0.24359800637919701</v>
      </c>
      <c r="AV447" s="17">
        <v>0.21386465773402699</v>
      </c>
    </row>
    <row r="448" spans="2:48" x14ac:dyDescent="0.25">
      <c r="B448" t="s">
        <v>239</v>
      </c>
      <c r="C448" s="17">
        <v>0.20436585606844099</v>
      </c>
      <c r="D448" s="17">
        <v>0.178201524090949</v>
      </c>
      <c r="E448" s="17">
        <v>0.22625607921101001</v>
      </c>
      <c r="F448" s="17"/>
      <c r="G448" s="17">
        <v>0.192232481412941</v>
      </c>
      <c r="H448" s="17">
        <v>0.192840505499385</v>
      </c>
      <c r="I448" s="17">
        <v>0.18494544349931699</v>
      </c>
      <c r="J448" s="17">
        <v>0.208184904011494</v>
      </c>
      <c r="K448" s="17">
        <v>0.24234457690498501</v>
      </c>
      <c r="L448" s="17"/>
      <c r="M448" s="17">
        <v>0.168166862014448</v>
      </c>
      <c r="N448" s="17">
        <v>0.21025146421431101</v>
      </c>
      <c r="O448" s="17">
        <v>0.21681082680576599</v>
      </c>
      <c r="P448" s="17">
        <v>0.23580823565307499</v>
      </c>
      <c r="Q448" s="17"/>
      <c r="R448" s="17">
        <v>0.18614771315527201</v>
      </c>
      <c r="S448" s="17">
        <v>0.13833537373638299</v>
      </c>
      <c r="T448" s="17">
        <v>0.21875651536198901</v>
      </c>
      <c r="U448" s="17">
        <v>0.21751797767469599</v>
      </c>
      <c r="V448" s="17"/>
      <c r="W448" s="17">
        <v>0.18897618716231801</v>
      </c>
      <c r="X448" s="17">
        <v>0.21711218119689199</v>
      </c>
      <c r="Y448" s="17">
        <v>0.21306512355936899</v>
      </c>
      <c r="Z448" s="17">
        <v>0.20860056579931499</v>
      </c>
      <c r="AA448" s="17">
        <v>0.26214752976921901</v>
      </c>
      <c r="AB448" s="17"/>
      <c r="AC448" s="17">
        <v>0.21961912741133799</v>
      </c>
      <c r="AD448" s="17">
        <v>0.17992595074968401</v>
      </c>
      <c r="AE448" s="17"/>
      <c r="AF448" s="17">
        <v>0.226221604143546</v>
      </c>
      <c r="AG448" s="17">
        <v>0.17233389012629899</v>
      </c>
      <c r="AH448" s="17">
        <v>0.19045833964945399</v>
      </c>
      <c r="AI448" s="17">
        <v>0.24697887115502101</v>
      </c>
      <c r="AJ448" s="17"/>
      <c r="AK448" s="17">
        <v>0.220454474958899</v>
      </c>
      <c r="AL448" s="17">
        <v>0.19889927770993901</v>
      </c>
      <c r="AM448" s="17"/>
      <c r="AN448" s="17">
        <v>0.254316884732466</v>
      </c>
      <c r="AO448" s="17">
        <v>0.179386158310335</v>
      </c>
      <c r="AP448" s="17">
        <v>0.20917601933062699</v>
      </c>
      <c r="AQ448" s="17"/>
      <c r="AR448" s="17">
        <v>0.23290734922533199</v>
      </c>
      <c r="AS448" s="17">
        <v>0.162454757089495</v>
      </c>
      <c r="AT448" s="17"/>
      <c r="AU448" s="17">
        <v>0.21920046908343499</v>
      </c>
      <c r="AV448" s="17">
        <v>0.207222481636367</v>
      </c>
    </row>
    <row r="449" spans="2:48" x14ac:dyDescent="0.25">
      <c r="B449" t="s">
        <v>240</v>
      </c>
      <c r="C449" s="17">
        <v>0.201110168734628</v>
      </c>
      <c r="D449" s="17">
        <v>0.168246008532836</v>
      </c>
      <c r="E449" s="17">
        <v>0.23191739824580099</v>
      </c>
      <c r="F449" s="17"/>
      <c r="G449" s="17">
        <v>0.165293447243609</v>
      </c>
      <c r="H449" s="17">
        <v>0.186146352261781</v>
      </c>
      <c r="I449" s="17">
        <v>0.22256137979399901</v>
      </c>
      <c r="J449" s="17">
        <v>0.21431185819948201</v>
      </c>
      <c r="K449" s="17">
        <v>0.21557348256657</v>
      </c>
      <c r="L449" s="17"/>
      <c r="M449" s="17">
        <v>0.17198803065938101</v>
      </c>
      <c r="N449" s="17">
        <v>0.16362902097811599</v>
      </c>
      <c r="O449" s="17">
        <v>0.22283535453223099</v>
      </c>
      <c r="P449" s="17">
        <v>0.251166907493729</v>
      </c>
      <c r="Q449" s="17"/>
      <c r="R449" s="17">
        <v>0.20272645449771601</v>
      </c>
      <c r="S449" s="17">
        <v>0.20262175994951401</v>
      </c>
      <c r="T449" s="17">
        <v>0.18306887130358199</v>
      </c>
      <c r="U449" s="17">
        <v>0.20715459083633</v>
      </c>
      <c r="V449" s="17"/>
      <c r="W449" s="17">
        <v>0.17946673393306001</v>
      </c>
      <c r="X449" s="17">
        <v>0.22202936083710101</v>
      </c>
      <c r="Y449" s="17">
        <v>0.17448490413312501</v>
      </c>
      <c r="Z449" s="17">
        <v>0.213159139265194</v>
      </c>
      <c r="AA449" s="17">
        <v>0.23583501798345199</v>
      </c>
      <c r="AB449" s="17"/>
      <c r="AC449" s="17">
        <v>0.20470345985149699</v>
      </c>
      <c r="AD449" s="17">
        <v>0.19660084482883</v>
      </c>
      <c r="AE449" s="17"/>
      <c r="AF449" s="17">
        <v>0.22599745533795901</v>
      </c>
      <c r="AG449" s="17">
        <v>0.217152549984476</v>
      </c>
      <c r="AH449" s="17">
        <v>0.14703602327875301</v>
      </c>
      <c r="AI449" s="17">
        <v>0.31511824981568498</v>
      </c>
      <c r="AJ449" s="17"/>
      <c r="AK449" s="17">
        <v>0.25490499203207501</v>
      </c>
      <c r="AL449" s="17">
        <v>0.14309138900750701</v>
      </c>
      <c r="AM449" s="17"/>
      <c r="AN449" s="17">
        <v>0.20829723306481901</v>
      </c>
      <c r="AO449" s="17">
        <v>0.21270995532702699</v>
      </c>
      <c r="AP449" s="17">
        <v>0.199634052602117</v>
      </c>
      <c r="AQ449" s="17"/>
      <c r="AR449" s="17">
        <v>0.26545052412646197</v>
      </c>
      <c r="AS449" s="17">
        <v>0.17168843951552701</v>
      </c>
      <c r="AT449" s="17"/>
      <c r="AU449" s="17">
        <v>0.234536248116964</v>
      </c>
      <c r="AV449" s="17">
        <v>0.19201924075943699</v>
      </c>
    </row>
    <row r="450" spans="2:48" x14ac:dyDescent="0.25">
      <c r="B450" t="s">
        <v>241</v>
      </c>
      <c r="C450" s="17">
        <v>0.12360140744423399</v>
      </c>
      <c r="D450" s="17">
        <v>0.122809449843475</v>
      </c>
      <c r="E450" s="17">
        <v>0.121926815162646</v>
      </c>
      <c r="F450" s="17"/>
      <c r="G450" s="17">
        <v>0.103666590917318</v>
      </c>
      <c r="H450" s="17">
        <v>0.165626269203653</v>
      </c>
      <c r="I450" s="17">
        <v>7.7806793558948595E-2</v>
      </c>
      <c r="J450" s="17">
        <v>0.122121498285003</v>
      </c>
      <c r="K450" s="17">
        <v>0.14799800711292899</v>
      </c>
      <c r="L450" s="17"/>
      <c r="M450" s="17">
        <v>0.117958945223821</v>
      </c>
      <c r="N450" s="17">
        <v>0.119477268092078</v>
      </c>
      <c r="O450" s="17">
        <v>0.12401974738923401</v>
      </c>
      <c r="P450" s="17">
        <v>0.126622110682305</v>
      </c>
      <c r="Q450" s="17"/>
      <c r="R450" s="17">
        <v>0.15003029623394401</v>
      </c>
      <c r="S450" s="17">
        <v>0.12571087398085801</v>
      </c>
      <c r="T450" s="17">
        <v>0.13156979942282901</v>
      </c>
      <c r="U450" s="17">
        <v>9.9267922309867307E-2</v>
      </c>
      <c r="V450" s="17"/>
      <c r="W450" s="17">
        <v>0.10129711430904299</v>
      </c>
      <c r="X450" s="17">
        <v>0.13775914442437301</v>
      </c>
      <c r="Y450" s="17">
        <v>0.13921669096259601</v>
      </c>
      <c r="Z450" s="17">
        <v>0.214866726105817</v>
      </c>
      <c r="AA450" s="17">
        <v>0</v>
      </c>
      <c r="AB450" s="17"/>
      <c r="AC450" s="17">
        <v>9.0591937298328803E-2</v>
      </c>
      <c r="AD450" s="17">
        <v>0.18734898077152401</v>
      </c>
      <c r="AE450" s="17"/>
      <c r="AF450" s="17">
        <v>0.137460948618889</v>
      </c>
      <c r="AG450" s="17">
        <v>0.118474741138672</v>
      </c>
      <c r="AH450" s="17">
        <v>0.14251015351235899</v>
      </c>
      <c r="AI450" s="17">
        <v>1.91664971768764E-2</v>
      </c>
      <c r="AJ450" s="17"/>
      <c r="AK450" s="17">
        <v>0.12285973574214699</v>
      </c>
      <c r="AL450" s="17">
        <v>0.122917086972564</v>
      </c>
      <c r="AM450" s="17"/>
      <c r="AN450" s="17">
        <v>0.15124476441120799</v>
      </c>
      <c r="AO450" s="17">
        <v>0.123357095391817</v>
      </c>
      <c r="AP450" s="17">
        <v>0.114246940192473</v>
      </c>
      <c r="AQ450" s="17"/>
      <c r="AR450" s="17">
        <v>0.14206167029307201</v>
      </c>
      <c r="AS450" s="17">
        <v>9.6016435078764006E-2</v>
      </c>
      <c r="AT450" s="17"/>
      <c r="AU450" s="17">
        <v>0.15610089438232</v>
      </c>
      <c r="AV450" s="17">
        <v>0.108738260327139</v>
      </c>
    </row>
    <row r="451" spans="2:48" x14ac:dyDescent="0.25">
      <c r="B451" t="s">
        <v>123</v>
      </c>
      <c r="C451" s="17">
        <v>6.9216642969035305E-2</v>
      </c>
      <c r="D451" s="17">
        <v>8.1730929406038197E-2</v>
      </c>
      <c r="E451" s="17">
        <v>5.7981066067215599E-2</v>
      </c>
      <c r="F451" s="17"/>
      <c r="G451" s="17">
        <v>0.13698188373695999</v>
      </c>
      <c r="H451" s="17">
        <v>6.4494164030851397E-2</v>
      </c>
      <c r="I451" s="17">
        <v>2.4967239777033402E-2</v>
      </c>
      <c r="J451" s="17">
        <v>8.8042600169110294E-2</v>
      </c>
      <c r="K451" s="17">
        <v>3.3920351623271103E-2</v>
      </c>
      <c r="L451" s="17"/>
      <c r="M451" s="17">
        <v>2.7144644145005298E-2</v>
      </c>
      <c r="N451" s="17">
        <v>8.9658890393287297E-2</v>
      </c>
      <c r="O451" s="17">
        <v>5.5794164111208001E-2</v>
      </c>
      <c r="P451" s="17">
        <v>9.4478862451144993E-2</v>
      </c>
      <c r="Q451" s="17"/>
      <c r="R451" s="17">
        <v>6.6140551554351806E-2</v>
      </c>
      <c r="S451" s="17">
        <v>6.82691168655752E-2</v>
      </c>
      <c r="T451" s="17">
        <v>5.63119889430794E-2</v>
      </c>
      <c r="U451" s="17">
        <v>7.4327759730659998E-2</v>
      </c>
      <c r="V451" s="17"/>
      <c r="W451" s="17">
        <v>0.105528124711884</v>
      </c>
      <c r="X451" s="17">
        <v>4.6223334460123298E-2</v>
      </c>
      <c r="Y451" s="17">
        <v>3.8905982207647301E-2</v>
      </c>
      <c r="Z451" s="17">
        <v>1.38468386395919E-2</v>
      </c>
      <c r="AA451" s="17">
        <v>3.8565180555348903E-2</v>
      </c>
      <c r="AB451" s="17"/>
      <c r="AC451" s="17">
        <v>8.0520900996389394E-2</v>
      </c>
      <c r="AD451" s="17">
        <v>4.43745219097888E-2</v>
      </c>
      <c r="AE451" s="17"/>
      <c r="AF451" s="17">
        <v>4.8371403883288498E-2</v>
      </c>
      <c r="AG451" s="17">
        <v>3.0918067181528602E-2</v>
      </c>
      <c r="AH451" s="17">
        <v>9.4663224341843696E-2</v>
      </c>
      <c r="AI451" s="17">
        <v>6.87931211367072E-2</v>
      </c>
      <c r="AJ451" s="17"/>
      <c r="AK451" s="17">
        <v>6.8392456270793295E-2</v>
      </c>
      <c r="AL451" s="17">
        <v>5.5989569581595601E-2</v>
      </c>
      <c r="AM451" s="17"/>
      <c r="AN451" s="17">
        <v>2.8768772793811698E-2</v>
      </c>
      <c r="AO451" s="17">
        <v>4.6155291897140897E-2</v>
      </c>
      <c r="AP451" s="17">
        <v>6.4389905788456006E-2</v>
      </c>
      <c r="AQ451" s="17"/>
      <c r="AR451" s="17">
        <v>2.8722484111696301E-2</v>
      </c>
      <c r="AS451" s="17">
        <v>8.5124264171320699E-2</v>
      </c>
      <c r="AT451" s="17"/>
      <c r="AU451" s="17">
        <v>3.7052871580257697E-2</v>
      </c>
      <c r="AV451" s="17">
        <v>7.8827825155507902E-2</v>
      </c>
    </row>
    <row r="452" spans="2:48" x14ac:dyDescent="0.25">
      <c r="B452" t="s">
        <v>101</v>
      </c>
      <c r="C452" s="17">
        <v>1.06933071658551E-2</v>
      </c>
      <c r="D452" s="17">
        <v>1.49321724193826E-2</v>
      </c>
      <c r="E452" s="17">
        <v>4.8456186992024402E-3</v>
      </c>
      <c r="F452" s="17"/>
      <c r="G452" s="17">
        <v>3.4206278693527298E-2</v>
      </c>
      <c r="H452" s="17">
        <v>3.7074850603852801E-3</v>
      </c>
      <c r="I452" s="17">
        <v>0</v>
      </c>
      <c r="J452" s="17">
        <v>1.63087079513397E-2</v>
      </c>
      <c r="K452" s="17">
        <v>0</v>
      </c>
      <c r="L452" s="17"/>
      <c r="M452" s="17">
        <v>7.3292711042092897E-3</v>
      </c>
      <c r="N452" s="17">
        <v>1.3471460573979599E-2</v>
      </c>
      <c r="O452" s="17">
        <v>3.8173239809742702E-3</v>
      </c>
      <c r="P452" s="17">
        <v>1.1159629921926499E-2</v>
      </c>
      <c r="Q452" s="17"/>
      <c r="R452" s="17">
        <v>5.3416798048067596E-3</v>
      </c>
      <c r="S452" s="17">
        <v>1.48487694579952E-2</v>
      </c>
      <c r="T452" s="17">
        <v>3.0125857361161999E-2</v>
      </c>
      <c r="U452" s="17">
        <v>0</v>
      </c>
      <c r="V452" s="17"/>
      <c r="W452" s="17">
        <v>1.3865521731338501E-2</v>
      </c>
      <c r="X452" s="17">
        <v>1.90500025371232E-3</v>
      </c>
      <c r="Y452" s="17">
        <v>8.9364900099481101E-3</v>
      </c>
      <c r="Z452" s="17">
        <v>0</v>
      </c>
      <c r="AA452" s="17">
        <v>0</v>
      </c>
      <c r="AB452" s="17"/>
      <c r="AC452" s="17">
        <v>9.80845086601035E-3</v>
      </c>
      <c r="AD452" s="17">
        <v>7.4695511030483403E-3</v>
      </c>
      <c r="AE452" s="17"/>
      <c r="AF452" s="17">
        <v>2.3554175832844301E-3</v>
      </c>
      <c r="AG452" s="17">
        <v>0</v>
      </c>
      <c r="AH452" s="17">
        <v>1.8730430756349802E-2</v>
      </c>
      <c r="AI452" s="17">
        <v>3.2296915296359197E-2</v>
      </c>
      <c r="AJ452" s="17"/>
      <c r="AK452" s="17">
        <v>4.2758837141300202E-3</v>
      </c>
      <c r="AL452" s="17">
        <v>1.1594103232079401E-2</v>
      </c>
      <c r="AM452" s="17"/>
      <c r="AN452" s="17">
        <v>0</v>
      </c>
      <c r="AO452" s="17">
        <v>7.4204190008845903E-3</v>
      </c>
      <c r="AP452" s="17">
        <v>2.7042302453211702E-2</v>
      </c>
      <c r="AQ452" s="17"/>
      <c r="AR452" s="17">
        <v>2.2555008614580001E-3</v>
      </c>
      <c r="AS452" s="17">
        <v>2.6008654648383998E-2</v>
      </c>
      <c r="AT452" s="17"/>
      <c r="AU452" s="17">
        <v>4.0708774568294099E-3</v>
      </c>
      <c r="AV452" s="17">
        <v>1.47897126683785E-2</v>
      </c>
    </row>
    <row r="453" spans="2:48" x14ac:dyDescent="0.25">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row>
    <row r="454" spans="2:48" x14ac:dyDescent="0.25">
      <c r="B454" s="6" t="s">
        <v>250</v>
      </c>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row>
    <row r="455" spans="2:48" x14ac:dyDescent="0.25">
      <c r="B455" s="24" t="s">
        <v>73</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row>
    <row r="456" spans="2:48" x14ac:dyDescent="0.25">
      <c r="B456" t="s">
        <v>243</v>
      </c>
      <c r="C456" s="17">
        <v>0.444614833049155</v>
      </c>
      <c r="D456" s="17">
        <v>0.420534685187056</v>
      </c>
      <c r="E456" s="17">
        <v>0.46548476184766802</v>
      </c>
      <c r="F456" s="17"/>
      <c r="G456" s="17">
        <v>0.42248437831934899</v>
      </c>
      <c r="H456" s="17">
        <v>0.51532779002936502</v>
      </c>
      <c r="I456" s="17">
        <v>0.44220395269804902</v>
      </c>
      <c r="J456" s="17">
        <v>0.45610825935157701</v>
      </c>
      <c r="K456" s="17">
        <v>0.38774088089775899</v>
      </c>
      <c r="L456" s="17"/>
      <c r="M456" s="17">
        <v>0.48809933132577998</v>
      </c>
      <c r="N456" s="17">
        <v>0.46045474352800497</v>
      </c>
      <c r="O456" s="17">
        <v>0.43238940249524099</v>
      </c>
      <c r="P456" s="17">
        <v>0.39737240368187099</v>
      </c>
      <c r="Q456" s="17"/>
      <c r="R456" s="17">
        <v>0.42348096999420998</v>
      </c>
      <c r="S456" s="17">
        <v>0.38314475536168602</v>
      </c>
      <c r="T456" s="17">
        <v>0.48303439911850699</v>
      </c>
      <c r="U456" s="17">
        <v>0.44490535148059202</v>
      </c>
      <c r="V456" s="17"/>
      <c r="W456" s="17">
        <v>0.39331478708307699</v>
      </c>
      <c r="X456" s="17">
        <v>0.49665949239822998</v>
      </c>
      <c r="Y456" s="17">
        <v>0.46385271120275801</v>
      </c>
      <c r="Z456" s="17">
        <v>0.44536138589262197</v>
      </c>
      <c r="AA456" s="17">
        <v>0.36602141307255798</v>
      </c>
      <c r="AB456" s="17"/>
      <c r="AC456" s="17">
        <v>0.443546675761674</v>
      </c>
      <c r="AD456" s="17">
        <v>0.45423243701259403</v>
      </c>
      <c r="AE456" s="17"/>
      <c r="AF456" s="17">
        <v>0.47374577417854002</v>
      </c>
      <c r="AG456" s="17">
        <v>0.44388630568397303</v>
      </c>
      <c r="AH456" s="17">
        <v>0.452306476755159</v>
      </c>
      <c r="AI456" s="17">
        <v>0.357298976041315</v>
      </c>
      <c r="AJ456" s="17"/>
      <c r="AK456" s="17">
        <v>0.42262976606033997</v>
      </c>
      <c r="AL456" s="17">
        <v>0.46660075189351702</v>
      </c>
      <c r="AM456" s="17"/>
      <c r="AN456" s="17">
        <v>0.46255713669474902</v>
      </c>
      <c r="AO456" s="17">
        <v>0.45339644481914998</v>
      </c>
      <c r="AP456" s="17">
        <v>0.47064808764467803</v>
      </c>
      <c r="AQ456" s="17"/>
      <c r="AR456" s="17">
        <v>0.49359228911894898</v>
      </c>
      <c r="AS456" s="17">
        <v>0.39195345909281698</v>
      </c>
      <c r="AT456" s="17"/>
      <c r="AU456" s="17">
        <v>0.46898510937303201</v>
      </c>
      <c r="AV456" s="17">
        <v>0.441017466306943</v>
      </c>
    </row>
    <row r="457" spans="2:48" x14ac:dyDescent="0.25">
      <c r="B457" t="s">
        <v>244</v>
      </c>
      <c r="C457" s="17">
        <v>0.363888426436899</v>
      </c>
      <c r="D457" s="17">
        <v>0.36946688212776402</v>
      </c>
      <c r="E457" s="17">
        <v>0.35564020700737098</v>
      </c>
      <c r="F457" s="17"/>
      <c r="G457" s="17">
        <v>0.29951223182424203</v>
      </c>
      <c r="H457" s="17">
        <v>0.365622992586221</v>
      </c>
      <c r="I457" s="17">
        <v>0.44482851578091798</v>
      </c>
      <c r="J457" s="17">
        <v>0.34686020963549802</v>
      </c>
      <c r="K457" s="17">
        <v>0.36113324247341599</v>
      </c>
      <c r="L457" s="17"/>
      <c r="M457" s="17">
        <v>0.47854955873496202</v>
      </c>
      <c r="N457" s="17">
        <v>0.34200071284171102</v>
      </c>
      <c r="O457" s="17">
        <v>0.346087370433179</v>
      </c>
      <c r="P457" s="17">
        <v>0.289940354493056</v>
      </c>
      <c r="Q457" s="17"/>
      <c r="R457" s="17">
        <v>0.34239071413132899</v>
      </c>
      <c r="S457" s="17">
        <v>0.27272730547282198</v>
      </c>
      <c r="T457" s="17">
        <v>0.38924239975602598</v>
      </c>
      <c r="U457" s="17">
        <v>0.40721736988138701</v>
      </c>
      <c r="V457" s="17"/>
      <c r="W457" s="17">
        <v>0.28542849383065799</v>
      </c>
      <c r="X457" s="17">
        <v>0.39820425983227098</v>
      </c>
      <c r="Y457" s="17">
        <v>0.43350662204658202</v>
      </c>
      <c r="Z457" s="17">
        <v>0.46388922390298298</v>
      </c>
      <c r="AA457" s="17">
        <v>0.23583501798345199</v>
      </c>
      <c r="AB457" s="17"/>
      <c r="AC457" s="17">
        <v>0.34479973381930901</v>
      </c>
      <c r="AD457" s="17">
        <v>0.40660952825240099</v>
      </c>
      <c r="AE457" s="17"/>
      <c r="AF457" s="17">
        <v>0.37799860437531202</v>
      </c>
      <c r="AG457" s="17">
        <v>0.44327588184165401</v>
      </c>
      <c r="AH457" s="17">
        <v>0.33427182161816299</v>
      </c>
      <c r="AI457" s="17">
        <v>0.31226148702503997</v>
      </c>
      <c r="AJ457" s="17"/>
      <c r="AK457" s="17">
        <v>0.35825240417045501</v>
      </c>
      <c r="AL457" s="17">
        <v>0.37671695081560103</v>
      </c>
      <c r="AM457" s="17"/>
      <c r="AN457" s="17">
        <v>0.38935957395012699</v>
      </c>
      <c r="AO457" s="17">
        <v>0.37627784548169202</v>
      </c>
      <c r="AP457" s="17">
        <v>0.37114886279756099</v>
      </c>
      <c r="AQ457" s="17"/>
      <c r="AR457" s="17">
        <v>0.42599190668445702</v>
      </c>
      <c r="AS457" s="17">
        <v>0.30566369609293798</v>
      </c>
      <c r="AT457" s="17"/>
      <c r="AU457" s="17">
        <v>0.44869529036109401</v>
      </c>
      <c r="AV457" s="17">
        <v>0.32228566666275998</v>
      </c>
    </row>
    <row r="458" spans="2:48" x14ac:dyDescent="0.25">
      <c r="B458" t="s">
        <v>245</v>
      </c>
      <c r="C458" s="17">
        <v>0.34717262675994798</v>
      </c>
      <c r="D458" s="17">
        <v>0.33835881005361002</v>
      </c>
      <c r="E458" s="17">
        <v>0.357136131893732</v>
      </c>
      <c r="F458" s="17"/>
      <c r="G458" s="17">
        <v>0.302551301261824</v>
      </c>
      <c r="H458" s="17">
        <v>0.34361549206743303</v>
      </c>
      <c r="I458" s="17">
        <v>0.37866638461596702</v>
      </c>
      <c r="J458" s="17">
        <v>0.312826373950915</v>
      </c>
      <c r="K458" s="17">
        <v>0.39648018251512601</v>
      </c>
      <c r="L458" s="17"/>
      <c r="M458" s="17">
        <v>0.39036990276530997</v>
      </c>
      <c r="N458" s="17">
        <v>0.34721593859213301</v>
      </c>
      <c r="O458" s="17">
        <v>0.31129015911569702</v>
      </c>
      <c r="P458" s="17">
        <v>0.34224628446389399</v>
      </c>
      <c r="Q458" s="17"/>
      <c r="R458" s="17">
        <v>0.35904153289284801</v>
      </c>
      <c r="S458" s="17">
        <v>0.35232608713670699</v>
      </c>
      <c r="T458" s="17">
        <v>0.35540861998684298</v>
      </c>
      <c r="U458" s="17">
        <v>0.34430694296393699</v>
      </c>
      <c r="V458" s="17"/>
      <c r="W458" s="17">
        <v>0.29859223997100898</v>
      </c>
      <c r="X458" s="17">
        <v>0.383829629362679</v>
      </c>
      <c r="Y458" s="17">
        <v>0.35329353809980502</v>
      </c>
      <c r="Z458" s="17">
        <v>0.39610724584548301</v>
      </c>
      <c r="AA458" s="17">
        <v>0.43195785179836399</v>
      </c>
      <c r="AB458" s="17"/>
      <c r="AC458" s="17">
        <v>0.343623346227171</v>
      </c>
      <c r="AD458" s="17">
        <v>0.35094877309719302</v>
      </c>
      <c r="AE458" s="17"/>
      <c r="AF458" s="17">
        <v>0.38902417049600102</v>
      </c>
      <c r="AG458" s="17">
        <v>0.336339001453344</v>
      </c>
      <c r="AH458" s="17">
        <v>0.32261159865375599</v>
      </c>
      <c r="AI458" s="17">
        <v>0.33904613234311298</v>
      </c>
      <c r="AJ458" s="17"/>
      <c r="AK458" s="17">
        <v>0.34256943767899001</v>
      </c>
      <c r="AL458" s="17">
        <v>0.34405540572305399</v>
      </c>
      <c r="AM458" s="17"/>
      <c r="AN458" s="17">
        <v>0.39804206508578399</v>
      </c>
      <c r="AO458" s="17">
        <v>0.35593634514391698</v>
      </c>
      <c r="AP458" s="17">
        <v>0.33722499585318799</v>
      </c>
      <c r="AQ458" s="17"/>
      <c r="AR458" s="17">
        <v>0.43188364374925903</v>
      </c>
      <c r="AS458" s="17">
        <v>0.27167927342174503</v>
      </c>
      <c r="AT458" s="17"/>
      <c r="AU458" s="17">
        <v>0.40577719240814902</v>
      </c>
      <c r="AV458" s="17">
        <v>0.30080015961234302</v>
      </c>
    </row>
    <row r="459" spans="2:48" x14ac:dyDescent="0.25">
      <c r="B459" t="s">
        <v>246</v>
      </c>
      <c r="C459" s="17">
        <v>0.34598434710592502</v>
      </c>
      <c r="D459" s="17">
        <v>0.29910082869003402</v>
      </c>
      <c r="E459" s="17">
        <v>0.39308001632947698</v>
      </c>
      <c r="F459" s="17"/>
      <c r="G459" s="17">
        <v>0.324305233737606</v>
      </c>
      <c r="H459" s="17">
        <v>0.38020676432480899</v>
      </c>
      <c r="I459" s="17">
        <v>0.35075025286074801</v>
      </c>
      <c r="J459" s="17">
        <v>0.33449171641956499</v>
      </c>
      <c r="K459" s="17">
        <v>0.34008818228825999</v>
      </c>
      <c r="L459" s="17"/>
      <c r="M459" s="17">
        <v>0.37628976036286599</v>
      </c>
      <c r="N459" s="17">
        <v>0.32403564688166903</v>
      </c>
      <c r="O459" s="17">
        <v>0.31994956000445401</v>
      </c>
      <c r="P459" s="17">
        <v>0.36005838416076402</v>
      </c>
      <c r="Q459" s="17"/>
      <c r="R459" s="17">
        <v>0.37298375461212901</v>
      </c>
      <c r="S459" s="17">
        <v>0.30176899726411899</v>
      </c>
      <c r="T459" s="17">
        <v>0.37260490551429098</v>
      </c>
      <c r="U459" s="17">
        <v>0.33758972137818699</v>
      </c>
      <c r="V459" s="17"/>
      <c r="W459" s="17">
        <v>0.31910880243770001</v>
      </c>
      <c r="X459" s="17">
        <v>0.383947202359535</v>
      </c>
      <c r="Y459" s="17">
        <v>0.29873839988188899</v>
      </c>
      <c r="Z459" s="17">
        <v>0.50989436366297003</v>
      </c>
      <c r="AA459" s="17">
        <v>0.40250446466001999</v>
      </c>
      <c r="AB459" s="17"/>
      <c r="AC459" s="17">
        <v>0.35989614231143302</v>
      </c>
      <c r="AD459" s="17">
        <v>0.32911088557103202</v>
      </c>
      <c r="AE459" s="17"/>
      <c r="AF459" s="17">
        <v>0.36806431158701097</v>
      </c>
      <c r="AG459" s="17">
        <v>0.419963920217231</v>
      </c>
      <c r="AH459" s="17">
        <v>0.30425095440834299</v>
      </c>
      <c r="AI459" s="17">
        <v>0.31485964175794101</v>
      </c>
      <c r="AJ459" s="17"/>
      <c r="AK459" s="17">
        <v>0.33397809522530603</v>
      </c>
      <c r="AL459" s="17">
        <v>0.341412582499178</v>
      </c>
      <c r="AM459" s="17"/>
      <c r="AN459" s="17">
        <v>0.38005322064783897</v>
      </c>
      <c r="AO459" s="17">
        <v>0.35032882164246898</v>
      </c>
      <c r="AP459" s="17">
        <v>0.340833422577213</v>
      </c>
      <c r="AQ459" s="17"/>
      <c r="AR459" s="17">
        <v>0.43297351427071901</v>
      </c>
      <c r="AS459" s="17">
        <v>0.260571502718349</v>
      </c>
      <c r="AT459" s="17"/>
      <c r="AU459" s="17">
        <v>0.40999577430313</v>
      </c>
      <c r="AV459" s="17">
        <v>0.32130008748532801</v>
      </c>
    </row>
    <row r="460" spans="2:48" x14ac:dyDescent="0.25">
      <c r="B460" t="s">
        <v>247</v>
      </c>
      <c r="C460" s="17">
        <v>0.30421969765937401</v>
      </c>
      <c r="D460" s="17">
        <v>0.31275228967956997</v>
      </c>
      <c r="E460" s="17">
        <v>0.29512240653859201</v>
      </c>
      <c r="F460" s="17"/>
      <c r="G460" s="17">
        <v>0.30061010910254499</v>
      </c>
      <c r="H460" s="17">
        <v>0.30582930876254499</v>
      </c>
      <c r="I460" s="17">
        <v>0.353514155242936</v>
      </c>
      <c r="J460" s="17">
        <v>0.25341305299532502</v>
      </c>
      <c r="K460" s="17">
        <v>0.30845477629391499</v>
      </c>
      <c r="L460" s="17"/>
      <c r="M460" s="17">
        <v>0.37636335076298699</v>
      </c>
      <c r="N460" s="17">
        <v>0.28769825022047302</v>
      </c>
      <c r="O460" s="17">
        <v>0.29447321037744201</v>
      </c>
      <c r="P460" s="17">
        <v>0.26673941380133398</v>
      </c>
      <c r="Q460" s="17"/>
      <c r="R460" s="17">
        <v>0.33756816962889102</v>
      </c>
      <c r="S460" s="17">
        <v>0.280361965068335</v>
      </c>
      <c r="T460" s="17">
        <v>0.33706712732340599</v>
      </c>
      <c r="U460" s="17">
        <v>0.284136369488518</v>
      </c>
      <c r="V460" s="17"/>
      <c r="W460" s="17">
        <v>0.28311871852849702</v>
      </c>
      <c r="X460" s="17">
        <v>0.305874765270923</v>
      </c>
      <c r="Y460" s="17">
        <v>0.339152846516873</v>
      </c>
      <c r="Z460" s="17">
        <v>0.24877025998584201</v>
      </c>
      <c r="AA460" s="17">
        <v>0.368116615909514</v>
      </c>
      <c r="AB460" s="17"/>
      <c r="AC460" s="17">
        <v>0.27808613517949599</v>
      </c>
      <c r="AD460" s="17">
        <v>0.35711965523605299</v>
      </c>
      <c r="AE460" s="17"/>
      <c r="AF460" s="17">
        <v>0.29467567309119402</v>
      </c>
      <c r="AG460" s="17">
        <v>0.31857328057447498</v>
      </c>
      <c r="AH460" s="17">
        <v>0.31044961659540699</v>
      </c>
      <c r="AI460" s="17">
        <v>0.29201788832199499</v>
      </c>
      <c r="AJ460" s="17"/>
      <c r="AK460" s="17">
        <v>0.35646134130586699</v>
      </c>
      <c r="AL460" s="17">
        <v>0.27355933482232597</v>
      </c>
      <c r="AM460" s="17"/>
      <c r="AN460" s="17">
        <v>0.28872930709470301</v>
      </c>
      <c r="AO460" s="17">
        <v>0.32582710758255301</v>
      </c>
      <c r="AP460" s="17">
        <v>0.32940564097442698</v>
      </c>
      <c r="AQ460" s="17"/>
      <c r="AR460" s="17">
        <v>0.36199740808630898</v>
      </c>
      <c r="AS460" s="17">
        <v>0.22740337672191899</v>
      </c>
      <c r="AT460" s="17"/>
      <c r="AU460" s="17">
        <v>0.38597421485667699</v>
      </c>
      <c r="AV460" s="17">
        <v>0.27875294140226797</v>
      </c>
    </row>
    <row r="461" spans="2:48" x14ac:dyDescent="0.25">
      <c r="B461" t="s">
        <v>248</v>
      </c>
      <c r="C461" s="17">
        <v>0.28519118415294997</v>
      </c>
      <c r="D461" s="17">
        <v>0.28755599013175198</v>
      </c>
      <c r="E461" s="17">
        <v>0.282472851924574</v>
      </c>
      <c r="F461" s="17"/>
      <c r="G461" s="17">
        <v>0.22490457269189601</v>
      </c>
      <c r="H461" s="17">
        <v>0.25869948922424801</v>
      </c>
      <c r="I461" s="17">
        <v>0.33161232436160598</v>
      </c>
      <c r="J461" s="17">
        <v>0.22481900192656001</v>
      </c>
      <c r="K461" s="17">
        <v>0.38305268729132902</v>
      </c>
      <c r="L461" s="17"/>
      <c r="M461" s="17">
        <v>0.34955124963543299</v>
      </c>
      <c r="N461" s="17">
        <v>0.25322817993256003</v>
      </c>
      <c r="O461" s="17">
        <v>0.26948627546707399</v>
      </c>
      <c r="P461" s="17">
        <v>0.27999071850157198</v>
      </c>
      <c r="Q461" s="17"/>
      <c r="R461" s="17">
        <v>0.32497908114290902</v>
      </c>
      <c r="S461" s="17">
        <v>0.27184041873921599</v>
      </c>
      <c r="T461" s="17">
        <v>0.31779585620793599</v>
      </c>
      <c r="U461" s="17">
        <v>0.282864637344443</v>
      </c>
      <c r="V461" s="17"/>
      <c r="W461" s="17">
        <v>0.22775969346255201</v>
      </c>
      <c r="X461" s="17">
        <v>0.28350218610767097</v>
      </c>
      <c r="Y461" s="17">
        <v>0.37079510292631401</v>
      </c>
      <c r="Z461" s="17">
        <v>0.416297396145975</v>
      </c>
      <c r="AA461" s="17">
        <v>0.30157670393651598</v>
      </c>
      <c r="AB461" s="17"/>
      <c r="AC461" s="17">
        <v>0.25941955703449898</v>
      </c>
      <c r="AD461" s="17">
        <v>0.33557098999164497</v>
      </c>
      <c r="AE461" s="17"/>
      <c r="AF461" s="17">
        <v>0.30982032294682399</v>
      </c>
      <c r="AG461" s="17">
        <v>0.33397270177141197</v>
      </c>
      <c r="AH461" s="17">
        <v>0.25998346056038901</v>
      </c>
      <c r="AI461" s="17">
        <v>0.208259653952413</v>
      </c>
      <c r="AJ461" s="17"/>
      <c r="AK461" s="17">
        <v>0.29727930554665699</v>
      </c>
      <c r="AL461" s="17">
        <v>0.29306770329675003</v>
      </c>
      <c r="AM461" s="17"/>
      <c r="AN461" s="17">
        <v>0.30335355495244198</v>
      </c>
      <c r="AO461" s="17">
        <v>0.30398821738980703</v>
      </c>
      <c r="AP461" s="17">
        <v>0.285017509741891</v>
      </c>
      <c r="AQ461" s="17"/>
      <c r="AR461" s="17">
        <v>0.35212538811781102</v>
      </c>
      <c r="AS461" s="17">
        <v>0.21246077808317099</v>
      </c>
      <c r="AT461" s="17"/>
      <c r="AU461" s="17">
        <v>0.32882092657748002</v>
      </c>
      <c r="AV461" s="17">
        <v>0.25347835063477397</v>
      </c>
    </row>
    <row r="462" spans="2:48" x14ac:dyDescent="0.25">
      <c r="B462" t="s">
        <v>249</v>
      </c>
      <c r="C462" s="17">
        <v>0.20718816424810199</v>
      </c>
      <c r="D462" s="17">
        <v>0.20352635664044499</v>
      </c>
      <c r="E462" s="17">
        <v>0.206270733446905</v>
      </c>
      <c r="F462" s="17"/>
      <c r="G462" s="17">
        <v>0.21041871485738101</v>
      </c>
      <c r="H462" s="17">
        <v>0.20124724173868699</v>
      </c>
      <c r="I462" s="17">
        <v>0.19999281883049899</v>
      </c>
      <c r="J462" s="17">
        <v>0.18866129105357901</v>
      </c>
      <c r="K462" s="17">
        <v>0.23541880935648499</v>
      </c>
      <c r="L462" s="17"/>
      <c r="M462" s="17">
        <v>0.194622433755365</v>
      </c>
      <c r="N462" s="17">
        <v>0.23277181914060599</v>
      </c>
      <c r="O462" s="17">
        <v>0.19174143400758201</v>
      </c>
      <c r="P462" s="17">
        <v>0.20330121138024501</v>
      </c>
      <c r="Q462" s="17"/>
      <c r="R462" s="17">
        <v>0.23176357566886399</v>
      </c>
      <c r="S462" s="17">
        <v>0.21905409454958599</v>
      </c>
      <c r="T462" s="17">
        <v>0.20452548671190901</v>
      </c>
      <c r="U462" s="17">
        <v>0.15779844753446601</v>
      </c>
      <c r="V462" s="17"/>
      <c r="W462" s="17">
        <v>0.209319034366515</v>
      </c>
      <c r="X462" s="17">
        <v>0.19252775576903799</v>
      </c>
      <c r="Y462" s="17">
        <v>0.23584186151502001</v>
      </c>
      <c r="Z462" s="17">
        <v>0.154576621899042</v>
      </c>
      <c r="AA462" s="17">
        <v>0</v>
      </c>
      <c r="AB462" s="17"/>
      <c r="AC462" s="17">
        <v>0.175988291017529</v>
      </c>
      <c r="AD462" s="17">
        <v>0.27036893864023998</v>
      </c>
      <c r="AE462" s="17"/>
      <c r="AF462" s="17">
        <v>0.22082922549869</v>
      </c>
      <c r="AG462" s="17">
        <v>0.23222400454860301</v>
      </c>
      <c r="AH462" s="17">
        <v>0.19240006497367501</v>
      </c>
      <c r="AI462" s="17">
        <v>0.18721737402605901</v>
      </c>
      <c r="AJ462" s="17"/>
      <c r="AK462" s="17">
        <v>0.232847403752974</v>
      </c>
      <c r="AL462" s="17">
        <v>0.18940585003723601</v>
      </c>
      <c r="AM462" s="17"/>
      <c r="AN462" s="17">
        <v>0.227197136942351</v>
      </c>
      <c r="AO462" s="17">
        <v>0.19343478389398899</v>
      </c>
      <c r="AP462" s="17">
        <v>0.22961896312798299</v>
      </c>
      <c r="AQ462" s="17"/>
      <c r="AR462" s="17">
        <v>0.27595297474541203</v>
      </c>
      <c r="AS462" s="17">
        <v>0.14741054050570199</v>
      </c>
      <c r="AT462" s="17"/>
      <c r="AU462" s="17">
        <v>0.28214845612107597</v>
      </c>
      <c r="AV462" s="17">
        <v>0.17590968749921199</v>
      </c>
    </row>
    <row r="463" spans="2:48" x14ac:dyDescent="0.25">
      <c r="B463" t="s">
        <v>123</v>
      </c>
      <c r="C463" s="17">
        <v>5.0975245133365002E-2</v>
      </c>
      <c r="D463" s="17">
        <v>5.9233167433675703E-2</v>
      </c>
      <c r="E463" s="17">
        <v>4.2141190313489202E-2</v>
      </c>
      <c r="F463" s="17"/>
      <c r="G463" s="17">
        <v>8.2143931483764407E-2</v>
      </c>
      <c r="H463" s="17">
        <v>5.5096915532645598E-2</v>
      </c>
      <c r="I463" s="17">
        <v>5.9218489317487003E-3</v>
      </c>
      <c r="J463" s="17">
        <v>7.8905348746698301E-2</v>
      </c>
      <c r="K463" s="17">
        <v>3.35973842415664E-2</v>
      </c>
      <c r="L463" s="17"/>
      <c r="M463" s="17">
        <v>9.1678305809535492E-3</v>
      </c>
      <c r="N463" s="17">
        <v>7.7326389846329002E-2</v>
      </c>
      <c r="O463" s="17">
        <v>6.0720882505945699E-2</v>
      </c>
      <c r="P463" s="17">
        <v>5.5882789870978701E-2</v>
      </c>
      <c r="Q463" s="17"/>
      <c r="R463" s="17">
        <v>4.8735375095937297E-2</v>
      </c>
      <c r="S463" s="17">
        <v>7.8426824387481303E-2</v>
      </c>
      <c r="T463" s="17">
        <v>4.7429523816192497E-2</v>
      </c>
      <c r="U463" s="17">
        <v>5.4072527950397499E-2</v>
      </c>
      <c r="V463" s="17"/>
      <c r="W463" s="17">
        <v>7.0683465191337405E-2</v>
      </c>
      <c r="X463" s="17">
        <v>3.6197071246653403E-2</v>
      </c>
      <c r="Y463" s="17">
        <v>4.43029520696843E-2</v>
      </c>
      <c r="Z463" s="17">
        <v>2.2360405345075701E-2</v>
      </c>
      <c r="AA463" s="17">
        <v>3.8565180555348903E-2</v>
      </c>
      <c r="AB463" s="17"/>
      <c r="AC463" s="17">
        <v>5.9006558533429197E-2</v>
      </c>
      <c r="AD463" s="17">
        <v>3.4796368863134301E-2</v>
      </c>
      <c r="AE463" s="17"/>
      <c r="AF463" s="17">
        <v>3.2337032631920698E-2</v>
      </c>
      <c r="AG463" s="17">
        <v>3.4635249742148398E-2</v>
      </c>
      <c r="AH463" s="17">
        <v>6.8321082021062601E-2</v>
      </c>
      <c r="AI463" s="17">
        <v>4.0608660177032602E-2</v>
      </c>
      <c r="AJ463" s="17"/>
      <c r="AK463" s="17">
        <v>5.67998649532689E-2</v>
      </c>
      <c r="AL463" s="17">
        <v>3.8118841655756602E-2</v>
      </c>
      <c r="AM463" s="17"/>
      <c r="AN463" s="17">
        <v>3.1758449674344297E-2</v>
      </c>
      <c r="AO463" s="17">
        <v>3.1800542040589901E-2</v>
      </c>
      <c r="AP463" s="17">
        <v>3.6308198051003597E-2</v>
      </c>
      <c r="AQ463" s="17"/>
      <c r="AR463" s="17">
        <v>3.4838114585210703E-2</v>
      </c>
      <c r="AS463" s="17">
        <v>4.35654128541711E-2</v>
      </c>
      <c r="AT463" s="17"/>
      <c r="AU463" s="17">
        <v>3.3497849064119602E-2</v>
      </c>
      <c r="AV463" s="17">
        <v>4.24724901951892E-2</v>
      </c>
    </row>
    <row r="464" spans="2:48" x14ac:dyDescent="0.25">
      <c r="B464" t="s">
        <v>126</v>
      </c>
      <c r="C464" s="17">
        <v>8.1110498665640102E-2</v>
      </c>
      <c r="D464" s="17">
        <v>7.2002648858152399E-2</v>
      </c>
      <c r="E464" s="17">
        <v>8.98628059905624E-2</v>
      </c>
      <c r="F464" s="17"/>
      <c r="G464" s="17">
        <v>0.120542867457452</v>
      </c>
      <c r="H464" s="17">
        <v>6.7165366021411002E-2</v>
      </c>
      <c r="I464" s="17">
        <v>5.7695086507683402E-2</v>
      </c>
      <c r="J464" s="17">
        <v>8.8565780579225498E-2</v>
      </c>
      <c r="K464" s="17">
        <v>7.2674325528936906E-2</v>
      </c>
      <c r="L464" s="17"/>
      <c r="M464" s="17">
        <v>7.0880388656404794E-2</v>
      </c>
      <c r="N464" s="17">
        <v>6.4755474356858606E-2</v>
      </c>
      <c r="O464" s="17">
        <v>9.9366801873762595E-2</v>
      </c>
      <c r="P464" s="17">
        <v>8.1605256257329797E-2</v>
      </c>
      <c r="Q464" s="17"/>
      <c r="R464" s="17">
        <v>6.2823738071022997E-2</v>
      </c>
      <c r="S464" s="17">
        <v>6.6835242533037506E-2</v>
      </c>
      <c r="T464" s="17">
        <v>5.74257618246619E-2</v>
      </c>
      <c r="U464" s="17">
        <v>9.8889885495265201E-2</v>
      </c>
      <c r="V464" s="17"/>
      <c r="W464" s="17">
        <v>0.104422509519392</v>
      </c>
      <c r="X464" s="17">
        <v>7.7488747816912507E-2</v>
      </c>
      <c r="Y464" s="17">
        <v>5.0971373554362903E-2</v>
      </c>
      <c r="Z464" s="17">
        <v>4.2185842811572401E-2</v>
      </c>
      <c r="AA464" s="17">
        <v>0</v>
      </c>
      <c r="AB464" s="17"/>
      <c r="AC464" s="17">
        <v>8.6529262190043005E-2</v>
      </c>
      <c r="AD464" s="17">
        <v>6.5191751012650498E-2</v>
      </c>
      <c r="AE464" s="17"/>
      <c r="AF464" s="17">
        <v>5.3772453688345899E-2</v>
      </c>
      <c r="AG464" s="17">
        <v>3.6638179495959697E-2</v>
      </c>
      <c r="AH464" s="17">
        <v>0.10912450190907701</v>
      </c>
      <c r="AI464" s="17">
        <v>0.148513991623899</v>
      </c>
      <c r="AJ464" s="17"/>
      <c r="AK464" s="17">
        <v>7.2460198349151794E-2</v>
      </c>
      <c r="AL464" s="17">
        <v>8.9502026616779307E-2</v>
      </c>
      <c r="AM464" s="17"/>
      <c r="AN464" s="17">
        <v>5.32577509843047E-2</v>
      </c>
      <c r="AO464" s="17">
        <v>7.3882342646620594E-2</v>
      </c>
      <c r="AP464" s="17">
        <v>0.103291462788868</v>
      </c>
      <c r="AQ464" s="17"/>
      <c r="AR464" s="17">
        <v>1.70152920178262E-2</v>
      </c>
      <c r="AS464" s="17">
        <v>0.18385129773893899</v>
      </c>
      <c r="AT464" s="17"/>
      <c r="AU464" s="17">
        <v>2.8164524433980501E-2</v>
      </c>
      <c r="AV464" s="17">
        <v>0.14283268601865801</v>
      </c>
    </row>
    <row r="465" spans="2:48" x14ac:dyDescent="0.25">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row>
    <row r="466" spans="2:48" x14ac:dyDescent="0.25">
      <c r="B466" s="6" t="s">
        <v>260</v>
      </c>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row>
    <row r="467" spans="2:48" x14ac:dyDescent="0.25">
      <c r="B467" s="24" t="s">
        <v>73</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row>
    <row r="468" spans="2:48" x14ac:dyDescent="0.25">
      <c r="B468" t="s">
        <v>198</v>
      </c>
      <c r="C468" s="17">
        <v>0.16548787731421999</v>
      </c>
      <c r="D468" s="17">
        <v>0.103944952999363</v>
      </c>
      <c r="E468" s="17">
        <v>0.21963030127378499</v>
      </c>
      <c r="F468" s="17"/>
      <c r="G468" s="17">
        <v>0.25002639066026699</v>
      </c>
      <c r="H468" s="17">
        <v>0.194573244632092</v>
      </c>
      <c r="I468" s="17">
        <v>0.106616920363675</v>
      </c>
      <c r="J468" s="17">
        <v>0.20167569344026001</v>
      </c>
      <c r="K468" s="17">
        <v>7.8338838080114395E-2</v>
      </c>
      <c r="L468" s="17"/>
      <c r="M468" s="17">
        <v>0.113334891633406</v>
      </c>
      <c r="N468" s="17">
        <v>0.16917131610300801</v>
      </c>
      <c r="O468" s="17">
        <v>0.194691918862822</v>
      </c>
      <c r="P468" s="17">
        <v>0.170117505620002</v>
      </c>
      <c r="Q468" s="17"/>
      <c r="R468" s="17">
        <v>0.119926856842753</v>
      </c>
      <c r="S468" s="17">
        <v>0.12521042707469299</v>
      </c>
      <c r="T468" s="17">
        <v>0.17447896358227999</v>
      </c>
      <c r="U468" s="17">
        <v>0.19556465514597601</v>
      </c>
      <c r="V468" s="17"/>
      <c r="W468" s="17">
        <v>0.215893621334217</v>
      </c>
      <c r="X468" s="17">
        <v>0.16920470770278101</v>
      </c>
      <c r="Y468" s="17">
        <v>0.13244387420890499</v>
      </c>
      <c r="Z468" s="17">
        <v>9.6023728694711596E-2</v>
      </c>
      <c r="AA468" s="17">
        <v>0</v>
      </c>
      <c r="AB468" s="17"/>
      <c r="AC468" s="17">
        <v>0.18581656552326201</v>
      </c>
      <c r="AD468" s="17">
        <v>0.120130168863293</v>
      </c>
      <c r="AE468" s="17"/>
      <c r="AF468" s="17">
        <v>0.115201368129109</v>
      </c>
      <c r="AG468" s="17">
        <v>0.118030775579768</v>
      </c>
      <c r="AH468" s="17">
        <v>0.22205811536005399</v>
      </c>
      <c r="AI468" s="17">
        <v>0.18129759478152099</v>
      </c>
      <c r="AJ468" s="17"/>
      <c r="AK468" s="17">
        <v>0.135872236246487</v>
      </c>
      <c r="AL468" s="17">
        <v>0.18350167669117501</v>
      </c>
      <c r="AM468" s="17"/>
      <c r="AN468" s="17">
        <v>0.141193129781396</v>
      </c>
      <c r="AO468" s="17">
        <v>0.14216629480027901</v>
      </c>
      <c r="AP468" s="17">
        <v>0.21721524867734501</v>
      </c>
      <c r="AQ468" s="17"/>
      <c r="AR468" s="17">
        <v>8.9901614746469696E-2</v>
      </c>
      <c r="AS468" s="17">
        <v>0.311288323387997</v>
      </c>
      <c r="AT468" s="17"/>
      <c r="AU468" s="17">
        <v>0</v>
      </c>
      <c r="AV468" s="17">
        <v>0.43487809625162999</v>
      </c>
    </row>
    <row r="469" spans="2:48" x14ac:dyDescent="0.25">
      <c r="B469" t="s">
        <v>199</v>
      </c>
      <c r="C469" s="17">
        <v>0.21505066610891299</v>
      </c>
      <c r="D469" s="17">
        <v>0.182996388961222</v>
      </c>
      <c r="E469" s="17">
        <v>0.24667903674327299</v>
      </c>
      <c r="F469" s="17"/>
      <c r="G469" s="17">
        <v>0.268383903479609</v>
      </c>
      <c r="H469" s="17">
        <v>0.19073910757952001</v>
      </c>
      <c r="I469" s="17">
        <v>0.30035941061296101</v>
      </c>
      <c r="J469" s="17">
        <v>0.193005627286572</v>
      </c>
      <c r="K469" s="17">
        <v>0.126385028701573</v>
      </c>
      <c r="L469" s="17"/>
      <c r="M469" s="17">
        <v>0.17709661917403499</v>
      </c>
      <c r="N469" s="17">
        <v>0.27016806449173703</v>
      </c>
      <c r="O469" s="17">
        <v>0.19430129303770899</v>
      </c>
      <c r="P469" s="17">
        <v>0.21125111753102599</v>
      </c>
      <c r="Q469" s="17"/>
      <c r="R469" s="17">
        <v>0.170708352116583</v>
      </c>
      <c r="S469" s="17">
        <v>0.22147926153317399</v>
      </c>
      <c r="T469" s="17">
        <v>0.23126904854652799</v>
      </c>
      <c r="U469" s="17">
        <v>0.221933937105116</v>
      </c>
      <c r="V469" s="17"/>
      <c r="W469" s="17">
        <v>0.25276747738689997</v>
      </c>
      <c r="X469" s="17">
        <v>0.217585245766685</v>
      </c>
      <c r="Y469" s="17">
        <v>0.18534984463700399</v>
      </c>
      <c r="Z469" s="17">
        <v>0.160132965185253</v>
      </c>
      <c r="AA469" s="17">
        <v>0</v>
      </c>
      <c r="AB469" s="17"/>
      <c r="AC469" s="17">
        <v>0.23108121751997199</v>
      </c>
      <c r="AD469" s="17">
        <v>0.19158622500030301</v>
      </c>
      <c r="AE469" s="17"/>
      <c r="AF469" s="17">
        <v>0.16022336550830399</v>
      </c>
      <c r="AG469" s="17">
        <v>0.224330506690853</v>
      </c>
      <c r="AH469" s="17">
        <v>0.247101653781747</v>
      </c>
      <c r="AI469" s="17">
        <v>0.23978755755862799</v>
      </c>
      <c r="AJ469" s="17"/>
      <c r="AK469" s="17">
        <v>0.18821008208290901</v>
      </c>
      <c r="AL469" s="17">
        <v>0.24300669482345499</v>
      </c>
      <c r="AM469" s="17"/>
      <c r="AN469" s="17">
        <v>0.178127760747508</v>
      </c>
      <c r="AO469" s="17">
        <v>0.251715115915495</v>
      </c>
      <c r="AP469" s="17">
        <v>0.21474267403395</v>
      </c>
      <c r="AQ469" s="17"/>
      <c r="AR469" s="17">
        <v>0.112203694515397</v>
      </c>
      <c r="AS469" s="17">
        <v>0.35841382185818099</v>
      </c>
      <c r="AT469" s="17"/>
      <c r="AU469" s="17">
        <v>0</v>
      </c>
      <c r="AV469" s="17">
        <v>0.56512190374837001</v>
      </c>
    </row>
    <row r="470" spans="2:48" x14ac:dyDescent="0.25">
      <c r="B470" t="s">
        <v>200</v>
      </c>
      <c r="C470" s="17">
        <v>0.228726917667677</v>
      </c>
      <c r="D470" s="17">
        <v>0.26436305267991</v>
      </c>
      <c r="E470" s="17">
        <v>0.19551518426784201</v>
      </c>
      <c r="F470" s="17"/>
      <c r="G470" s="17">
        <v>0.23775069576274899</v>
      </c>
      <c r="H470" s="17">
        <v>0.216235607878841</v>
      </c>
      <c r="I470" s="17">
        <v>0.20235249923409501</v>
      </c>
      <c r="J470" s="17">
        <v>0.21747038757509199</v>
      </c>
      <c r="K470" s="17">
        <v>0.26936127665540299</v>
      </c>
      <c r="L470" s="17"/>
      <c r="M470" s="17">
        <v>0.22152411647664499</v>
      </c>
      <c r="N470" s="17">
        <v>0.206951107266379</v>
      </c>
      <c r="O470" s="17">
        <v>0.21475849111780199</v>
      </c>
      <c r="P470" s="17">
        <v>0.27850951922974398</v>
      </c>
      <c r="Q470" s="17"/>
      <c r="R470" s="17">
        <v>0.28581027346979898</v>
      </c>
      <c r="S470" s="17">
        <v>0.246509787699634</v>
      </c>
      <c r="T470" s="17">
        <v>0.19882909982724001</v>
      </c>
      <c r="U470" s="17">
        <v>0.237765445611197</v>
      </c>
      <c r="V470" s="17"/>
      <c r="W470" s="17">
        <v>0.23177560656898299</v>
      </c>
      <c r="X470" s="17">
        <v>0.23482453105745399</v>
      </c>
      <c r="Y470" s="17">
        <v>0.18298960539022499</v>
      </c>
      <c r="Z470" s="17">
        <v>0.27023439519763198</v>
      </c>
      <c r="AA470" s="17">
        <v>0.35931786802388599</v>
      </c>
      <c r="AB470" s="17"/>
      <c r="AC470" s="17">
        <v>0.20426959977885101</v>
      </c>
      <c r="AD470" s="17">
        <v>0.26740677755493703</v>
      </c>
      <c r="AE470" s="17"/>
      <c r="AF470" s="17">
        <v>0.23449958448560199</v>
      </c>
      <c r="AG470" s="17">
        <v>0.23376149603486299</v>
      </c>
      <c r="AH470" s="17">
        <v>0.21559061621119799</v>
      </c>
      <c r="AI470" s="17">
        <v>0.27192788461602402</v>
      </c>
      <c r="AJ470" s="17"/>
      <c r="AK470" s="17">
        <v>0.234882956115194</v>
      </c>
      <c r="AL470" s="17">
        <v>0.21760864871174801</v>
      </c>
      <c r="AM470" s="17"/>
      <c r="AN470" s="17">
        <v>0.21966108123957401</v>
      </c>
      <c r="AO470" s="17">
        <v>0.17875085510088701</v>
      </c>
      <c r="AP470" s="17">
        <v>0.273509575208851</v>
      </c>
      <c r="AQ470" s="17"/>
      <c r="AR470" s="17">
        <v>0.20167643924477299</v>
      </c>
      <c r="AS470" s="17">
        <v>0.13965715133411999</v>
      </c>
      <c r="AT470" s="17"/>
      <c r="AU470" s="17">
        <v>0</v>
      </c>
      <c r="AV470" s="17">
        <v>0</v>
      </c>
    </row>
    <row r="471" spans="2:48" x14ac:dyDescent="0.25">
      <c r="B471" t="s">
        <v>201</v>
      </c>
      <c r="C471" s="17">
        <v>0.243282914932899</v>
      </c>
      <c r="D471" s="17">
        <v>0.25905447528891001</v>
      </c>
      <c r="E471" s="17">
        <v>0.231954261063259</v>
      </c>
      <c r="F471" s="17"/>
      <c r="G471" s="17">
        <v>0.12744513009228201</v>
      </c>
      <c r="H471" s="17">
        <v>0.25247876751856901</v>
      </c>
      <c r="I471" s="17">
        <v>0.25504900023168697</v>
      </c>
      <c r="J471" s="17">
        <v>0.26283012194060201</v>
      </c>
      <c r="K471" s="17">
        <v>0.313520550655431</v>
      </c>
      <c r="L471" s="17"/>
      <c r="M471" s="17">
        <v>0.30646286326405198</v>
      </c>
      <c r="N471" s="17">
        <v>0.23295452068919201</v>
      </c>
      <c r="O471" s="17">
        <v>0.248642486382157</v>
      </c>
      <c r="P471" s="17">
        <v>0.19252189502822201</v>
      </c>
      <c r="Q471" s="17"/>
      <c r="R471" s="17">
        <v>0.25024221154270698</v>
      </c>
      <c r="S471" s="17">
        <v>0.286216100484668</v>
      </c>
      <c r="T471" s="17">
        <v>0.24220397245632</v>
      </c>
      <c r="U471" s="17">
        <v>0.194009283408488</v>
      </c>
      <c r="V471" s="17"/>
      <c r="W471" s="17">
        <v>0.18376918619560001</v>
      </c>
      <c r="X471" s="17">
        <v>0.24901202236823999</v>
      </c>
      <c r="Y471" s="17">
        <v>0.29360841045459901</v>
      </c>
      <c r="Z471" s="17">
        <v>0.29227086681368097</v>
      </c>
      <c r="AA471" s="17">
        <v>0.39121523559244198</v>
      </c>
      <c r="AB471" s="17"/>
      <c r="AC471" s="17">
        <v>0.24083216726540699</v>
      </c>
      <c r="AD471" s="17">
        <v>0.25206884508817601</v>
      </c>
      <c r="AE471" s="17"/>
      <c r="AF471" s="17">
        <v>0.30842267530117901</v>
      </c>
      <c r="AG471" s="17">
        <v>0.24054924644495801</v>
      </c>
      <c r="AH471" s="17">
        <v>0.20506548137757699</v>
      </c>
      <c r="AI471" s="17">
        <v>0.17479162623111699</v>
      </c>
      <c r="AJ471" s="17"/>
      <c r="AK471" s="17">
        <v>0.24656585379104801</v>
      </c>
      <c r="AL471" s="17">
        <v>0.24253455075604999</v>
      </c>
      <c r="AM471" s="17"/>
      <c r="AN471" s="17">
        <v>0.28643515834251498</v>
      </c>
      <c r="AO471" s="17">
        <v>0.26813019220068801</v>
      </c>
      <c r="AP471" s="17">
        <v>0.18075829542171901</v>
      </c>
      <c r="AQ471" s="17"/>
      <c r="AR471" s="17">
        <v>0.35985086475084099</v>
      </c>
      <c r="AS471" s="17">
        <v>0.13013777084789699</v>
      </c>
      <c r="AT471" s="17"/>
      <c r="AU471" s="17">
        <v>0.67195091193486101</v>
      </c>
      <c r="AV471" s="17">
        <v>0</v>
      </c>
    </row>
    <row r="472" spans="2:48" x14ac:dyDescent="0.25">
      <c r="B472" t="s">
        <v>202</v>
      </c>
      <c r="C472" s="17">
        <v>0.11877167954986401</v>
      </c>
      <c r="D472" s="17">
        <v>0.15811919004491701</v>
      </c>
      <c r="E472" s="17">
        <v>8.1650989297131202E-2</v>
      </c>
      <c r="F472" s="17"/>
      <c r="G472" s="17">
        <v>8.0565741117156794E-2</v>
      </c>
      <c r="H472" s="17">
        <v>9.5900623002162802E-2</v>
      </c>
      <c r="I472" s="17">
        <v>0.123506174618937</v>
      </c>
      <c r="J472" s="17">
        <v>0.103229692960597</v>
      </c>
      <c r="K472" s="17">
        <v>0.18824035485026</v>
      </c>
      <c r="L472" s="17"/>
      <c r="M472" s="17">
        <v>0.16633460401039599</v>
      </c>
      <c r="N472" s="17">
        <v>8.8038114976100396E-2</v>
      </c>
      <c r="O472" s="17">
        <v>0.11942490769351601</v>
      </c>
      <c r="P472" s="17">
        <v>0.10700114148331701</v>
      </c>
      <c r="Q472" s="17"/>
      <c r="R472" s="17">
        <v>0.14529586323132701</v>
      </c>
      <c r="S472" s="17">
        <v>9.0690580802665996E-2</v>
      </c>
      <c r="T472" s="17">
        <v>0.137805085786148</v>
      </c>
      <c r="U472" s="17">
        <v>0.101692620160244</v>
      </c>
      <c r="V472" s="17"/>
      <c r="W472" s="17">
        <v>8.8177974958120894E-2</v>
      </c>
      <c r="X472" s="17">
        <v>9.9376067369610396E-2</v>
      </c>
      <c r="Y472" s="17">
        <v>0.18052559957865999</v>
      </c>
      <c r="Z472" s="17">
        <v>0.18133804410872301</v>
      </c>
      <c r="AA472" s="17">
        <v>0.24946689638367101</v>
      </c>
      <c r="AB472" s="17"/>
      <c r="AC472" s="17">
        <v>0.10716077078955399</v>
      </c>
      <c r="AD472" s="17">
        <v>0.14540375194947799</v>
      </c>
      <c r="AE472" s="17"/>
      <c r="AF472" s="17">
        <v>0.16524447222681399</v>
      </c>
      <c r="AG472" s="17">
        <v>0.17228121288779899</v>
      </c>
      <c r="AH472" s="17">
        <v>7.9595002934531894E-2</v>
      </c>
      <c r="AI472" s="17">
        <v>3.40430450179805E-2</v>
      </c>
      <c r="AJ472" s="17"/>
      <c r="AK472" s="17">
        <v>0.166746339316972</v>
      </c>
      <c r="AL472" s="17">
        <v>8.3725124846402002E-2</v>
      </c>
      <c r="AM472" s="17"/>
      <c r="AN472" s="17">
        <v>0.15665187033026101</v>
      </c>
      <c r="AO472" s="17">
        <v>0.132612049931223</v>
      </c>
      <c r="AP472" s="17">
        <v>7.8855259025833901E-2</v>
      </c>
      <c r="AQ472" s="17"/>
      <c r="AR472" s="17">
        <v>0.22235656034680201</v>
      </c>
      <c r="AS472" s="17">
        <v>2.2897050584966799E-2</v>
      </c>
      <c r="AT472" s="17"/>
      <c r="AU472" s="17">
        <v>0.32804908806513899</v>
      </c>
      <c r="AV472" s="17">
        <v>0</v>
      </c>
    </row>
    <row r="473" spans="2:48" x14ac:dyDescent="0.25">
      <c r="B473" t="s">
        <v>123</v>
      </c>
      <c r="C473" s="17">
        <v>2.86799444264269E-2</v>
      </c>
      <c r="D473" s="17">
        <v>3.1521940025678499E-2</v>
      </c>
      <c r="E473" s="17">
        <v>2.4570227354710299E-2</v>
      </c>
      <c r="F473" s="17"/>
      <c r="G473" s="17">
        <v>3.5828138887934999E-2</v>
      </c>
      <c r="H473" s="17">
        <v>5.0072649388815102E-2</v>
      </c>
      <c r="I473" s="17">
        <v>1.2115994938645101E-2</v>
      </c>
      <c r="J473" s="17">
        <v>2.1788476796877398E-2</v>
      </c>
      <c r="K473" s="17">
        <v>2.4153951057218299E-2</v>
      </c>
      <c r="L473" s="17"/>
      <c r="M473" s="17">
        <v>1.52469054414667E-2</v>
      </c>
      <c r="N473" s="17">
        <v>3.2716876473584199E-2</v>
      </c>
      <c r="O473" s="17">
        <v>2.8180902905993999E-2</v>
      </c>
      <c r="P473" s="17">
        <v>4.0598821107687998E-2</v>
      </c>
      <c r="Q473" s="17"/>
      <c r="R473" s="17">
        <v>2.8016442796830399E-2</v>
      </c>
      <c r="S473" s="17">
        <v>2.9893842405166099E-2</v>
      </c>
      <c r="T473" s="17">
        <v>1.5413829801484801E-2</v>
      </c>
      <c r="U473" s="17">
        <v>4.90340585689805E-2</v>
      </c>
      <c r="V473" s="17"/>
      <c r="W473" s="17">
        <v>2.76161335561796E-2</v>
      </c>
      <c r="X473" s="17">
        <v>2.99974257352295E-2</v>
      </c>
      <c r="Y473" s="17">
        <v>2.5082665730607499E-2</v>
      </c>
      <c r="Z473" s="17">
        <v>0</v>
      </c>
      <c r="AA473" s="17">
        <v>0</v>
      </c>
      <c r="AB473" s="17"/>
      <c r="AC473" s="17">
        <v>3.0839679122953802E-2</v>
      </c>
      <c r="AD473" s="17">
        <v>2.3404231543814099E-2</v>
      </c>
      <c r="AE473" s="17"/>
      <c r="AF473" s="17">
        <v>1.64085343489918E-2</v>
      </c>
      <c r="AG473" s="17">
        <v>1.10467623617594E-2</v>
      </c>
      <c r="AH473" s="17">
        <v>3.05891303348917E-2</v>
      </c>
      <c r="AI473" s="17">
        <v>9.8152291794730506E-2</v>
      </c>
      <c r="AJ473" s="17"/>
      <c r="AK473" s="17">
        <v>2.77225324473903E-2</v>
      </c>
      <c r="AL473" s="17">
        <v>2.9623304171169901E-2</v>
      </c>
      <c r="AM473" s="17"/>
      <c r="AN473" s="17">
        <v>1.79309995587471E-2</v>
      </c>
      <c r="AO473" s="17">
        <v>2.6625492051428799E-2</v>
      </c>
      <c r="AP473" s="17">
        <v>3.4918947632300197E-2</v>
      </c>
      <c r="AQ473" s="17"/>
      <c r="AR473" s="17">
        <v>1.4010826395716901E-2</v>
      </c>
      <c r="AS473" s="17">
        <v>3.76058819868395E-2</v>
      </c>
      <c r="AT473" s="17"/>
      <c r="AU473" s="17">
        <v>0</v>
      </c>
      <c r="AV473" s="17">
        <v>0</v>
      </c>
    </row>
    <row r="474" spans="2:48" x14ac:dyDescent="0.25">
      <c r="B474" t="s">
        <v>203</v>
      </c>
      <c r="C474" s="17">
        <v>0.38053854342313298</v>
      </c>
      <c r="D474" s="17">
        <v>0.28694134196058502</v>
      </c>
      <c r="E474" s="17">
        <v>0.46630933801705798</v>
      </c>
      <c r="F474" s="17"/>
      <c r="G474" s="17">
        <v>0.51841029413987605</v>
      </c>
      <c r="H474" s="17">
        <v>0.38531235221161197</v>
      </c>
      <c r="I474" s="17">
        <v>0.40697633097663599</v>
      </c>
      <c r="J474" s="17">
        <v>0.39468132072683199</v>
      </c>
      <c r="K474" s="17">
        <v>0.204723866781688</v>
      </c>
      <c r="L474" s="17"/>
      <c r="M474" s="17">
        <v>0.29043151080744101</v>
      </c>
      <c r="N474" s="17">
        <v>0.43933938059474398</v>
      </c>
      <c r="O474" s="17">
        <v>0.38899321190053099</v>
      </c>
      <c r="P474" s="17">
        <v>0.38136862315102799</v>
      </c>
      <c r="Q474" s="17"/>
      <c r="R474" s="17">
        <v>0.29063520895933698</v>
      </c>
      <c r="S474" s="17">
        <v>0.34668968860786697</v>
      </c>
      <c r="T474" s="17">
        <v>0.40574801212880701</v>
      </c>
      <c r="U474" s="17">
        <v>0.41749859225109098</v>
      </c>
      <c r="V474" s="17"/>
      <c r="W474" s="17">
        <v>0.468661098721117</v>
      </c>
      <c r="X474" s="17">
        <v>0.38678995346946499</v>
      </c>
      <c r="Y474" s="17">
        <v>0.31779371884590901</v>
      </c>
      <c r="Z474" s="17">
        <v>0.25615669387996398</v>
      </c>
      <c r="AA474" s="17">
        <v>0</v>
      </c>
      <c r="AB474" s="17"/>
      <c r="AC474" s="17">
        <v>0.41689778304323299</v>
      </c>
      <c r="AD474" s="17">
        <v>0.31171639386359601</v>
      </c>
      <c r="AE474" s="17"/>
      <c r="AF474" s="17">
        <v>0.27542473363741299</v>
      </c>
      <c r="AG474" s="17">
        <v>0.34236128227062101</v>
      </c>
      <c r="AH474" s="17">
        <v>0.46915976914180102</v>
      </c>
      <c r="AI474" s="17">
        <v>0.42108515234014898</v>
      </c>
      <c r="AJ474" s="17"/>
      <c r="AK474" s="17">
        <v>0.32408231832939599</v>
      </c>
      <c r="AL474" s="17">
        <v>0.426508371514631</v>
      </c>
      <c r="AM474" s="17"/>
      <c r="AN474" s="17">
        <v>0.319320890528904</v>
      </c>
      <c r="AO474" s="17">
        <v>0.39388141071577298</v>
      </c>
      <c r="AP474" s="17">
        <v>0.43195792271129502</v>
      </c>
      <c r="AQ474" s="17"/>
      <c r="AR474" s="17">
        <v>0.20210530926186701</v>
      </c>
      <c r="AS474" s="17">
        <v>0.66970214524617699</v>
      </c>
      <c r="AT474" s="17"/>
      <c r="AU474" s="17">
        <v>0</v>
      </c>
      <c r="AV474" s="17">
        <v>1</v>
      </c>
    </row>
    <row r="475" spans="2:48" x14ac:dyDescent="0.25">
      <c r="B475" t="s">
        <v>204</v>
      </c>
      <c r="C475" s="17">
        <v>0.362054594482763</v>
      </c>
      <c r="D475" s="17">
        <v>0.41717366533382699</v>
      </c>
      <c r="E475" s="17">
        <v>0.31360525036039</v>
      </c>
      <c r="F475" s="17"/>
      <c r="G475" s="17">
        <v>0.20801087120943901</v>
      </c>
      <c r="H475" s="17">
        <v>0.34837939052073202</v>
      </c>
      <c r="I475" s="17">
        <v>0.37855517485062301</v>
      </c>
      <c r="J475" s="17">
        <v>0.36605981490119899</v>
      </c>
      <c r="K475" s="17">
        <v>0.50176090550569097</v>
      </c>
      <c r="L475" s="17"/>
      <c r="M475" s="17">
        <v>0.47279746727444799</v>
      </c>
      <c r="N475" s="17">
        <v>0.32099263566529201</v>
      </c>
      <c r="O475" s="17">
        <v>0.36806739407567302</v>
      </c>
      <c r="P475" s="17">
        <v>0.299523036511539</v>
      </c>
      <c r="Q475" s="17"/>
      <c r="R475" s="17">
        <v>0.39553807477403302</v>
      </c>
      <c r="S475" s="17">
        <v>0.37690668128733401</v>
      </c>
      <c r="T475" s="17">
        <v>0.380009058242468</v>
      </c>
      <c r="U475" s="17">
        <v>0.29570190356873099</v>
      </c>
      <c r="V475" s="17"/>
      <c r="W475" s="17">
        <v>0.27194716115372097</v>
      </c>
      <c r="X475" s="17">
        <v>0.34838808973785101</v>
      </c>
      <c r="Y475" s="17">
        <v>0.474134010033259</v>
      </c>
      <c r="Z475" s="17">
        <v>0.47360891092240398</v>
      </c>
      <c r="AA475" s="17">
        <v>0.64068213197611401</v>
      </c>
      <c r="AB475" s="17"/>
      <c r="AC475" s="17">
        <v>0.34799293805496201</v>
      </c>
      <c r="AD475" s="17">
        <v>0.39747259703765297</v>
      </c>
      <c r="AE475" s="17"/>
      <c r="AF475" s="17">
        <v>0.47366714752799299</v>
      </c>
      <c r="AG475" s="17">
        <v>0.41283045933275703</v>
      </c>
      <c r="AH475" s="17">
        <v>0.284660484312109</v>
      </c>
      <c r="AI475" s="17">
        <v>0.20883467124909699</v>
      </c>
      <c r="AJ475" s="17"/>
      <c r="AK475" s="17">
        <v>0.41331219310801998</v>
      </c>
      <c r="AL475" s="17">
        <v>0.326259675602452</v>
      </c>
      <c r="AM475" s="17"/>
      <c r="AN475" s="17">
        <v>0.443087028672775</v>
      </c>
      <c r="AO475" s="17">
        <v>0.40074224213191101</v>
      </c>
      <c r="AP475" s="17">
        <v>0.25961355444755302</v>
      </c>
      <c r="AQ475" s="17"/>
      <c r="AR475" s="17">
        <v>0.58220742509764301</v>
      </c>
      <c r="AS475" s="17">
        <v>0.15303482143286401</v>
      </c>
      <c r="AT475" s="17"/>
      <c r="AU475" s="17">
        <v>1</v>
      </c>
      <c r="AV475" s="17">
        <v>0</v>
      </c>
    </row>
    <row r="476" spans="2:48" x14ac:dyDescent="0.25">
      <c r="B476" t="s">
        <v>147</v>
      </c>
      <c r="C476" s="17">
        <v>-1.8483948940369799E-2</v>
      </c>
      <c r="D476" s="17">
        <v>0.130232323373242</v>
      </c>
      <c r="E476" s="17">
        <v>-0.15270408765666801</v>
      </c>
      <c r="F476" s="17"/>
      <c r="G476" s="17">
        <v>-0.31039942293043699</v>
      </c>
      <c r="H476" s="17">
        <v>-3.6932961690880103E-2</v>
      </c>
      <c r="I476" s="17">
        <v>-2.8421156126013099E-2</v>
      </c>
      <c r="J476" s="17">
        <v>-2.8621505825633699E-2</v>
      </c>
      <c r="K476" s="17">
        <v>0.297037038724003</v>
      </c>
      <c r="L476" s="17"/>
      <c r="M476" s="17">
        <v>0.18236595646700701</v>
      </c>
      <c r="N476" s="17">
        <v>-0.11834674492945201</v>
      </c>
      <c r="O476" s="17">
        <v>-2.09258178248579E-2</v>
      </c>
      <c r="P476" s="17">
        <v>-8.1845586639488793E-2</v>
      </c>
      <c r="Q476" s="17"/>
      <c r="R476" s="17">
        <v>0.104902865814697</v>
      </c>
      <c r="S476" s="17">
        <v>3.02169926794668E-2</v>
      </c>
      <c r="T476" s="17">
        <v>-2.57389538863395E-2</v>
      </c>
      <c r="U476" s="17">
        <v>-0.12179668868236</v>
      </c>
      <c r="V476" s="17"/>
      <c r="W476" s="17">
        <v>-0.196713937567396</v>
      </c>
      <c r="X476" s="17">
        <v>-3.8401863731614701E-2</v>
      </c>
      <c r="Y476" s="17">
        <v>0.15634029118734999</v>
      </c>
      <c r="Z476" s="17">
        <v>0.21745221704244</v>
      </c>
      <c r="AA476" s="17">
        <v>0.64068213197611401</v>
      </c>
      <c r="AB476" s="17"/>
      <c r="AC476" s="17">
        <v>-6.8904844988271804E-2</v>
      </c>
      <c r="AD476" s="17">
        <v>8.5756203174057605E-2</v>
      </c>
      <c r="AE476" s="17"/>
      <c r="AF476" s="17">
        <v>0.19824241389058</v>
      </c>
      <c r="AG476" s="17">
        <v>7.0469177062135596E-2</v>
      </c>
      <c r="AH476" s="17">
        <v>-0.184499284829692</v>
      </c>
      <c r="AI476" s="17">
        <v>-0.21225048109105099</v>
      </c>
      <c r="AJ476" s="17"/>
      <c r="AK476" s="17">
        <v>8.9229874778624402E-2</v>
      </c>
      <c r="AL476" s="17">
        <v>-0.100248695912179</v>
      </c>
      <c r="AM476" s="17"/>
      <c r="AN476" s="17">
        <v>0.123766138143872</v>
      </c>
      <c r="AO476" s="17">
        <v>6.8608314161372501E-3</v>
      </c>
      <c r="AP476" s="17">
        <v>-0.172344368263742</v>
      </c>
      <c r="AQ476" s="17"/>
      <c r="AR476" s="17">
        <v>0.38010211583577602</v>
      </c>
      <c r="AS476" s="17">
        <v>-0.51666732381331304</v>
      </c>
      <c r="AT476" s="17"/>
      <c r="AU476" s="17">
        <v>1</v>
      </c>
      <c r="AV476" s="17">
        <v>-1</v>
      </c>
    </row>
    <row r="477" spans="2:48" x14ac:dyDescent="0.25">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row>
    <row r="478" spans="2:48" x14ac:dyDescent="0.25">
      <c r="B478" s="6" t="s">
        <v>261</v>
      </c>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row>
    <row r="479" spans="2:48" x14ac:dyDescent="0.25">
      <c r="B479" s="24" t="s">
        <v>73</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row>
    <row r="480" spans="2:48" x14ac:dyDescent="0.25">
      <c r="B480" t="s">
        <v>198</v>
      </c>
      <c r="C480" s="17">
        <v>0.131725766140495</v>
      </c>
      <c r="D480" s="17">
        <v>0.102846017744451</v>
      </c>
      <c r="E480" s="17">
        <v>0.15364058113478801</v>
      </c>
      <c r="F480" s="17"/>
      <c r="G480" s="17">
        <v>0.13244584172273199</v>
      </c>
      <c r="H480" s="17">
        <v>0.163484063580985</v>
      </c>
      <c r="I480" s="17">
        <v>9.0496514153120503E-2</v>
      </c>
      <c r="J480" s="17">
        <v>0.18021935465236</v>
      </c>
      <c r="K480" s="17">
        <v>9.2165590184552407E-2</v>
      </c>
      <c r="L480" s="17"/>
      <c r="M480" s="17">
        <v>9.1482890887309098E-2</v>
      </c>
      <c r="N480" s="17">
        <v>0.144965259629142</v>
      </c>
      <c r="O480" s="17">
        <v>0.13622094787768299</v>
      </c>
      <c r="P480" s="17">
        <v>0.143150517119987</v>
      </c>
      <c r="Q480" s="17"/>
      <c r="R480" s="17">
        <v>8.9472695578693195E-2</v>
      </c>
      <c r="S480" s="17">
        <v>0.116888708237621</v>
      </c>
      <c r="T480" s="17">
        <v>0.11720257995357899</v>
      </c>
      <c r="U480" s="17">
        <v>0.165198628289215</v>
      </c>
      <c r="V480" s="17"/>
      <c r="W480" s="17">
        <v>0.17703707622425299</v>
      </c>
      <c r="X480" s="17">
        <v>0.118337561441239</v>
      </c>
      <c r="Y480" s="17">
        <v>0.14113997326774</v>
      </c>
      <c r="Z480" s="17">
        <v>1.2583986544127099E-2</v>
      </c>
      <c r="AA480" s="17">
        <v>0</v>
      </c>
      <c r="AB480" s="17"/>
      <c r="AC480" s="17">
        <v>0.12988173210193299</v>
      </c>
      <c r="AD480" s="17">
        <v>0.13202583877534199</v>
      </c>
      <c r="AE480" s="17"/>
      <c r="AF480" s="17">
        <v>0.100294020338314</v>
      </c>
      <c r="AG480" s="17">
        <v>0.106050918438266</v>
      </c>
      <c r="AH480" s="17">
        <v>0.15617714300975599</v>
      </c>
      <c r="AI480" s="17">
        <v>0.19851121440104999</v>
      </c>
      <c r="AJ480" s="17"/>
      <c r="AK480" s="17">
        <v>0.129010581485141</v>
      </c>
      <c r="AL480" s="17">
        <v>0.13686218279136</v>
      </c>
      <c r="AM480" s="17"/>
      <c r="AN480" s="17">
        <v>0.125186554850066</v>
      </c>
      <c r="AO480" s="17">
        <v>0.1304627418365</v>
      </c>
      <c r="AP480" s="17">
        <v>0.146594046391856</v>
      </c>
      <c r="AQ480" s="17"/>
      <c r="AR480" s="17">
        <v>7.2691753196580305E-2</v>
      </c>
      <c r="AS480" s="17">
        <v>0.22611748123951</v>
      </c>
      <c r="AT480" s="17"/>
      <c r="AU480" s="17">
        <v>5.7028443425330297E-2</v>
      </c>
      <c r="AV480" s="17">
        <v>0.24103633146390699</v>
      </c>
    </row>
    <row r="481" spans="2:48" x14ac:dyDescent="0.25">
      <c r="B481" t="s">
        <v>199</v>
      </c>
      <c r="C481" s="17">
        <v>0.283371350667663</v>
      </c>
      <c r="D481" s="17">
        <v>0.22441834547260101</v>
      </c>
      <c r="E481" s="17">
        <v>0.345842108322374</v>
      </c>
      <c r="F481" s="17"/>
      <c r="G481" s="17">
        <v>0.34918908196574699</v>
      </c>
      <c r="H481" s="17">
        <v>0.26344092484637699</v>
      </c>
      <c r="I481" s="17">
        <v>0.34808836562165901</v>
      </c>
      <c r="J481" s="17">
        <v>0.23554810633839801</v>
      </c>
      <c r="K481" s="17">
        <v>0.22443869672824199</v>
      </c>
      <c r="L481" s="17"/>
      <c r="M481" s="17">
        <v>0.27295380458764801</v>
      </c>
      <c r="N481" s="17">
        <v>0.26235798236185798</v>
      </c>
      <c r="O481" s="17">
        <v>0.31273325640913802</v>
      </c>
      <c r="P481" s="17">
        <v>0.27306424881254199</v>
      </c>
      <c r="Q481" s="17"/>
      <c r="R481" s="17">
        <v>0.18386827328381</v>
      </c>
      <c r="S481" s="17">
        <v>0.28736118914507303</v>
      </c>
      <c r="T481" s="17">
        <v>0.30832703879900403</v>
      </c>
      <c r="U481" s="17">
        <v>0.31744654870158401</v>
      </c>
      <c r="V481" s="17"/>
      <c r="W481" s="17">
        <v>0.294071703714889</v>
      </c>
      <c r="X481" s="17">
        <v>0.33246548724713698</v>
      </c>
      <c r="Y481" s="17">
        <v>0.25184888640394398</v>
      </c>
      <c r="Z481" s="17">
        <v>0.18162086234028499</v>
      </c>
      <c r="AA481" s="17">
        <v>0</v>
      </c>
      <c r="AB481" s="17"/>
      <c r="AC481" s="17">
        <v>0.29658834589960298</v>
      </c>
      <c r="AD481" s="17">
        <v>0.26477673928001899</v>
      </c>
      <c r="AE481" s="17"/>
      <c r="AF481" s="17">
        <v>0.25020360881120002</v>
      </c>
      <c r="AG481" s="17">
        <v>0.27734830976981101</v>
      </c>
      <c r="AH481" s="17">
        <v>0.32435576158664797</v>
      </c>
      <c r="AI481" s="17">
        <v>0.21698773711363001</v>
      </c>
      <c r="AJ481" s="17"/>
      <c r="AK481" s="17">
        <v>0.21079893420296</v>
      </c>
      <c r="AL481" s="17">
        <v>0.33726518659641203</v>
      </c>
      <c r="AM481" s="17"/>
      <c r="AN481" s="17">
        <v>0.256029150944729</v>
      </c>
      <c r="AO481" s="17">
        <v>0.28531013734880201</v>
      </c>
      <c r="AP481" s="17">
        <v>0.32869907818313998</v>
      </c>
      <c r="AQ481" s="17"/>
      <c r="AR481" s="17">
        <v>0.22232615262736</v>
      </c>
      <c r="AS481" s="17">
        <v>0.35151847286635701</v>
      </c>
      <c r="AT481" s="17"/>
      <c r="AU481" s="17">
        <v>0.18817035961894599</v>
      </c>
      <c r="AV481" s="17">
        <v>0.42456177243093102</v>
      </c>
    </row>
    <row r="482" spans="2:48" x14ac:dyDescent="0.25">
      <c r="B482" t="s">
        <v>200</v>
      </c>
      <c r="C482" s="17">
        <v>0.23121797711167999</v>
      </c>
      <c r="D482" s="17">
        <v>0.25441036190097199</v>
      </c>
      <c r="E482" s="17">
        <v>0.208641708169407</v>
      </c>
      <c r="F482" s="17"/>
      <c r="G482" s="17">
        <v>0.221875720286413</v>
      </c>
      <c r="H482" s="17">
        <v>0.21396363716375399</v>
      </c>
      <c r="I482" s="17">
        <v>0.21974094359964899</v>
      </c>
      <c r="J482" s="17">
        <v>0.24735872150316399</v>
      </c>
      <c r="K482" s="17">
        <v>0.252050617877775</v>
      </c>
      <c r="L482" s="17"/>
      <c r="M482" s="17">
        <v>0.22229772736157499</v>
      </c>
      <c r="N482" s="17">
        <v>0.22425320556964301</v>
      </c>
      <c r="O482" s="17">
        <v>0.24616894331592501</v>
      </c>
      <c r="P482" s="17">
        <v>0.24909424122676799</v>
      </c>
      <c r="Q482" s="17"/>
      <c r="R482" s="17">
        <v>0.25892668769655303</v>
      </c>
      <c r="S482" s="17">
        <v>0.216946558810756</v>
      </c>
      <c r="T482" s="17">
        <v>0.27472221793143697</v>
      </c>
      <c r="U482" s="17">
        <v>0.207458669785586</v>
      </c>
      <c r="V482" s="17"/>
      <c r="W482" s="17">
        <v>0.22403396610333401</v>
      </c>
      <c r="X482" s="17">
        <v>0.22113069624871501</v>
      </c>
      <c r="Y482" s="17">
        <v>0.21515756568243499</v>
      </c>
      <c r="Z482" s="17">
        <v>0.236452269536714</v>
      </c>
      <c r="AA482" s="17">
        <v>0.32091790115060598</v>
      </c>
      <c r="AB482" s="17"/>
      <c r="AC482" s="17">
        <v>0.228956218574976</v>
      </c>
      <c r="AD482" s="17">
        <v>0.22647349804223299</v>
      </c>
      <c r="AE482" s="17"/>
      <c r="AF482" s="17">
        <v>0.248293914446124</v>
      </c>
      <c r="AG482" s="17">
        <v>0.22001804391080401</v>
      </c>
      <c r="AH482" s="17">
        <v>0.21521811495481399</v>
      </c>
      <c r="AI482" s="17">
        <v>0.25300384050619001</v>
      </c>
      <c r="AJ482" s="17"/>
      <c r="AK482" s="17">
        <v>0.239478112358292</v>
      </c>
      <c r="AL482" s="17">
        <v>0.21701265635709299</v>
      </c>
      <c r="AM482" s="17"/>
      <c r="AN482" s="17">
        <v>0.211673207908667</v>
      </c>
      <c r="AO482" s="17">
        <v>0.22252223003664001</v>
      </c>
      <c r="AP482" s="17">
        <v>0.23937162438731299</v>
      </c>
      <c r="AQ482" s="17"/>
      <c r="AR482" s="17">
        <v>0.202466006703202</v>
      </c>
      <c r="AS482" s="17">
        <v>0.19642493234424499</v>
      </c>
      <c r="AT482" s="17"/>
      <c r="AU482" s="17">
        <v>0.21604414337105199</v>
      </c>
      <c r="AV482" s="17">
        <v>0.15974107083699099</v>
      </c>
    </row>
    <row r="483" spans="2:48" x14ac:dyDescent="0.25">
      <c r="B483" t="s">
        <v>201</v>
      </c>
      <c r="C483" s="17">
        <v>0.24082261219419199</v>
      </c>
      <c r="D483" s="17">
        <v>0.28957369390238302</v>
      </c>
      <c r="E483" s="17">
        <v>0.194619097374056</v>
      </c>
      <c r="F483" s="17"/>
      <c r="G483" s="17">
        <v>0.225237312271062</v>
      </c>
      <c r="H483" s="17">
        <v>0.26801438454212001</v>
      </c>
      <c r="I483" s="17">
        <v>0.20109111602887</v>
      </c>
      <c r="J483" s="17">
        <v>0.21279815322380499</v>
      </c>
      <c r="K483" s="17">
        <v>0.29604659493108498</v>
      </c>
      <c r="L483" s="17"/>
      <c r="M483" s="17">
        <v>0.29619926343511199</v>
      </c>
      <c r="N483" s="17">
        <v>0.26249198824043701</v>
      </c>
      <c r="O483" s="17">
        <v>0.22610908840355401</v>
      </c>
      <c r="P483" s="17">
        <v>0.17816798442644799</v>
      </c>
      <c r="Q483" s="17"/>
      <c r="R483" s="17">
        <v>0.32818594047294702</v>
      </c>
      <c r="S483" s="17">
        <v>0.27360923208572602</v>
      </c>
      <c r="T483" s="17">
        <v>0.20692242467791799</v>
      </c>
      <c r="U483" s="17">
        <v>0.21364633816734499</v>
      </c>
      <c r="V483" s="17"/>
      <c r="W483" s="17">
        <v>0.243290848034416</v>
      </c>
      <c r="X483" s="17">
        <v>0.231409797688991</v>
      </c>
      <c r="Y483" s="17">
        <v>0.228406736083754</v>
      </c>
      <c r="Z483" s="17">
        <v>0.41860332352586599</v>
      </c>
      <c r="AA483" s="17">
        <v>0.16746767269650301</v>
      </c>
      <c r="AB483" s="17"/>
      <c r="AC483" s="17">
        <v>0.23036956125342301</v>
      </c>
      <c r="AD483" s="17">
        <v>0.264600011952347</v>
      </c>
      <c r="AE483" s="17"/>
      <c r="AF483" s="17">
        <v>0.26848903801557999</v>
      </c>
      <c r="AG483" s="17">
        <v>0.26044824064111999</v>
      </c>
      <c r="AH483" s="17">
        <v>0.22098426674393401</v>
      </c>
      <c r="AI483" s="17">
        <v>0.207931029265259</v>
      </c>
      <c r="AJ483" s="17"/>
      <c r="AK483" s="17">
        <v>0.28931969349498399</v>
      </c>
      <c r="AL483" s="17">
        <v>0.20972444394989401</v>
      </c>
      <c r="AM483" s="17"/>
      <c r="AN483" s="17">
        <v>0.25093426519552597</v>
      </c>
      <c r="AO483" s="17">
        <v>0.26323963168278602</v>
      </c>
      <c r="AP483" s="17">
        <v>0.22110916067114</v>
      </c>
      <c r="AQ483" s="17"/>
      <c r="AR483" s="17">
        <v>0.33205281772800999</v>
      </c>
      <c r="AS483" s="17">
        <v>0.16903635101155801</v>
      </c>
      <c r="AT483" s="17"/>
      <c r="AU483" s="17">
        <v>0.36882896534330101</v>
      </c>
      <c r="AV483" s="17">
        <v>0.127650870392538</v>
      </c>
    </row>
    <row r="484" spans="2:48" x14ac:dyDescent="0.25">
      <c r="B484" t="s">
        <v>202</v>
      </c>
      <c r="C484" s="17">
        <v>8.0254119158547299E-2</v>
      </c>
      <c r="D484" s="17">
        <v>9.7690652126474195E-2</v>
      </c>
      <c r="E484" s="17">
        <v>6.4305545179564494E-2</v>
      </c>
      <c r="F484" s="17"/>
      <c r="G484" s="17">
        <v>4.0467113826570103E-2</v>
      </c>
      <c r="H484" s="17">
        <v>5.8049806697271798E-2</v>
      </c>
      <c r="I484" s="17">
        <v>0.111550322229567</v>
      </c>
      <c r="J484" s="17">
        <v>9.0014203205435003E-2</v>
      </c>
      <c r="K484" s="17">
        <v>9.9329502775737294E-2</v>
      </c>
      <c r="L484" s="17"/>
      <c r="M484" s="17">
        <v>0.11002246052674999</v>
      </c>
      <c r="N484" s="17">
        <v>7.7771339811758697E-2</v>
      </c>
      <c r="O484" s="17">
        <v>5.8676609211133497E-2</v>
      </c>
      <c r="P484" s="17">
        <v>7.9329095328803501E-2</v>
      </c>
      <c r="Q484" s="17"/>
      <c r="R484" s="17">
        <v>0.104709166422216</v>
      </c>
      <c r="S484" s="17">
        <v>6.5243839791606598E-2</v>
      </c>
      <c r="T484" s="17">
        <v>8.2024257792764704E-2</v>
      </c>
      <c r="U484" s="17">
        <v>6.5799572708019394E-2</v>
      </c>
      <c r="V484" s="17"/>
      <c r="W484" s="17">
        <v>5.09615683389293E-2</v>
      </c>
      <c r="X484" s="17">
        <v>7.0658642490638704E-2</v>
      </c>
      <c r="Y484" s="17">
        <v>0.104331470156701</v>
      </c>
      <c r="Z484" s="17">
        <v>0.13557416666067501</v>
      </c>
      <c r="AA484" s="17">
        <v>0.36891484192944901</v>
      </c>
      <c r="AB484" s="17"/>
      <c r="AC484" s="17">
        <v>8.1350684637629206E-2</v>
      </c>
      <c r="AD484" s="17">
        <v>8.0949792071295004E-2</v>
      </c>
      <c r="AE484" s="17"/>
      <c r="AF484" s="17">
        <v>0.12359787822909001</v>
      </c>
      <c r="AG484" s="17">
        <v>8.9511654271072105E-2</v>
      </c>
      <c r="AH484" s="17">
        <v>4.9128887794371398E-2</v>
      </c>
      <c r="AI484" s="17">
        <v>6.6528347777824695E-2</v>
      </c>
      <c r="AJ484" s="17"/>
      <c r="AK484" s="17">
        <v>9.5185744068652295E-2</v>
      </c>
      <c r="AL484" s="17">
        <v>7.3182810299744799E-2</v>
      </c>
      <c r="AM484" s="17"/>
      <c r="AN484" s="17">
        <v>0.13639351456444901</v>
      </c>
      <c r="AO484" s="17">
        <v>6.4614989946913601E-2</v>
      </c>
      <c r="AP484" s="17">
        <v>4.6333389851158403E-2</v>
      </c>
      <c r="AQ484" s="17"/>
      <c r="AR484" s="17">
        <v>0.13839261514377199</v>
      </c>
      <c r="AS484" s="17">
        <v>2.53320474447047E-2</v>
      </c>
      <c r="AT484" s="17"/>
      <c r="AU484" s="17">
        <v>0.14321658982124399</v>
      </c>
      <c r="AV484" s="17">
        <v>2.3775780350994001E-2</v>
      </c>
    </row>
    <row r="485" spans="2:48" x14ac:dyDescent="0.25">
      <c r="B485" t="s">
        <v>123</v>
      </c>
      <c r="C485" s="17">
        <v>3.2608174727423202E-2</v>
      </c>
      <c r="D485" s="17">
        <v>3.1060928853119101E-2</v>
      </c>
      <c r="E485" s="17">
        <v>3.2950959819810298E-2</v>
      </c>
      <c r="F485" s="17"/>
      <c r="G485" s="17">
        <v>3.0784929927476799E-2</v>
      </c>
      <c r="H485" s="17">
        <v>3.3047183169493399E-2</v>
      </c>
      <c r="I485" s="17">
        <v>2.90327383671347E-2</v>
      </c>
      <c r="J485" s="17">
        <v>3.40614610768376E-2</v>
      </c>
      <c r="K485" s="17">
        <v>3.5968997502608298E-2</v>
      </c>
      <c r="L485" s="17"/>
      <c r="M485" s="17">
        <v>7.0438532016069396E-3</v>
      </c>
      <c r="N485" s="17">
        <v>2.8160224387160801E-2</v>
      </c>
      <c r="O485" s="17">
        <v>2.0091154782566199E-2</v>
      </c>
      <c r="P485" s="17">
        <v>7.7193913085450705E-2</v>
      </c>
      <c r="Q485" s="17"/>
      <c r="R485" s="17">
        <v>3.4837236545781101E-2</v>
      </c>
      <c r="S485" s="17">
        <v>3.9950471929216899E-2</v>
      </c>
      <c r="T485" s="17">
        <v>1.0801480845297799E-2</v>
      </c>
      <c r="U485" s="17">
        <v>3.04502423482504E-2</v>
      </c>
      <c r="V485" s="17"/>
      <c r="W485" s="17">
        <v>1.0604837584179299E-2</v>
      </c>
      <c r="X485" s="17">
        <v>2.5997814883279499E-2</v>
      </c>
      <c r="Y485" s="17">
        <v>5.9115368405426298E-2</v>
      </c>
      <c r="Z485" s="17">
        <v>1.5165391392332601E-2</v>
      </c>
      <c r="AA485" s="17">
        <v>0.14269958422344201</v>
      </c>
      <c r="AB485" s="17"/>
      <c r="AC485" s="17">
        <v>3.2853457532435702E-2</v>
      </c>
      <c r="AD485" s="17">
        <v>3.11741198787642E-2</v>
      </c>
      <c r="AE485" s="17"/>
      <c r="AF485" s="17">
        <v>9.1215401596913305E-3</v>
      </c>
      <c r="AG485" s="17">
        <v>4.6622832968926199E-2</v>
      </c>
      <c r="AH485" s="17">
        <v>3.4135825910476501E-2</v>
      </c>
      <c r="AI485" s="17">
        <v>5.7037830936046301E-2</v>
      </c>
      <c r="AJ485" s="17"/>
      <c r="AK485" s="17">
        <v>3.6206934389971003E-2</v>
      </c>
      <c r="AL485" s="17">
        <v>2.59527200054957E-2</v>
      </c>
      <c r="AM485" s="17"/>
      <c r="AN485" s="17">
        <v>1.9783306536563499E-2</v>
      </c>
      <c r="AO485" s="17">
        <v>3.3850269148359001E-2</v>
      </c>
      <c r="AP485" s="17">
        <v>1.7892700515392001E-2</v>
      </c>
      <c r="AQ485" s="17"/>
      <c r="AR485" s="17">
        <v>3.2070654601075797E-2</v>
      </c>
      <c r="AS485" s="17">
        <v>3.1570715093625801E-2</v>
      </c>
      <c r="AT485" s="17"/>
      <c r="AU485" s="17">
        <v>2.6711498420127201E-2</v>
      </c>
      <c r="AV485" s="17">
        <v>2.3234174524638999E-2</v>
      </c>
    </row>
    <row r="486" spans="2:48" x14ac:dyDescent="0.25">
      <c r="B486" t="s">
        <v>203</v>
      </c>
      <c r="C486" s="17">
        <v>0.41509711680815797</v>
      </c>
      <c r="D486" s="17">
        <v>0.32726436321705199</v>
      </c>
      <c r="E486" s="17">
        <v>0.49948268945716201</v>
      </c>
      <c r="F486" s="17"/>
      <c r="G486" s="17">
        <v>0.48163492368847899</v>
      </c>
      <c r="H486" s="17">
        <v>0.42692498842736198</v>
      </c>
      <c r="I486" s="17">
        <v>0.43858487977478</v>
      </c>
      <c r="J486" s="17">
        <v>0.41576746099075901</v>
      </c>
      <c r="K486" s="17">
        <v>0.31660428691279402</v>
      </c>
      <c r="L486" s="17"/>
      <c r="M486" s="17">
        <v>0.364436695474957</v>
      </c>
      <c r="N486" s="17">
        <v>0.40732324199100001</v>
      </c>
      <c r="O486" s="17">
        <v>0.44895420428682098</v>
      </c>
      <c r="P486" s="17">
        <v>0.41621476593252899</v>
      </c>
      <c r="Q486" s="17"/>
      <c r="R486" s="17">
        <v>0.27334096886250298</v>
      </c>
      <c r="S486" s="17">
        <v>0.40424989738269401</v>
      </c>
      <c r="T486" s="17">
        <v>0.425529618752582</v>
      </c>
      <c r="U486" s="17">
        <v>0.48264517699079901</v>
      </c>
      <c r="V486" s="17"/>
      <c r="W486" s="17">
        <v>0.47110877993914202</v>
      </c>
      <c r="X486" s="17">
        <v>0.45080304868837601</v>
      </c>
      <c r="Y486" s="17">
        <v>0.39298885967168401</v>
      </c>
      <c r="Z486" s="17">
        <v>0.194204848884412</v>
      </c>
      <c r="AA486" s="17">
        <v>0</v>
      </c>
      <c r="AB486" s="17"/>
      <c r="AC486" s="17">
        <v>0.42647007800153702</v>
      </c>
      <c r="AD486" s="17">
        <v>0.39680257805536101</v>
      </c>
      <c r="AE486" s="17"/>
      <c r="AF486" s="17">
        <v>0.35049762914951399</v>
      </c>
      <c r="AG486" s="17">
        <v>0.38339922820807798</v>
      </c>
      <c r="AH486" s="17">
        <v>0.48053290459640402</v>
      </c>
      <c r="AI486" s="17">
        <v>0.41549895151468003</v>
      </c>
      <c r="AJ486" s="17"/>
      <c r="AK486" s="17">
        <v>0.33980951568809997</v>
      </c>
      <c r="AL486" s="17">
        <v>0.474127369387772</v>
      </c>
      <c r="AM486" s="17"/>
      <c r="AN486" s="17">
        <v>0.38121570579479502</v>
      </c>
      <c r="AO486" s="17">
        <v>0.41577287918530198</v>
      </c>
      <c r="AP486" s="17">
        <v>0.47529312457499601</v>
      </c>
      <c r="AQ486" s="17"/>
      <c r="AR486" s="17">
        <v>0.29501790582394</v>
      </c>
      <c r="AS486" s="17">
        <v>0.57763595410586599</v>
      </c>
      <c r="AT486" s="17"/>
      <c r="AU486" s="17">
        <v>0.24519880304427699</v>
      </c>
      <c r="AV486" s="17">
        <v>0.66559810389483798</v>
      </c>
    </row>
    <row r="487" spans="2:48" x14ac:dyDescent="0.25">
      <c r="B487" t="s">
        <v>204</v>
      </c>
      <c r="C487" s="17">
        <v>0.32107673135273901</v>
      </c>
      <c r="D487" s="17">
        <v>0.38726434602885701</v>
      </c>
      <c r="E487" s="17">
        <v>0.25892464255362102</v>
      </c>
      <c r="F487" s="17"/>
      <c r="G487" s="17">
        <v>0.26570442609763201</v>
      </c>
      <c r="H487" s="17">
        <v>0.32606419123939101</v>
      </c>
      <c r="I487" s="17">
        <v>0.31264143825843599</v>
      </c>
      <c r="J487" s="17">
        <v>0.30281235642923998</v>
      </c>
      <c r="K487" s="17">
        <v>0.39537609770682203</v>
      </c>
      <c r="L487" s="17"/>
      <c r="M487" s="17">
        <v>0.40622172396186201</v>
      </c>
      <c r="N487" s="17">
        <v>0.340263328052196</v>
      </c>
      <c r="O487" s="17">
        <v>0.28478569761468803</v>
      </c>
      <c r="P487" s="17">
        <v>0.25749707975525199</v>
      </c>
      <c r="Q487" s="17"/>
      <c r="R487" s="17">
        <v>0.43289510689516197</v>
      </c>
      <c r="S487" s="17">
        <v>0.33885307187733299</v>
      </c>
      <c r="T487" s="17">
        <v>0.288946682470683</v>
      </c>
      <c r="U487" s="17">
        <v>0.27944591087536502</v>
      </c>
      <c r="V487" s="17"/>
      <c r="W487" s="17">
        <v>0.29425241637334498</v>
      </c>
      <c r="X487" s="17">
        <v>0.30206844017962903</v>
      </c>
      <c r="Y487" s="17">
        <v>0.33273820624045503</v>
      </c>
      <c r="Z487" s="17">
        <v>0.55417749018654106</v>
      </c>
      <c r="AA487" s="17">
        <v>0.53638251462595199</v>
      </c>
      <c r="AB487" s="17"/>
      <c r="AC487" s="17">
        <v>0.31172024589105202</v>
      </c>
      <c r="AD487" s="17">
        <v>0.34554980402364199</v>
      </c>
      <c r="AE487" s="17"/>
      <c r="AF487" s="17">
        <v>0.39208691624467001</v>
      </c>
      <c r="AG487" s="17">
        <v>0.34995989491219198</v>
      </c>
      <c r="AH487" s="17">
        <v>0.27011315453830598</v>
      </c>
      <c r="AI487" s="17">
        <v>0.27445937704308299</v>
      </c>
      <c r="AJ487" s="17"/>
      <c r="AK487" s="17">
        <v>0.38450543756363698</v>
      </c>
      <c r="AL487" s="17">
        <v>0.28290725424963897</v>
      </c>
      <c r="AM487" s="17"/>
      <c r="AN487" s="17">
        <v>0.38732777975997501</v>
      </c>
      <c r="AO487" s="17">
        <v>0.32785462162969897</v>
      </c>
      <c r="AP487" s="17">
        <v>0.26744255052229898</v>
      </c>
      <c r="AQ487" s="17"/>
      <c r="AR487" s="17">
        <v>0.47044543287178198</v>
      </c>
      <c r="AS487" s="17">
        <v>0.194368398456263</v>
      </c>
      <c r="AT487" s="17"/>
      <c r="AU487" s="17">
        <v>0.51204555516454398</v>
      </c>
      <c r="AV487" s="17">
        <v>0.15142665074353201</v>
      </c>
    </row>
    <row r="488" spans="2:48" x14ac:dyDescent="0.25">
      <c r="B488" t="s">
        <v>147</v>
      </c>
      <c r="C488" s="17">
        <v>-9.4020385455419006E-2</v>
      </c>
      <c r="D488" s="17">
        <v>5.9999982811805297E-2</v>
      </c>
      <c r="E488" s="17">
        <v>-0.24055804690354099</v>
      </c>
      <c r="F488" s="17"/>
      <c r="G488" s="17">
        <v>-0.21593049759084701</v>
      </c>
      <c r="H488" s="17">
        <v>-0.10086079718797</v>
      </c>
      <c r="I488" s="17">
        <v>-0.12594344151634301</v>
      </c>
      <c r="J488" s="17">
        <v>-0.112955104561519</v>
      </c>
      <c r="K488" s="17">
        <v>7.8771810794028604E-2</v>
      </c>
      <c r="L488" s="17"/>
      <c r="M488" s="17">
        <v>4.17850284869054E-2</v>
      </c>
      <c r="N488" s="17">
        <v>-6.7059913938803603E-2</v>
      </c>
      <c r="O488" s="17">
        <v>-0.16416850667213401</v>
      </c>
      <c r="P488" s="17">
        <v>-0.158717686177277</v>
      </c>
      <c r="Q488" s="17"/>
      <c r="R488" s="17">
        <v>0.159554138032659</v>
      </c>
      <c r="S488" s="17">
        <v>-6.5396825505361203E-2</v>
      </c>
      <c r="T488" s="17">
        <v>-0.13658293628189999</v>
      </c>
      <c r="U488" s="17">
        <v>-0.20319926611543401</v>
      </c>
      <c r="V488" s="17"/>
      <c r="W488" s="17">
        <v>-0.17685636356579701</v>
      </c>
      <c r="X488" s="17">
        <v>-0.14873460850874601</v>
      </c>
      <c r="Y488" s="17">
        <v>-6.0250653431229102E-2</v>
      </c>
      <c r="Z488" s="17">
        <v>0.35997264130212803</v>
      </c>
      <c r="AA488" s="17">
        <v>0.53638251462595199</v>
      </c>
      <c r="AB488" s="17"/>
      <c r="AC488" s="17">
        <v>-0.11474983211048501</v>
      </c>
      <c r="AD488" s="17">
        <v>-5.1252774031719801E-2</v>
      </c>
      <c r="AE488" s="17"/>
      <c r="AF488" s="17">
        <v>4.1589287095155802E-2</v>
      </c>
      <c r="AG488" s="17">
        <v>-3.3439333295885901E-2</v>
      </c>
      <c r="AH488" s="17">
        <v>-0.21041975005809899</v>
      </c>
      <c r="AI488" s="17">
        <v>-0.14103957447159701</v>
      </c>
      <c r="AJ488" s="17"/>
      <c r="AK488" s="17">
        <v>4.4695921875536303E-2</v>
      </c>
      <c r="AL488" s="17">
        <v>-0.191220115138133</v>
      </c>
      <c r="AM488" s="17"/>
      <c r="AN488" s="17">
        <v>6.1120739651798197E-3</v>
      </c>
      <c r="AO488" s="17">
        <v>-8.79182575556028E-2</v>
      </c>
      <c r="AP488" s="17">
        <v>-0.207850574052697</v>
      </c>
      <c r="AQ488" s="17"/>
      <c r="AR488" s="17">
        <v>0.17542752704784301</v>
      </c>
      <c r="AS488" s="17">
        <v>-0.38326755564960302</v>
      </c>
      <c r="AT488" s="17"/>
      <c r="AU488" s="17">
        <v>0.26684675212026798</v>
      </c>
      <c r="AV488" s="17">
        <v>-0.51417145315130597</v>
      </c>
    </row>
    <row r="489" spans="2:48" x14ac:dyDescent="0.25">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row>
    <row r="490" spans="2:48" x14ac:dyDescent="0.25">
      <c r="B490" s="6" t="s">
        <v>262</v>
      </c>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row>
    <row r="491" spans="2:48" x14ac:dyDescent="0.25">
      <c r="B491" s="24" t="s">
        <v>73</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row>
    <row r="492" spans="2:48" x14ac:dyDescent="0.25">
      <c r="B492" t="s">
        <v>198</v>
      </c>
      <c r="C492" s="17">
        <v>0.16576450683392799</v>
      </c>
      <c r="D492" s="17">
        <v>0.13549225148437699</v>
      </c>
      <c r="E492" s="17">
        <v>0.189136832561493</v>
      </c>
      <c r="F492" s="17"/>
      <c r="G492" s="17">
        <v>0.25245018580691098</v>
      </c>
      <c r="H492" s="17">
        <v>0.17063185772338699</v>
      </c>
      <c r="I492" s="17">
        <v>0.14508108732438799</v>
      </c>
      <c r="J492" s="17">
        <v>0.17584633518801401</v>
      </c>
      <c r="K492" s="17">
        <v>8.8766004961293402E-2</v>
      </c>
      <c r="L492" s="17"/>
      <c r="M492" s="17">
        <v>0.10625212300452801</v>
      </c>
      <c r="N492" s="17">
        <v>0.155600874018721</v>
      </c>
      <c r="O492" s="17">
        <v>0.17207049816456199</v>
      </c>
      <c r="P492" s="17">
        <v>0.22361063435857101</v>
      </c>
      <c r="Q492" s="17"/>
      <c r="R492" s="17">
        <v>9.6075211818666795E-2</v>
      </c>
      <c r="S492" s="17">
        <v>0.17410618902414801</v>
      </c>
      <c r="T492" s="17">
        <v>0.15343505891545201</v>
      </c>
      <c r="U492" s="17">
        <v>0.17935823556657199</v>
      </c>
      <c r="V492" s="17"/>
      <c r="W492" s="17">
        <v>0.21666360666957099</v>
      </c>
      <c r="X492" s="17">
        <v>0.16337998678505999</v>
      </c>
      <c r="Y492" s="17">
        <v>0.136966429999416</v>
      </c>
      <c r="Z492" s="17">
        <v>3.3929291541515597E-2</v>
      </c>
      <c r="AA492" s="17">
        <v>0</v>
      </c>
      <c r="AB492" s="17"/>
      <c r="AC492" s="17">
        <v>0.177038692393334</v>
      </c>
      <c r="AD492" s="17">
        <v>0.145319373190608</v>
      </c>
      <c r="AE492" s="17"/>
      <c r="AF492" s="17">
        <v>0.127332089113254</v>
      </c>
      <c r="AG492" s="17">
        <v>0.105053800845839</v>
      </c>
      <c r="AH492" s="17">
        <v>0.20777892203148299</v>
      </c>
      <c r="AI492" s="17">
        <v>0.252475196482424</v>
      </c>
      <c r="AJ492" s="17"/>
      <c r="AK492" s="17">
        <v>0.15396664652602099</v>
      </c>
      <c r="AL492" s="17">
        <v>0.162466819994352</v>
      </c>
      <c r="AM492" s="17"/>
      <c r="AN492" s="17">
        <v>0.16823273582321199</v>
      </c>
      <c r="AO492" s="17">
        <v>0.120175502897262</v>
      </c>
      <c r="AP492" s="17">
        <v>0.211188543813223</v>
      </c>
      <c r="AQ492" s="17"/>
      <c r="AR492" s="17">
        <v>9.8444486093878694E-2</v>
      </c>
      <c r="AS492" s="17">
        <v>0.27234472188259701</v>
      </c>
      <c r="AT492" s="17"/>
      <c r="AU492" s="17">
        <v>7.2523518820942906E-2</v>
      </c>
      <c r="AV492" s="17">
        <v>0.30766828102572602</v>
      </c>
    </row>
    <row r="493" spans="2:48" x14ac:dyDescent="0.25">
      <c r="B493" t="s">
        <v>199</v>
      </c>
      <c r="C493" s="17">
        <v>0.30644947573586101</v>
      </c>
      <c r="D493" s="17">
        <v>0.248615813603796</v>
      </c>
      <c r="E493" s="17">
        <v>0.365147669999</v>
      </c>
      <c r="F493" s="17"/>
      <c r="G493" s="17">
        <v>0.31801824954281299</v>
      </c>
      <c r="H493" s="17">
        <v>0.31605186999361901</v>
      </c>
      <c r="I493" s="17">
        <v>0.32809969199896499</v>
      </c>
      <c r="J493" s="17">
        <v>0.31366492698743598</v>
      </c>
      <c r="K493" s="17">
        <v>0.25769310485054903</v>
      </c>
      <c r="L493" s="17"/>
      <c r="M493" s="17">
        <v>0.31322182034838603</v>
      </c>
      <c r="N493" s="17">
        <v>0.34370001240983999</v>
      </c>
      <c r="O493" s="17">
        <v>0.29416714546738598</v>
      </c>
      <c r="P493" s="17">
        <v>0.25285733453894099</v>
      </c>
      <c r="Q493" s="17"/>
      <c r="R493" s="17">
        <v>0.22368894132675099</v>
      </c>
      <c r="S493" s="17">
        <v>0.28032483001783198</v>
      </c>
      <c r="T493" s="17">
        <v>0.31394085537169097</v>
      </c>
      <c r="U493" s="17">
        <v>0.346852046895546</v>
      </c>
      <c r="V493" s="17"/>
      <c r="W493" s="17">
        <v>0.34303159119508803</v>
      </c>
      <c r="X493" s="17">
        <v>0.317219315475813</v>
      </c>
      <c r="Y493" s="17">
        <v>0.29513877928064303</v>
      </c>
      <c r="Z493" s="17">
        <v>0.196788433098921</v>
      </c>
      <c r="AA493" s="17">
        <v>0.19560761779622099</v>
      </c>
      <c r="AB493" s="17"/>
      <c r="AC493" s="17">
        <v>0.33854654609513901</v>
      </c>
      <c r="AD493" s="17">
        <v>0.252138899087201</v>
      </c>
      <c r="AE493" s="17"/>
      <c r="AF493" s="17">
        <v>0.27772505516079599</v>
      </c>
      <c r="AG493" s="17">
        <v>0.31506328959527402</v>
      </c>
      <c r="AH493" s="17">
        <v>0.33702990877512601</v>
      </c>
      <c r="AI493" s="17">
        <v>0.232503233311738</v>
      </c>
      <c r="AJ493" s="17"/>
      <c r="AK493" s="17">
        <v>0.27102591525865499</v>
      </c>
      <c r="AL493" s="17">
        <v>0.34904215576412101</v>
      </c>
      <c r="AM493" s="17"/>
      <c r="AN493" s="17">
        <v>0.25941943059789802</v>
      </c>
      <c r="AO493" s="17">
        <v>0.33231636151553501</v>
      </c>
      <c r="AP493" s="17">
        <v>0.34761292865700999</v>
      </c>
      <c r="AQ493" s="17"/>
      <c r="AR493" s="17">
        <v>0.27277867695223101</v>
      </c>
      <c r="AS493" s="17">
        <v>0.36296368347878</v>
      </c>
      <c r="AT493" s="17"/>
      <c r="AU493" s="17">
        <v>0.233013295303826</v>
      </c>
      <c r="AV493" s="17">
        <v>0.41535747673895901</v>
      </c>
    </row>
    <row r="494" spans="2:48" x14ac:dyDescent="0.25">
      <c r="B494" t="s">
        <v>200</v>
      </c>
      <c r="C494" s="17">
        <v>0.22783115057457701</v>
      </c>
      <c r="D494" s="17">
        <v>0.261989388594142</v>
      </c>
      <c r="E494" s="17">
        <v>0.19595812245225999</v>
      </c>
      <c r="F494" s="17"/>
      <c r="G494" s="17">
        <v>0.22425584845934299</v>
      </c>
      <c r="H494" s="17">
        <v>0.229088794142735</v>
      </c>
      <c r="I494" s="17">
        <v>0.20945830438197899</v>
      </c>
      <c r="J494" s="17">
        <v>0.22434417786986699</v>
      </c>
      <c r="K494" s="17">
        <v>0.25148369788221198</v>
      </c>
      <c r="L494" s="17"/>
      <c r="M494" s="17">
        <v>0.23039404107991601</v>
      </c>
      <c r="N494" s="17">
        <v>0.20315385160246799</v>
      </c>
      <c r="O494" s="17">
        <v>0.24957668389506499</v>
      </c>
      <c r="P494" s="17">
        <v>0.240135087313262</v>
      </c>
      <c r="Q494" s="17"/>
      <c r="R494" s="17">
        <v>0.301781961678598</v>
      </c>
      <c r="S494" s="17">
        <v>0.21984413750756801</v>
      </c>
      <c r="T494" s="17">
        <v>0.20958688090401201</v>
      </c>
      <c r="U494" s="17">
        <v>0.217406833916514</v>
      </c>
      <c r="V494" s="17"/>
      <c r="W494" s="17">
        <v>0.21913751601672701</v>
      </c>
      <c r="X494" s="17">
        <v>0.226835086357701</v>
      </c>
      <c r="Y494" s="17">
        <v>0.18015046926542899</v>
      </c>
      <c r="Z494" s="17">
        <v>0.27871745830253702</v>
      </c>
      <c r="AA494" s="17">
        <v>0.36435919344067602</v>
      </c>
      <c r="AB494" s="17"/>
      <c r="AC494" s="17">
        <v>0.22116905335477799</v>
      </c>
      <c r="AD494" s="17">
        <v>0.23053375955468999</v>
      </c>
      <c r="AE494" s="17"/>
      <c r="AF494" s="17">
        <v>0.241531724393233</v>
      </c>
      <c r="AG494" s="17">
        <v>0.234131676731958</v>
      </c>
      <c r="AH494" s="17">
        <v>0.21404920504917199</v>
      </c>
      <c r="AI494" s="17">
        <v>0.25183757600040602</v>
      </c>
      <c r="AJ494" s="17"/>
      <c r="AK494" s="17">
        <v>0.21631575829329</v>
      </c>
      <c r="AL494" s="17">
        <v>0.23162180515839101</v>
      </c>
      <c r="AM494" s="17"/>
      <c r="AN494" s="17">
        <v>0.20359221141824599</v>
      </c>
      <c r="AO494" s="17">
        <v>0.243728628024449</v>
      </c>
      <c r="AP494" s="17">
        <v>0.19797511000604701</v>
      </c>
      <c r="AQ494" s="17"/>
      <c r="AR494" s="17">
        <v>0.23886675828908899</v>
      </c>
      <c r="AS494" s="17">
        <v>0.15829580424585701</v>
      </c>
      <c r="AT494" s="17"/>
      <c r="AU494" s="17">
        <v>0.22342369154111</v>
      </c>
      <c r="AV494" s="17">
        <v>0.13091000065432901</v>
      </c>
    </row>
    <row r="495" spans="2:48" x14ac:dyDescent="0.25">
      <c r="B495" t="s">
        <v>201</v>
      </c>
      <c r="C495" s="17">
        <v>0.21156511494861999</v>
      </c>
      <c r="D495" s="17">
        <v>0.24711113458275</v>
      </c>
      <c r="E495" s="17">
        <v>0.17813194944612001</v>
      </c>
      <c r="F495" s="17"/>
      <c r="G495" s="17">
        <v>0.1461334419159</v>
      </c>
      <c r="H495" s="17">
        <v>0.19853040679765099</v>
      </c>
      <c r="I495" s="17">
        <v>0.24339622170936501</v>
      </c>
      <c r="J495" s="17">
        <v>0.19018863421312601</v>
      </c>
      <c r="K495" s="17">
        <v>0.27663405259463503</v>
      </c>
      <c r="L495" s="17"/>
      <c r="M495" s="17">
        <v>0.273105782883659</v>
      </c>
      <c r="N495" s="17">
        <v>0.203561520068341</v>
      </c>
      <c r="O495" s="17">
        <v>0.21315844132737199</v>
      </c>
      <c r="P495" s="17">
        <v>0.17040110868244401</v>
      </c>
      <c r="Q495" s="17"/>
      <c r="R495" s="17">
        <v>0.248896439024134</v>
      </c>
      <c r="S495" s="17">
        <v>0.25693544365258297</v>
      </c>
      <c r="T495" s="17">
        <v>0.247229903863944</v>
      </c>
      <c r="U495" s="17">
        <v>0.173792919269049</v>
      </c>
      <c r="V495" s="17"/>
      <c r="W495" s="17">
        <v>0.16320511935598001</v>
      </c>
      <c r="X495" s="17">
        <v>0.20089131044542499</v>
      </c>
      <c r="Y495" s="17">
        <v>0.25975513517755899</v>
      </c>
      <c r="Z495" s="17">
        <v>0.38942303701400699</v>
      </c>
      <c r="AA495" s="17">
        <v>0.296535378519726</v>
      </c>
      <c r="AB495" s="17"/>
      <c r="AC495" s="17">
        <v>0.183393166417781</v>
      </c>
      <c r="AD495" s="17">
        <v>0.27100729953227098</v>
      </c>
      <c r="AE495" s="17"/>
      <c r="AF495" s="17">
        <v>0.25057347008658098</v>
      </c>
      <c r="AG495" s="17">
        <v>0.23854626387879499</v>
      </c>
      <c r="AH495" s="17">
        <v>0.17394470179133301</v>
      </c>
      <c r="AI495" s="17">
        <v>0.18941189745146</v>
      </c>
      <c r="AJ495" s="17"/>
      <c r="AK495" s="17">
        <v>0.23481249445362001</v>
      </c>
      <c r="AL495" s="17">
        <v>0.19456400320025299</v>
      </c>
      <c r="AM495" s="17"/>
      <c r="AN495" s="17">
        <v>0.26119196950913998</v>
      </c>
      <c r="AO495" s="17">
        <v>0.21023285420110799</v>
      </c>
      <c r="AP495" s="17">
        <v>0.184718517626828</v>
      </c>
      <c r="AQ495" s="17"/>
      <c r="AR495" s="17">
        <v>0.27670268858199298</v>
      </c>
      <c r="AS495" s="17">
        <v>0.141013607978202</v>
      </c>
      <c r="AT495" s="17"/>
      <c r="AU495" s="17">
        <v>0.35267435402731101</v>
      </c>
      <c r="AV495" s="17">
        <v>8.7233972341805799E-2</v>
      </c>
    </row>
    <row r="496" spans="2:48" x14ac:dyDescent="0.25">
      <c r="B496" t="s">
        <v>202</v>
      </c>
      <c r="C496" s="17">
        <v>5.6712919024035198E-2</v>
      </c>
      <c r="D496" s="17">
        <v>6.8505272763519504E-2</v>
      </c>
      <c r="E496" s="17">
        <v>4.5971089870858198E-2</v>
      </c>
      <c r="F496" s="17"/>
      <c r="G496" s="17">
        <v>2.8788673157368799E-2</v>
      </c>
      <c r="H496" s="17">
        <v>6.1437743089214097E-2</v>
      </c>
      <c r="I496" s="17">
        <v>3.0397102015187E-2</v>
      </c>
      <c r="J496" s="17">
        <v>6.2056971523713401E-2</v>
      </c>
      <c r="K496" s="17">
        <v>9.9131500682644202E-2</v>
      </c>
      <c r="L496" s="17"/>
      <c r="M496" s="17">
        <v>7.0029361102691104E-2</v>
      </c>
      <c r="N496" s="17">
        <v>6.2159607644725001E-2</v>
      </c>
      <c r="O496" s="17">
        <v>4.5498900500413303E-2</v>
      </c>
      <c r="P496" s="17">
        <v>5.2333250836034503E-2</v>
      </c>
      <c r="Q496" s="17"/>
      <c r="R496" s="17">
        <v>9.6846356774680897E-2</v>
      </c>
      <c r="S496" s="17">
        <v>2.8894337401551898E-2</v>
      </c>
      <c r="T496" s="17">
        <v>6.0304831659917298E-2</v>
      </c>
      <c r="U496" s="17">
        <v>4.4765064312396699E-2</v>
      </c>
      <c r="V496" s="17"/>
      <c r="W496" s="17">
        <v>3.7407380262469099E-2</v>
      </c>
      <c r="X496" s="17">
        <v>6.0466472778424797E-2</v>
      </c>
      <c r="Y496" s="17">
        <v>7.2343044324116201E-2</v>
      </c>
      <c r="Z496" s="17">
        <v>0.10114178004301901</v>
      </c>
      <c r="AA496" s="17">
        <v>0.14349781024337699</v>
      </c>
      <c r="AB496" s="17"/>
      <c r="AC496" s="17">
        <v>4.9928283137653399E-2</v>
      </c>
      <c r="AD496" s="17">
        <v>6.73342535128474E-2</v>
      </c>
      <c r="AE496" s="17"/>
      <c r="AF496" s="17">
        <v>8.1908489873444401E-2</v>
      </c>
      <c r="AG496" s="17">
        <v>5.0500130884069197E-2</v>
      </c>
      <c r="AH496" s="17">
        <v>4.3694630355560399E-2</v>
      </c>
      <c r="AI496" s="17">
        <v>3.3792215929900601E-2</v>
      </c>
      <c r="AJ496" s="17"/>
      <c r="AK496" s="17">
        <v>8.1503214933715804E-2</v>
      </c>
      <c r="AL496" s="17">
        <v>3.93405697342534E-2</v>
      </c>
      <c r="AM496" s="17"/>
      <c r="AN496" s="17">
        <v>7.3288013756426101E-2</v>
      </c>
      <c r="AO496" s="17">
        <v>6.4049335808797098E-2</v>
      </c>
      <c r="AP496" s="17">
        <v>3.6325068171478903E-2</v>
      </c>
      <c r="AQ496" s="17"/>
      <c r="AR496" s="17">
        <v>8.7531860284524393E-2</v>
      </c>
      <c r="AS496" s="17">
        <v>2.8707006583755801E-2</v>
      </c>
      <c r="AT496" s="17"/>
      <c r="AU496" s="17">
        <v>0.10144168149792</v>
      </c>
      <c r="AV496" s="17">
        <v>3.6061753417236199E-2</v>
      </c>
    </row>
    <row r="497" spans="2:48" x14ac:dyDescent="0.25">
      <c r="B497" t="s">
        <v>123</v>
      </c>
      <c r="C497" s="17">
        <v>3.1676832882977797E-2</v>
      </c>
      <c r="D497" s="17">
        <v>3.8286138971415397E-2</v>
      </c>
      <c r="E497" s="17">
        <v>2.5654335670268199E-2</v>
      </c>
      <c r="F497" s="17"/>
      <c r="G497" s="17">
        <v>3.03536011176655E-2</v>
      </c>
      <c r="H497" s="17">
        <v>2.4259328253393098E-2</v>
      </c>
      <c r="I497" s="17">
        <v>4.3567592570114999E-2</v>
      </c>
      <c r="J497" s="17">
        <v>3.3898954217843703E-2</v>
      </c>
      <c r="K497" s="17">
        <v>2.62916390286668E-2</v>
      </c>
      <c r="L497" s="17"/>
      <c r="M497" s="17">
        <v>6.9968715808208098E-3</v>
      </c>
      <c r="N497" s="17">
        <v>3.1824134255904198E-2</v>
      </c>
      <c r="O497" s="17">
        <v>2.5528330645202699E-2</v>
      </c>
      <c r="P497" s="17">
        <v>6.0662584270747E-2</v>
      </c>
      <c r="Q497" s="17"/>
      <c r="R497" s="17">
        <v>3.2711089377168101E-2</v>
      </c>
      <c r="S497" s="17">
        <v>3.9895062396317099E-2</v>
      </c>
      <c r="T497" s="17">
        <v>1.55024692849835E-2</v>
      </c>
      <c r="U497" s="17">
        <v>3.7824900039922199E-2</v>
      </c>
      <c r="V497" s="17"/>
      <c r="W497" s="17">
        <v>2.0554786500165099E-2</v>
      </c>
      <c r="X497" s="17">
        <v>3.12078281575764E-2</v>
      </c>
      <c r="Y497" s="17">
        <v>5.5646141952837298E-2</v>
      </c>
      <c r="Z497" s="17">
        <v>0</v>
      </c>
      <c r="AA497" s="17">
        <v>0</v>
      </c>
      <c r="AB497" s="17"/>
      <c r="AC497" s="17">
        <v>2.99242586013144E-2</v>
      </c>
      <c r="AD497" s="17">
        <v>3.3666415122381797E-2</v>
      </c>
      <c r="AE497" s="17"/>
      <c r="AF497" s="17">
        <v>2.0929171372690999E-2</v>
      </c>
      <c r="AG497" s="17">
        <v>5.6704838064063498E-2</v>
      </c>
      <c r="AH497" s="17">
        <v>2.35026319973256E-2</v>
      </c>
      <c r="AI497" s="17">
        <v>3.9979880824072001E-2</v>
      </c>
      <c r="AJ497" s="17"/>
      <c r="AK497" s="17">
        <v>4.2375970534697299E-2</v>
      </c>
      <c r="AL497" s="17">
        <v>2.2964646148629E-2</v>
      </c>
      <c r="AM497" s="17"/>
      <c r="AN497" s="17">
        <v>3.4275638895078703E-2</v>
      </c>
      <c r="AO497" s="17">
        <v>2.9497317552847999E-2</v>
      </c>
      <c r="AP497" s="17">
        <v>2.2179831725412599E-2</v>
      </c>
      <c r="AQ497" s="17"/>
      <c r="AR497" s="17">
        <v>2.5675529798283501E-2</v>
      </c>
      <c r="AS497" s="17">
        <v>3.66751758308081E-2</v>
      </c>
      <c r="AT497" s="17"/>
      <c r="AU497" s="17">
        <v>1.6923458808891002E-2</v>
      </c>
      <c r="AV497" s="17">
        <v>2.2768515821943901E-2</v>
      </c>
    </row>
    <row r="498" spans="2:48" x14ac:dyDescent="0.25">
      <c r="B498" t="s">
        <v>203</v>
      </c>
      <c r="C498" s="17">
        <v>0.47221398256979003</v>
      </c>
      <c r="D498" s="17">
        <v>0.38410806508817402</v>
      </c>
      <c r="E498" s="17">
        <v>0.554284502560494</v>
      </c>
      <c r="F498" s="17"/>
      <c r="G498" s="17">
        <v>0.57046843534972302</v>
      </c>
      <c r="H498" s="17">
        <v>0.48668372771700702</v>
      </c>
      <c r="I498" s="17">
        <v>0.47318077932335401</v>
      </c>
      <c r="J498" s="17">
        <v>0.48951126217544999</v>
      </c>
      <c r="K498" s="17">
        <v>0.34645910981184203</v>
      </c>
      <c r="L498" s="17"/>
      <c r="M498" s="17">
        <v>0.41947394335291299</v>
      </c>
      <c r="N498" s="17">
        <v>0.49930088642856102</v>
      </c>
      <c r="O498" s="17">
        <v>0.46623764363194697</v>
      </c>
      <c r="P498" s="17">
        <v>0.47646796889751197</v>
      </c>
      <c r="Q498" s="17"/>
      <c r="R498" s="17">
        <v>0.31976415314541801</v>
      </c>
      <c r="S498" s="17">
        <v>0.45443101904198002</v>
      </c>
      <c r="T498" s="17">
        <v>0.46737591428714398</v>
      </c>
      <c r="U498" s="17">
        <v>0.52621028246211898</v>
      </c>
      <c r="V498" s="17"/>
      <c r="W498" s="17">
        <v>0.55969519786465805</v>
      </c>
      <c r="X498" s="17">
        <v>0.480599302260873</v>
      </c>
      <c r="Y498" s="17">
        <v>0.43210520928005902</v>
      </c>
      <c r="Z498" s="17">
        <v>0.23071772464043699</v>
      </c>
      <c r="AA498" s="17">
        <v>0.19560761779622099</v>
      </c>
      <c r="AB498" s="17"/>
      <c r="AC498" s="17">
        <v>0.51558523848847404</v>
      </c>
      <c r="AD498" s="17">
        <v>0.397458272277809</v>
      </c>
      <c r="AE498" s="17"/>
      <c r="AF498" s="17">
        <v>0.40505714427404999</v>
      </c>
      <c r="AG498" s="17">
        <v>0.42011709044111401</v>
      </c>
      <c r="AH498" s="17">
        <v>0.54480883080660902</v>
      </c>
      <c r="AI498" s="17">
        <v>0.484978429794162</v>
      </c>
      <c r="AJ498" s="17"/>
      <c r="AK498" s="17">
        <v>0.42499256178467698</v>
      </c>
      <c r="AL498" s="17">
        <v>0.51150897575847298</v>
      </c>
      <c r="AM498" s="17"/>
      <c r="AN498" s="17">
        <v>0.42765216642110898</v>
      </c>
      <c r="AO498" s="17">
        <v>0.45249186441279798</v>
      </c>
      <c r="AP498" s="17">
        <v>0.55880147247023404</v>
      </c>
      <c r="AQ498" s="17"/>
      <c r="AR498" s="17">
        <v>0.37122316304610897</v>
      </c>
      <c r="AS498" s="17">
        <v>0.635308405361377</v>
      </c>
      <c r="AT498" s="17"/>
      <c r="AU498" s="17">
        <v>0.30553681412476802</v>
      </c>
      <c r="AV498" s="17">
        <v>0.72302575776468503</v>
      </c>
    </row>
    <row r="499" spans="2:48" x14ac:dyDescent="0.25">
      <c r="B499" t="s">
        <v>204</v>
      </c>
      <c r="C499" s="17">
        <v>0.26827803397265498</v>
      </c>
      <c r="D499" s="17">
        <v>0.315616407346269</v>
      </c>
      <c r="E499" s="17">
        <v>0.224103039316978</v>
      </c>
      <c r="F499" s="17"/>
      <c r="G499" s="17">
        <v>0.17492211507326899</v>
      </c>
      <c r="H499" s="17">
        <v>0.25996814988686501</v>
      </c>
      <c r="I499" s="17">
        <v>0.27379332372455201</v>
      </c>
      <c r="J499" s="17">
        <v>0.25224560573684002</v>
      </c>
      <c r="K499" s="17">
        <v>0.37576555327728001</v>
      </c>
      <c r="L499" s="17"/>
      <c r="M499" s="17">
        <v>0.34313514398634998</v>
      </c>
      <c r="N499" s="17">
        <v>0.265721127713066</v>
      </c>
      <c r="O499" s="17">
        <v>0.25865734182778499</v>
      </c>
      <c r="P499" s="17">
        <v>0.222734359518479</v>
      </c>
      <c r="Q499" s="17"/>
      <c r="R499" s="17">
        <v>0.34574279579881501</v>
      </c>
      <c r="S499" s="17">
        <v>0.28582978105413398</v>
      </c>
      <c r="T499" s="17">
        <v>0.30753473552386101</v>
      </c>
      <c r="U499" s="17">
        <v>0.21855798358144499</v>
      </c>
      <c r="V499" s="17"/>
      <c r="W499" s="17">
        <v>0.20061249961844899</v>
      </c>
      <c r="X499" s="17">
        <v>0.26135778322385</v>
      </c>
      <c r="Y499" s="17">
        <v>0.33209817950167497</v>
      </c>
      <c r="Z499" s="17">
        <v>0.49056481705702698</v>
      </c>
      <c r="AA499" s="17">
        <v>0.44003318876310299</v>
      </c>
      <c r="AB499" s="17"/>
      <c r="AC499" s="17">
        <v>0.23332144955543399</v>
      </c>
      <c r="AD499" s="17">
        <v>0.33834155304511898</v>
      </c>
      <c r="AE499" s="17"/>
      <c r="AF499" s="17">
        <v>0.332481959960026</v>
      </c>
      <c r="AG499" s="17">
        <v>0.28904639476286398</v>
      </c>
      <c r="AH499" s="17">
        <v>0.21763933214689299</v>
      </c>
      <c r="AI499" s="17">
        <v>0.22320411338136001</v>
      </c>
      <c r="AJ499" s="17"/>
      <c r="AK499" s="17">
        <v>0.316315709387336</v>
      </c>
      <c r="AL499" s="17">
        <v>0.233904572934507</v>
      </c>
      <c r="AM499" s="17"/>
      <c r="AN499" s="17">
        <v>0.33447998326556599</v>
      </c>
      <c r="AO499" s="17">
        <v>0.274282190009906</v>
      </c>
      <c r="AP499" s="17">
        <v>0.22104358579830699</v>
      </c>
      <c r="AQ499" s="17"/>
      <c r="AR499" s="17">
        <v>0.36423454886651802</v>
      </c>
      <c r="AS499" s="17">
        <v>0.169720614561958</v>
      </c>
      <c r="AT499" s="17"/>
      <c r="AU499" s="17">
        <v>0.45411603552523</v>
      </c>
      <c r="AV499" s="17">
        <v>0.123295725759042</v>
      </c>
    </row>
    <row r="500" spans="2:48" x14ac:dyDescent="0.25">
      <c r="B500" t="s">
        <v>147</v>
      </c>
      <c r="C500" s="17">
        <v>-0.20393594859713399</v>
      </c>
      <c r="D500" s="17">
        <v>-6.8491657741904105E-2</v>
      </c>
      <c r="E500" s="17">
        <v>-0.33018146324351499</v>
      </c>
      <c r="F500" s="17"/>
      <c r="G500" s="17">
        <v>-0.39554632027645398</v>
      </c>
      <c r="H500" s="17">
        <v>-0.22671557783014201</v>
      </c>
      <c r="I500" s="17">
        <v>-0.199387455598802</v>
      </c>
      <c r="J500" s="17">
        <v>-0.23726565643861</v>
      </c>
      <c r="K500" s="17">
        <v>2.93064434654376E-2</v>
      </c>
      <c r="L500" s="17"/>
      <c r="M500" s="17">
        <v>-7.6338799366563001E-2</v>
      </c>
      <c r="N500" s="17">
        <v>-0.233579758715495</v>
      </c>
      <c r="O500" s="17">
        <v>-0.20758030180416201</v>
      </c>
      <c r="P500" s="17">
        <v>-0.253733609379033</v>
      </c>
      <c r="Q500" s="17"/>
      <c r="R500" s="17">
        <v>2.59786426533971E-2</v>
      </c>
      <c r="S500" s="17">
        <v>-0.16860123798784599</v>
      </c>
      <c r="T500" s="17">
        <v>-0.15984117876328299</v>
      </c>
      <c r="U500" s="17">
        <v>-0.30765229888067303</v>
      </c>
      <c r="V500" s="17"/>
      <c r="W500" s="17">
        <v>-0.35908269824620898</v>
      </c>
      <c r="X500" s="17">
        <v>-0.21924151903702299</v>
      </c>
      <c r="Y500" s="17">
        <v>-0.10000702977838399</v>
      </c>
      <c r="Z500" s="17">
        <v>0.25984709241658999</v>
      </c>
      <c r="AA500" s="17">
        <v>0.244425570966882</v>
      </c>
      <c r="AB500" s="17"/>
      <c r="AC500" s="17">
        <v>-0.28226378893303899</v>
      </c>
      <c r="AD500" s="17">
        <v>-5.9116719232690199E-2</v>
      </c>
      <c r="AE500" s="17"/>
      <c r="AF500" s="17">
        <v>-7.2575184314024294E-2</v>
      </c>
      <c r="AG500" s="17">
        <v>-0.13107069567825</v>
      </c>
      <c r="AH500" s="17">
        <v>-0.32716949865971601</v>
      </c>
      <c r="AI500" s="17">
        <v>-0.26177431641280202</v>
      </c>
      <c r="AJ500" s="17"/>
      <c r="AK500" s="17">
        <v>-0.10867685239734</v>
      </c>
      <c r="AL500" s="17">
        <v>-0.27760440282396598</v>
      </c>
      <c r="AM500" s="17"/>
      <c r="AN500" s="17">
        <v>-9.3172183155543403E-2</v>
      </c>
      <c r="AO500" s="17">
        <v>-0.17820967440289201</v>
      </c>
      <c r="AP500" s="17">
        <v>-0.33775788667192702</v>
      </c>
      <c r="AQ500" s="17"/>
      <c r="AR500" s="17">
        <v>-6.9886141795915098E-3</v>
      </c>
      <c r="AS500" s="17">
        <v>-0.46558779079941898</v>
      </c>
      <c r="AT500" s="17"/>
      <c r="AU500" s="17">
        <v>0.14857922140046201</v>
      </c>
      <c r="AV500" s="17">
        <v>-0.59973003200564301</v>
      </c>
    </row>
    <row r="501" spans="2:48" x14ac:dyDescent="0.2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row>
    <row r="502" spans="2:48" x14ac:dyDescent="0.25">
      <c r="B502" s="6" t="s">
        <v>263</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row>
    <row r="503" spans="2:48" x14ac:dyDescent="0.25">
      <c r="B503" s="24" t="s">
        <v>73</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row>
    <row r="504" spans="2:48" x14ac:dyDescent="0.25">
      <c r="B504" t="s">
        <v>198</v>
      </c>
      <c r="C504" s="17">
        <v>0.13305154919898499</v>
      </c>
      <c r="D504" s="17">
        <v>9.0625112402809294E-2</v>
      </c>
      <c r="E504" s="17">
        <v>0.16880685679287999</v>
      </c>
      <c r="F504" s="17"/>
      <c r="G504" s="17">
        <v>0.203668924665066</v>
      </c>
      <c r="H504" s="17">
        <v>0.13096752030082801</v>
      </c>
      <c r="I504" s="17">
        <v>9.2559710093867098E-2</v>
      </c>
      <c r="J504" s="17">
        <v>0.17745359154120699</v>
      </c>
      <c r="K504" s="17">
        <v>6.3291423895334195E-2</v>
      </c>
      <c r="L504" s="17"/>
      <c r="M504" s="17">
        <v>9.7005642482315205E-2</v>
      </c>
      <c r="N504" s="17">
        <v>0.13861461241581399</v>
      </c>
      <c r="O504" s="17">
        <v>0.14536035571862599</v>
      </c>
      <c r="P504" s="17">
        <v>0.14984056668315901</v>
      </c>
      <c r="Q504" s="17"/>
      <c r="R504" s="17">
        <v>0.10369715904976801</v>
      </c>
      <c r="S504" s="17">
        <v>0.12609387359559199</v>
      </c>
      <c r="T504" s="17">
        <v>0.108614217575348</v>
      </c>
      <c r="U504" s="17">
        <v>0.157382745781072</v>
      </c>
      <c r="V504" s="17"/>
      <c r="W504" s="17">
        <v>0.18967358320239799</v>
      </c>
      <c r="X504" s="17">
        <v>0.12037756745196899</v>
      </c>
      <c r="Y504" s="17">
        <v>0.13805754143544</v>
      </c>
      <c r="Z504" s="17">
        <v>3.8028433270694301E-2</v>
      </c>
      <c r="AA504" s="17">
        <v>0</v>
      </c>
      <c r="AB504" s="17"/>
      <c r="AC504" s="17">
        <v>0.139211490112821</v>
      </c>
      <c r="AD504" s="17">
        <v>0.115893939899282</v>
      </c>
      <c r="AE504" s="17"/>
      <c r="AF504" s="17">
        <v>7.8192356846512795E-2</v>
      </c>
      <c r="AG504" s="17">
        <v>7.1037865256065896E-2</v>
      </c>
      <c r="AH504" s="17">
        <v>0.183064999696083</v>
      </c>
      <c r="AI504" s="17">
        <v>0.22481593071988001</v>
      </c>
      <c r="AJ504" s="17"/>
      <c r="AK504" s="17">
        <v>0.115664920644847</v>
      </c>
      <c r="AL504" s="17">
        <v>0.14634955224233101</v>
      </c>
      <c r="AM504" s="17"/>
      <c r="AN504" s="17">
        <v>0.10996095128662001</v>
      </c>
      <c r="AO504" s="17">
        <v>9.9435939481390595E-2</v>
      </c>
      <c r="AP504" s="17">
        <v>0.18749447667876801</v>
      </c>
      <c r="AQ504" s="17"/>
      <c r="AR504" s="17">
        <v>5.0299486561593297E-2</v>
      </c>
      <c r="AS504" s="17">
        <v>0.25365844440852497</v>
      </c>
      <c r="AT504" s="17"/>
      <c r="AU504" s="17">
        <v>2.4858471047734299E-2</v>
      </c>
      <c r="AV504" s="17">
        <v>0.28992518624963798</v>
      </c>
    </row>
    <row r="505" spans="2:48" x14ac:dyDescent="0.25">
      <c r="B505" t="s">
        <v>199</v>
      </c>
      <c r="C505" s="17">
        <v>0.240014957392119</v>
      </c>
      <c r="D505" s="17">
        <v>0.18225784999113001</v>
      </c>
      <c r="E505" s="17">
        <v>0.298299957178977</v>
      </c>
      <c r="F505" s="17"/>
      <c r="G505" s="17">
        <v>0.275759966155606</v>
      </c>
      <c r="H505" s="17">
        <v>0.29417813784212998</v>
      </c>
      <c r="I505" s="17">
        <v>0.23087002025158099</v>
      </c>
      <c r="J505" s="17">
        <v>0.242200655462352</v>
      </c>
      <c r="K505" s="17">
        <v>0.16006630759718801</v>
      </c>
      <c r="L505" s="17"/>
      <c r="M505" s="17">
        <v>0.185863032153918</v>
      </c>
      <c r="N505" s="17">
        <v>0.28161109299884202</v>
      </c>
      <c r="O505" s="17">
        <v>0.26079364758217599</v>
      </c>
      <c r="P505" s="17">
        <v>0.20605522976004101</v>
      </c>
      <c r="Q505" s="17"/>
      <c r="R505" s="17">
        <v>0.18801076348859899</v>
      </c>
      <c r="S505" s="17">
        <v>0.28214998018277399</v>
      </c>
      <c r="T505" s="17">
        <v>0.28745160275256199</v>
      </c>
      <c r="U505" s="17">
        <v>0.229939880668908</v>
      </c>
      <c r="V505" s="17"/>
      <c r="W505" s="17">
        <v>0.241556469158971</v>
      </c>
      <c r="X505" s="17">
        <v>0.280694478636627</v>
      </c>
      <c r="Y505" s="17">
        <v>0.15951315437643501</v>
      </c>
      <c r="Z505" s="17">
        <v>0.24924327772462501</v>
      </c>
      <c r="AA505" s="17">
        <v>0</v>
      </c>
      <c r="AB505" s="17"/>
      <c r="AC505" s="17">
        <v>0.23988770571921</v>
      </c>
      <c r="AD505" s="17">
        <v>0.24868629023400601</v>
      </c>
      <c r="AE505" s="17"/>
      <c r="AF505" s="17">
        <v>0.20307741510158001</v>
      </c>
      <c r="AG505" s="17">
        <v>0.21178460627285201</v>
      </c>
      <c r="AH505" s="17">
        <v>0.28996029981956301</v>
      </c>
      <c r="AI505" s="17">
        <v>0.22147903056644</v>
      </c>
      <c r="AJ505" s="17"/>
      <c r="AK505" s="17">
        <v>0.19938167104004301</v>
      </c>
      <c r="AL505" s="17">
        <v>0.26321299541214399</v>
      </c>
      <c r="AM505" s="17"/>
      <c r="AN505" s="17">
        <v>0.20236960439009399</v>
      </c>
      <c r="AO505" s="17">
        <v>0.23768960396126099</v>
      </c>
      <c r="AP505" s="17">
        <v>0.29722063756549799</v>
      </c>
      <c r="AQ505" s="17"/>
      <c r="AR505" s="17">
        <v>0.14868523132637099</v>
      </c>
      <c r="AS505" s="17">
        <v>0.32981325887676999</v>
      </c>
      <c r="AT505" s="17"/>
      <c r="AU505" s="17">
        <v>8.9255303323065902E-2</v>
      </c>
      <c r="AV505" s="17">
        <v>0.41016817226269398</v>
      </c>
    </row>
    <row r="506" spans="2:48" x14ac:dyDescent="0.25">
      <c r="B506" t="s">
        <v>200</v>
      </c>
      <c r="C506" s="17">
        <v>0.234445963149678</v>
      </c>
      <c r="D506" s="17">
        <v>0.25805777671387697</v>
      </c>
      <c r="E506" s="17">
        <v>0.21150698820675601</v>
      </c>
      <c r="F506" s="17"/>
      <c r="G506" s="17">
        <v>0.232474709823877</v>
      </c>
      <c r="H506" s="17">
        <v>0.200265390447526</v>
      </c>
      <c r="I506" s="17">
        <v>0.25941020263249598</v>
      </c>
      <c r="J506" s="17">
        <v>0.24024759584018299</v>
      </c>
      <c r="K506" s="17">
        <v>0.23935166082488701</v>
      </c>
      <c r="L506" s="17"/>
      <c r="M506" s="17">
        <v>0.24731497531909999</v>
      </c>
      <c r="N506" s="17">
        <v>0.19275527848857699</v>
      </c>
      <c r="O506" s="17">
        <v>0.23075180832881501</v>
      </c>
      <c r="P506" s="17">
        <v>0.27418768411156103</v>
      </c>
      <c r="Q506" s="17"/>
      <c r="R506" s="17">
        <v>0.19769552285456801</v>
      </c>
      <c r="S506" s="17">
        <v>0.21356010349698001</v>
      </c>
      <c r="T506" s="17">
        <v>0.18332614426983099</v>
      </c>
      <c r="U506" s="17">
        <v>0.27999490210339201</v>
      </c>
      <c r="V506" s="17"/>
      <c r="W506" s="17">
        <v>0.25560692576103899</v>
      </c>
      <c r="X506" s="17">
        <v>0.24041978090796601</v>
      </c>
      <c r="Y506" s="17">
        <v>0.19564687847751999</v>
      </c>
      <c r="Z506" s="17">
        <v>0.23367380875038199</v>
      </c>
      <c r="AA506" s="17">
        <v>0.49342689926389899</v>
      </c>
      <c r="AB506" s="17"/>
      <c r="AC506" s="17">
        <v>0.247904174983655</v>
      </c>
      <c r="AD506" s="17">
        <v>0.20047707899718101</v>
      </c>
      <c r="AE506" s="17"/>
      <c r="AF506" s="17">
        <v>0.237137377198401</v>
      </c>
      <c r="AG506" s="17">
        <v>0.244103204702631</v>
      </c>
      <c r="AH506" s="17">
        <v>0.21165548159616501</v>
      </c>
      <c r="AI506" s="17">
        <v>0.31261252176186599</v>
      </c>
      <c r="AJ506" s="17"/>
      <c r="AK506" s="17">
        <v>0.22072378636068701</v>
      </c>
      <c r="AL506" s="17">
        <v>0.24836507314762499</v>
      </c>
      <c r="AM506" s="17"/>
      <c r="AN506" s="17">
        <v>0.22604957098376099</v>
      </c>
      <c r="AO506" s="17">
        <v>0.25049994962262201</v>
      </c>
      <c r="AP506" s="17">
        <v>0.22172344003556699</v>
      </c>
      <c r="AQ506" s="17"/>
      <c r="AR506" s="17">
        <v>0.22154027608237301</v>
      </c>
      <c r="AS506" s="17">
        <v>0.18319541654482899</v>
      </c>
      <c r="AT506" s="17"/>
      <c r="AU506" s="17">
        <v>0.20221208836610499</v>
      </c>
      <c r="AV506" s="17">
        <v>0.161874591430933</v>
      </c>
    </row>
    <row r="507" spans="2:48" x14ac:dyDescent="0.25">
      <c r="B507" t="s">
        <v>201</v>
      </c>
      <c r="C507" s="17">
        <v>0.27785708716174501</v>
      </c>
      <c r="D507" s="17">
        <v>0.33456595358001201</v>
      </c>
      <c r="E507" s="17">
        <v>0.22629317404180099</v>
      </c>
      <c r="F507" s="17"/>
      <c r="G507" s="17">
        <v>0.22693300667584401</v>
      </c>
      <c r="H507" s="17">
        <v>0.25767149825292901</v>
      </c>
      <c r="I507" s="17">
        <v>0.306720164001897</v>
      </c>
      <c r="J507" s="17">
        <v>0.209054107685087</v>
      </c>
      <c r="K507" s="17">
        <v>0.38627954395817599</v>
      </c>
      <c r="L507" s="17"/>
      <c r="M507" s="17">
        <v>0.33992621071676399</v>
      </c>
      <c r="N507" s="17">
        <v>0.26841312201760897</v>
      </c>
      <c r="O507" s="17">
        <v>0.26346652057785303</v>
      </c>
      <c r="P507" s="17">
        <v>0.25523450560585997</v>
      </c>
      <c r="Q507" s="17"/>
      <c r="R507" s="17">
        <v>0.34513439767772502</v>
      </c>
      <c r="S507" s="17">
        <v>0.28473659364625997</v>
      </c>
      <c r="T507" s="17">
        <v>0.30274323966201999</v>
      </c>
      <c r="U507" s="17">
        <v>0.22200933700075701</v>
      </c>
      <c r="V507" s="17"/>
      <c r="W507" s="17">
        <v>0.23497468114608799</v>
      </c>
      <c r="X507" s="17">
        <v>0.27802863097400199</v>
      </c>
      <c r="Y507" s="17">
        <v>0.32683620994964702</v>
      </c>
      <c r="Z507" s="17">
        <v>0.29370556522840602</v>
      </c>
      <c r="AA507" s="17">
        <v>0.244425570966882</v>
      </c>
      <c r="AB507" s="17"/>
      <c r="AC507" s="17">
        <v>0.265779210296127</v>
      </c>
      <c r="AD507" s="17">
        <v>0.306481648184869</v>
      </c>
      <c r="AE507" s="17"/>
      <c r="AF507" s="17">
        <v>0.323361457629052</v>
      </c>
      <c r="AG507" s="17">
        <v>0.34236257739874099</v>
      </c>
      <c r="AH507" s="17">
        <v>0.23168250833182699</v>
      </c>
      <c r="AI507" s="17">
        <v>0.16599660691345799</v>
      </c>
      <c r="AJ507" s="17"/>
      <c r="AK507" s="17">
        <v>0.31709451244727999</v>
      </c>
      <c r="AL507" s="17">
        <v>0.25042319948646302</v>
      </c>
      <c r="AM507" s="17"/>
      <c r="AN507" s="17">
        <v>0.32552844408100401</v>
      </c>
      <c r="AO507" s="17">
        <v>0.28190747270411498</v>
      </c>
      <c r="AP507" s="17">
        <v>0.236687243952662</v>
      </c>
      <c r="AQ507" s="17"/>
      <c r="AR507" s="17">
        <v>0.413942215910028</v>
      </c>
      <c r="AS507" s="17">
        <v>0.14890505419877401</v>
      </c>
      <c r="AT507" s="17"/>
      <c r="AU507" s="17">
        <v>0.50306693202679997</v>
      </c>
      <c r="AV507" s="17">
        <v>8.1851046593446497E-2</v>
      </c>
    </row>
    <row r="508" spans="2:48" x14ac:dyDescent="0.25">
      <c r="B508" t="s">
        <v>202</v>
      </c>
      <c r="C508" s="17">
        <v>8.2113005325508498E-2</v>
      </c>
      <c r="D508" s="17">
        <v>0.103333236789366</v>
      </c>
      <c r="E508" s="17">
        <v>6.0630701839437799E-2</v>
      </c>
      <c r="F508" s="17"/>
      <c r="G508" s="17">
        <v>3.7335955618889201E-2</v>
      </c>
      <c r="H508" s="17">
        <v>6.8741085926077306E-2</v>
      </c>
      <c r="I508" s="17">
        <v>7.5445076450502593E-2</v>
      </c>
      <c r="J508" s="17">
        <v>9.2321188153728306E-2</v>
      </c>
      <c r="K508" s="17">
        <v>0.134082373987188</v>
      </c>
      <c r="L508" s="17"/>
      <c r="M508" s="17">
        <v>0.122226993801701</v>
      </c>
      <c r="N508" s="17">
        <v>7.6481678530083905E-2</v>
      </c>
      <c r="O508" s="17">
        <v>7.8624395738356098E-2</v>
      </c>
      <c r="P508" s="17">
        <v>5.7819001609902401E-2</v>
      </c>
      <c r="Q508" s="17"/>
      <c r="R508" s="17">
        <v>0.136958752758641</v>
      </c>
      <c r="S508" s="17">
        <v>7.0785516306244994E-2</v>
      </c>
      <c r="T508" s="17">
        <v>8.5300144568278502E-2</v>
      </c>
      <c r="U508" s="17">
        <v>7.1404437165609194E-2</v>
      </c>
      <c r="V508" s="17"/>
      <c r="W508" s="17">
        <v>5.8494708915508599E-2</v>
      </c>
      <c r="X508" s="17">
        <v>5.1713400568238199E-2</v>
      </c>
      <c r="Y508" s="17">
        <v>0.13493345483594499</v>
      </c>
      <c r="Z508" s="17">
        <v>0.17068919556842399</v>
      </c>
      <c r="AA508" s="17">
        <v>0.26214752976921901</v>
      </c>
      <c r="AB508" s="17"/>
      <c r="AC508" s="17">
        <v>7.6032040114443894E-2</v>
      </c>
      <c r="AD508" s="17">
        <v>9.6759837041485899E-2</v>
      </c>
      <c r="AE508" s="17"/>
      <c r="AF508" s="17">
        <v>0.13816286684193599</v>
      </c>
      <c r="AG508" s="17">
        <v>9.9998071921788695E-2</v>
      </c>
      <c r="AH508" s="17">
        <v>4.1822873081713098E-2</v>
      </c>
      <c r="AI508" s="17">
        <v>4.4460061655094002E-2</v>
      </c>
      <c r="AJ508" s="17"/>
      <c r="AK508" s="17">
        <v>0.11192106700369001</v>
      </c>
      <c r="AL508" s="17">
        <v>6.3874466951150899E-2</v>
      </c>
      <c r="AM508" s="17"/>
      <c r="AN508" s="17">
        <v>0.12235121385809999</v>
      </c>
      <c r="AO508" s="17">
        <v>9.4810310414683602E-2</v>
      </c>
      <c r="AP508" s="17">
        <v>3.2604649526326697E-2</v>
      </c>
      <c r="AQ508" s="17"/>
      <c r="AR508" s="17">
        <v>0.14831150629463299</v>
      </c>
      <c r="AS508" s="17">
        <v>3.9098359147698401E-2</v>
      </c>
      <c r="AT508" s="17"/>
      <c r="AU508" s="17">
        <v>0.162311998221537</v>
      </c>
      <c r="AV508" s="17">
        <v>2.6203135927411601E-2</v>
      </c>
    </row>
    <row r="509" spans="2:48" x14ac:dyDescent="0.25">
      <c r="B509" t="s">
        <v>123</v>
      </c>
      <c r="C509" s="17">
        <v>3.2517437771965002E-2</v>
      </c>
      <c r="D509" s="17">
        <v>3.1160070522806199E-2</v>
      </c>
      <c r="E509" s="17">
        <v>3.4462321940147797E-2</v>
      </c>
      <c r="F509" s="17"/>
      <c r="G509" s="17">
        <v>2.3827437060717899E-2</v>
      </c>
      <c r="H509" s="17">
        <v>4.8176367230509602E-2</v>
      </c>
      <c r="I509" s="17">
        <v>3.4994826569657099E-2</v>
      </c>
      <c r="J509" s="17">
        <v>3.8722861317442403E-2</v>
      </c>
      <c r="K509" s="17">
        <v>1.69286897372261E-2</v>
      </c>
      <c r="L509" s="17"/>
      <c r="M509" s="17">
        <v>7.6631455262019602E-3</v>
      </c>
      <c r="N509" s="17">
        <v>4.2124215549074903E-2</v>
      </c>
      <c r="O509" s="17">
        <v>2.1003272054172701E-2</v>
      </c>
      <c r="P509" s="17">
        <v>5.6863012229476803E-2</v>
      </c>
      <c r="Q509" s="17"/>
      <c r="R509" s="17">
        <v>2.8503404170698202E-2</v>
      </c>
      <c r="S509" s="17">
        <v>2.2673932772148499E-2</v>
      </c>
      <c r="T509" s="17">
        <v>3.2564651171959398E-2</v>
      </c>
      <c r="U509" s="17">
        <v>3.9268697280261299E-2</v>
      </c>
      <c r="V509" s="17"/>
      <c r="W509" s="17">
        <v>1.9693631815995701E-2</v>
      </c>
      <c r="X509" s="17">
        <v>2.8766141461197801E-2</v>
      </c>
      <c r="Y509" s="17">
        <v>4.5012760925012697E-2</v>
      </c>
      <c r="Z509" s="17">
        <v>1.4659719457469101E-2</v>
      </c>
      <c r="AA509" s="17">
        <v>0</v>
      </c>
      <c r="AB509" s="17"/>
      <c r="AC509" s="17">
        <v>3.1185378773743298E-2</v>
      </c>
      <c r="AD509" s="17">
        <v>3.1701205643175599E-2</v>
      </c>
      <c r="AE509" s="17"/>
      <c r="AF509" s="17">
        <v>2.0068526382517E-2</v>
      </c>
      <c r="AG509" s="17">
        <v>3.0713674447921901E-2</v>
      </c>
      <c r="AH509" s="17">
        <v>4.1813837474650201E-2</v>
      </c>
      <c r="AI509" s="17">
        <v>3.0635848383260798E-2</v>
      </c>
      <c r="AJ509" s="17"/>
      <c r="AK509" s="17">
        <v>3.5214042503451601E-2</v>
      </c>
      <c r="AL509" s="17">
        <v>2.7774712760286299E-2</v>
      </c>
      <c r="AM509" s="17"/>
      <c r="AN509" s="17">
        <v>1.37402154004218E-2</v>
      </c>
      <c r="AO509" s="17">
        <v>3.5656723815927299E-2</v>
      </c>
      <c r="AP509" s="17">
        <v>2.4269552241178698E-2</v>
      </c>
      <c r="AQ509" s="17"/>
      <c r="AR509" s="17">
        <v>1.7221283825001099E-2</v>
      </c>
      <c r="AS509" s="17">
        <v>4.53294668234034E-2</v>
      </c>
      <c r="AT509" s="17"/>
      <c r="AU509" s="17">
        <v>1.82952070147578E-2</v>
      </c>
      <c r="AV509" s="17">
        <v>2.9977867535877702E-2</v>
      </c>
    </row>
    <row r="510" spans="2:48" x14ac:dyDescent="0.25">
      <c r="B510" t="s">
        <v>203</v>
      </c>
      <c r="C510" s="17">
        <v>0.37306650659110402</v>
      </c>
      <c r="D510" s="17">
        <v>0.27288296239394</v>
      </c>
      <c r="E510" s="17">
        <v>0.46710681397185699</v>
      </c>
      <c r="F510" s="17"/>
      <c r="G510" s="17">
        <v>0.47942889082067203</v>
      </c>
      <c r="H510" s="17">
        <v>0.42514565814295902</v>
      </c>
      <c r="I510" s="17">
        <v>0.32342973034544797</v>
      </c>
      <c r="J510" s="17">
        <v>0.41965424700355902</v>
      </c>
      <c r="K510" s="17">
        <v>0.223357731492523</v>
      </c>
      <c r="L510" s="17"/>
      <c r="M510" s="17">
        <v>0.282868674636233</v>
      </c>
      <c r="N510" s="17">
        <v>0.42022570541465598</v>
      </c>
      <c r="O510" s="17">
        <v>0.40615400330080298</v>
      </c>
      <c r="P510" s="17">
        <v>0.35589579644320002</v>
      </c>
      <c r="Q510" s="17"/>
      <c r="R510" s="17">
        <v>0.29170792253836803</v>
      </c>
      <c r="S510" s="17">
        <v>0.40824385377836703</v>
      </c>
      <c r="T510" s="17">
        <v>0.39606582032790999</v>
      </c>
      <c r="U510" s="17">
        <v>0.387322626449981</v>
      </c>
      <c r="V510" s="17"/>
      <c r="W510" s="17">
        <v>0.43123005236136902</v>
      </c>
      <c r="X510" s="17">
        <v>0.40107204608859598</v>
      </c>
      <c r="Y510" s="17">
        <v>0.29757069581187601</v>
      </c>
      <c r="Z510" s="17">
        <v>0.28727171099532001</v>
      </c>
      <c r="AA510" s="17">
        <v>0</v>
      </c>
      <c r="AB510" s="17"/>
      <c r="AC510" s="17">
        <v>0.379099195832031</v>
      </c>
      <c r="AD510" s="17">
        <v>0.364580230133288</v>
      </c>
      <c r="AE510" s="17"/>
      <c r="AF510" s="17">
        <v>0.28126977194809299</v>
      </c>
      <c r="AG510" s="17">
        <v>0.28282247152891798</v>
      </c>
      <c r="AH510" s="17">
        <v>0.47302529951564498</v>
      </c>
      <c r="AI510" s="17">
        <v>0.44629496128632101</v>
      </c>
      <c r="AJ510" s="17"/>
      <c r="AK510" s="17">
        <v>0.31504659168489102</v>
      </c>
      <c r="AL510" s="17">
        <v>0.40956254765447497</v>
      </c>
      <c r="AM510" s="17"/>
      <c r="AN510" s="17">
        <v>0.31233055567671397</v>
      </c>
      <c r="AO510" s="17">
        <v>0.337125543442652</v>
      </c>
      <c r="AP510" s="17">
        <v>0.484715114244265</v>
      </c>
      <c r="AQ510" s="17"/>
      <c r="AR510" s="17">
        <v>0.19898471788796401</v>
      </c>
      <c r="AS510" s="17">
        <v>0.58347170328529496</v>
      </c>
      <c r="AT510" s="17"/>
      <c r="AU510" s="17">
        <v>0.1141137743708</v>
      </c>
      <c r="AV510" s="17">
        <v>0.70009335851233101</v>
      </c>
    </row>
    <row r="511" spans="2:48" x14ac:dyDescent="0.25">
      <c r="B511" t="s">
        <v>204</v>
      </c>
      <c r="C511" s="17">
        <v>0.35997009248725298</v>
      </c>
      <c r="D511" s="17">
        <v>0.43789919036937802</v>
      </c>
      <c r="E511" s="17">
        <v>0.28692387588123902</v>
      </c>
      <c r="F511" s="17"/>
      <c r="G511" s="17">
        <v>0.26426896229473301</v>
      </c>
      <c r="H511" s="17">
        <v>0.32641258417900598</v>
      </c>
      <c r="I511" s="17">
        <v>0.38216524045239902</v>
      </c>
      <c r="J511" s="17">
        <v>0.301375295838816</v>
      </c>
      <c r="K511" s="17">
        <v>0.52036191794536502</v>
      </c>
      <c r="L511" s="17"/>
      <c r="M511" s="17">
        <v>0.46215320451846498</v>
      </c>
      <c r="N511" s="17">
        <v>0.344894800547692</v>
      </c>
      <c r="O511" s="17">
        <v>0.34209091631620903</v>
      </c>
      <c r="P511" s="17">
        <v>0.31305350721576197</v>
      </c>
      <c r="Q511" s="17"/>
      <c r="R511" s="17">
        <v>0.48209315043636702</v>
      </c>
      <c r="S511" s="17">
        <v>0.35552210995250499</v>
      </c>
      <c r="T511" s="17">
        <v>0.38804338423029899</v>
      </c>
      <c r="U511" s="17">
        <v>0.29341377416636599</v>
      </c>
      <c r="V511" s="17"/>
      <c r="W511" s="17">
        <v>0.293469390061596</v>
      </c>
      <c r="X511" s="17">
        <v>0.32974203154224002</v>
      </c>
      <c r="Y511" s="17">
        <v>0.461769664785592</v>
      </c>
      <c r="Z511" s="17">
        <v>0.46439476079683001</v>
      </c>
      <c r="AA511" s="17">
        <v>0.50657310073610096</v>
      </c>
      <c r="AB511" s="17"/>
      <c r="AC511" s="17">
        <v>0.34181125041057098</v>
      </c>
      <c r="AD511" s="17">
        <v>0.403241485226355</v>
      </c>
      <c r="AE511" s="17"/>
      <c r="AF511" s="17">
        <v>0.46152432447098901</v>
      </c>
      <c r="AG511" s="17">
        <v>0.44236064932052899</v>
      </c>
      <c r="AH511" s="17">
        <v>0.27350538141354003</v>
      </c>
      <c r="AI511" s="17">
        <v>0.210456668568552</v>
      </c>
      <c r="AJ511" s="17"/>
      <c r="AK511" s="17">
        <v>0.42901557945097002</v>
      </c>
      <c r="AL511" s="17">
        <v>0.31429766643761398</v>
      </c>
      <c r="AM511" s="17"/>
      <c r="AN511" s="17">
        <v>0.447879657939104</v>
      </c>
      <c r="AO511" s="17">
        <v>0.376717783118799</v>
      </c>
      <c r="AP511" s="17">
        <v>0.26929189347898902</v>
      </c>
      <c r="AQ511" s="17"/>
      <c r="AR511" s="17">
        <v>0.56225372220466097</v>
      </c>
      <c r="AS511" s="17">
        <v>0.188003413346473</v>
      </c>
      <c r="AT511" s="17"/>
      <c r="AU511" s="17">
        <v>0.66537893024833705</v>
      </c>
      <c r="AV511" s="17">
        <v>0.10805418252085799</v>
      </c>
    </row>
    <row r="512" spans="2:48" x14ac:dyDescent="0.25">
      <c r="B512" t="s">
        <v>147</v>
      </c>
      <c r="C512" s="17">
        <v>-1.3096414103850301E-2</v>
      </c>
      <c r="D512" s="17">
        <v>0.165016227975438</v>
      </c>
      <c r="E512" s="17">
        <v>-0.180182938090618</v>
      </c>
      <c r="F512" s="17"/>
      <c r="G512" s="17">
        <v>-0.21515992852593799</v>
      </c>
      <c r="H512" s="17">
        <v>-9.8733073963952797E-2</v>
      </c>
      <c r="I512" s="17">
        <v>5.8735510106951397E-2</v>
      </c>
      <c r="J512" s="17">
        <v>-0.118278951164744</v>
      </c>
      <c r="K512" s="17">
        <v>0.29700418645284199</v>
      </c>
      <c r="L512" s="17"/>
      <c r="M512" s="17">
        <v>0.17928452988223201</v>
      </c>
      <c r="N512" s="17">
        <v>-7.5330904866963797E-2</v>
      </c>
      <c r="O512" s="17">
        <v>-6.4063086984593495E-2</v>
      </c>
      <c r="P512" s="17">
        <v>-4.2842289227437699E-2</v>
      </c>
      <c r="Q512" s="17"/>
      <c r="R512" s="17">
        <v>0.190385227897999</v>
      </c>
      <c r="S512" s="17">
        <v>-5.2721743825861797E-2</v>
      </c>
      <c r="T512" s="17">
        <v>-8.0224360976118795E-3</v>
      </c>
      <c r="U512" s="17">
        <v>-9.3908852283614494E-2</v>
      </c>
      <c r="V512" s="17"/>
      <c r="W512" s="17">
        <v>-0.13776066229977299</v>
      </c>
      <c r="X512" s="17">
        <v>-7.1330014546355694E-2</v>
      </c>
      <c r="Y512" s="17">
        <v>0.164198968973716</v>
      </c>
      <c r="Z512" s="17">
        <v>0.17712304980151</v>
      </c>
      <c r="AA512" s="17">
        <v>0.50657310073610096</v>
      </c>
      <c r="AB512" s="17"/>
      <c r="AC512" s="17">
        <v>-3.7287945421460002E-2</v>
      </c>
      <c r="AD512" s="17">
        <v>3.8661255093066997E-2</v>
      </c>
      <c r="AE512" s="17"/>
      <c r="AF512" s="17">
        <v>0.18025455252289599</v>
      </c>
      <c r="AG512" s="17">
        <v>0.159538177791612</v>
      </c>
      <c r="AH512" s="17">
        <v>-0.19951991810210601</v>
      </c>
      <c r="AI512" s="17">
        <v>-0.23583829271776899</v>
      </c>
      <c r="AJ512" s="17"/>
      <c r="AK512" s="17">
        <v>0.113968987766079</v>
      </c>
      <c r="AL512" s="17">
        <v>-9.5264881216861205E-2</v>
      </c>
      <c r="AM512" s="17"/>
      <c r="AN512" s="17">
        <v>0.13554910226239</v>
      </c>
      <c r="AO512" s="17">
        <v>3.9592239676146598E-2</v>
      </c>
      <c r="AP512" s="17">
        <v>-0.21542322076527601</v>
      </c>
      <c r="AQ512" s="17"/>
      <c r="AR512" s="17">
        <v>0.36326900431669701</v>
      </c>
      <c r="AS512" s="17">
        <v>-0.39546828993882199</v>
      </c>
      <c r="AT512" s="17"/>
      <c r="AU512" s="17">
        <v>0.55126515587753699</v>
      </c>
      <c r="AV512" s="17">
        <v>-0.59203917599147304</v>
      </c>
    </row>
    <row r="513" spans="2:48" x14ac:dyDescent="0.25">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row>
    <row r="514" spans="2:48" x14ac:dyDescent="0.25">
      <c r="B514" s="6" t="s">
        <v>264</v>
      </c>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row>
    <row r="515" spans="2:48" x14ac:dyDescent="0.25">
      <c r="B515" s="24" t="s">
        <v>73</v>
      </c>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row>
    <row r="516" spans="2:48" x14ac:dyDescent="0.25">
      <c r="B516" t="s">
        <v>198</v>
      </c>
      <c r="C516" s="17">
        <v>0.111330805811502</v>
      </c>
      <c r="D516" s="17">
        <v>9.0105662391219296E-2</v>
      </c>
      <c r="E516" s="17">
        <v>0.129842340701467</v>
      </c>
      <c r="F516" s="17"/>
      <c r="G516" s="17">
        <v>0.12694810406874801</v>
      </c>
      <c r="H516" s="17">
        <v>0.118833091726869</v>
      </c>
      <c r="I516" s="17">
        <v>9.3299429660977595E-2</v>
      </c>
      <c r="J516" s="17">
        <v>0.13920501229431201</v>
      </c>
      <c r="K516" s="17">
        <v>7.90417975085103E-2</v>
      </c>
      <c r="L516" s="17"/>
      <c r="M516" s="17">
        <v>6.79028607539785E-2</v>
      </c>
      <c r="N516" s="17">
        <v>8.9406141059236596E-2</v>
      </c>
      <c r="O516" s="17">
        <v>0.113386772485931</v>
      </c>
      <c r="P516" s="17">
        <v>0.17520960329412899</v>
      </c>
      <c r="Q516" s="17"/>
      <c r="R516" s="17">
        <v>0.12108880526979</v>
      </c>
      <c r="S516" s="17">
        <v>0.14706638035598199</v>
      </c>
      <c r="T516" s="17">
        <v>0.100912682840451</v>
      </c>
      <c r="U516" s="17">
        <v>8.7879512093923001E-2</v>
      </c>
      <c r="V516" s="17"/>
      <c r="W516" s="17">
        <v>0.16683680090887501</v>
      </c>
      <c r="X516" s="17">
        <v>9.3058556981992502E-2</v>
      </c>
      <c r="Y516" s="17">
        <v>0.11659368870977101</v>
      </c>
      <c r="Z516" s="17">
        <v>6.1038563787909703E-3</v>
      </c>
      <c r="AA516" s="17">
        <v>8.6745102799036106E-2</v>
      </c>
      <c r="AB516" s="17"/>
      <c r="AC516" s="17">
        <v>0.111462044665967</v>
      </c>
      <c r="AD516" s="17">
        <v>0.110532450599946</v>
      </c>
      <c r="AE516" s="17"/>
      <c r="AF516" s="17">
        <v>9.8031487853183205E-2</v>
      </c>
      <c r="AG516" s="17">
        <v>9.4821209951871294E-2</v>
      </c>
      <c r="AH516" s="17">
        <v>0.10707626916440501</v>
      </c>
      <c r="AI516" s="17">
        <v>0.20629555368691599</v>
      </c>
      <c r="AJ516" s="17"/>
      <c r="AK516" s="17">
        <v>0.12776302292355399</v>
      </c>
      <c r="AL516" s="17">
        <v>0.10104205756722601</v>
      </c>
      <c r="AM516" s="17"/>
      <c r="AN516" s="17">
        <v>9.5818353949388299E-2</v>
      </c>
      <c r="AO516" s="17">
        <v>0.122933651743326</v>
      </c>
      <c r="AP516" s="17">
        <v>0.116326010187337</v>
      </c>
      <c r="AQ516" s="17"/>
      <c r="AR516" s="17">
        <v>6.0833663863555799E-2</v>
      </c>
      <c r="AS516" s="17">
        <v>0.17513179090952299</v>
      </c>
      <c r="AT516" s="17"/>
      <c r="AU516" s="17">
        <v>2.9592304057960098E-2</v>
      </c>
      <c r="AV516" s="17">
        <v>0.21650846369871299</v>
      </c>
    </row>
    <row r="517" spans="2:48" x14ac:dyDescent="0.25">
      <c r="B517" t="s">
        <v>199</v>
      </c>
      <c r="C517" s="17">
        <v>0.25287678326511898</v>
      </c>
      <c r="D517" s="17">
        <v>0.219125107262435</v>
      </c>
      <c r="E517" s="17">
        <v>0.28320076465189697</v>
      </c>
      <c r="F517" s="17"/>
      <c r="G517" s="17">
        <v>0.29677577084310702</v>
      </c>
      <c r="H517" s="17">
        <v>0.22305815571345999</v>
      </c>
      <c r="I517" s="17">
        <v>0.27661885815468601</v>
      </c>
      <c r="J517" s="17">
        <v>0.260002827264813</v>
      </c>
      <c r="K517" s="17">
        <v>0.20977368157717599</v>
      </c>
      <c r="L517" s="17"/>
      <c r="M517" s="17">
        <v>0.27632901598614301</v>
      </c>
      <c r="N517" s="17">
        <v>0.26101535713795498</v>
      </c>
      <c r="O517" s="17">
        <v>0.23306103802942801</v>
      </c>
      <c r="P517" s="17">
        <v>0.220272391819339</v>
      </c>
      <c r="Q517" s="17"/>
      <c r="R517" s="17">
        <v>0.14074890356320399</v>
      </c>
      <c r="S517" s="17">
        <v>0.28091989094804098</v>
      </c>
      <c r="T517" s="17">
        <v>0.25916222153656499</v>
      </c>
      <c r="U517" s="17">
        <v>0.28249862235709899</v>
      </c>
      <c r="V517" s="17"/>
      <c r="W517" s="17">
        <v>0.25474660471194399</v>
      </c>
      <c r="X517" s="17">
        <v>0.26901636724647698</v>
      </c>
      <c r="Y517" s="17">
        <v>0.259891282023413</v>
      </c>
      <c r="Z517" s="17">
        <v>0.19694850302098099</v>
      </c>
      <c r="AA517" s="17">
        <v>0</v>
      </c>
      <c r="AB517" s="17"/>
      <c r="AC517" s="17">
        <v>0.27574368267500299</v>
      </c>
      <c r="AD517" s="17">
        <v>0.21202973494836799</v>
      </c>
      <c r="AE517" s="17"/>
      <c r="AF517" s="17">
        <v>0.20072337400881399</v>
      </c>
      <c r="AG517" s="17">
        <v>0.26971467230671797</v>
      </c>
      <c r="AH517" s="17">
        <v>0.30492877544359098</v>
      </c>
      <c r="AI517" s="17">
        <v>0.17580192376218301</v>
      </c>
      <c r="AJ517" s="17"/>
      <c r="AK517" s="17">
        <v>0.193393868691975</v>
      </c>
      <c r="AL517" s="17">
        <v>0.29248059412573102</v>
      </c>
      <c r="AM517" s="17"/>
      <c r="AN517" s="17">
        <v>0.21047191601144</v>
      </c>
      <c r="AO517" s="17">
        <v>0.25414650472376299</v>
      </c>
      <c r="AP517" s="17">
        <v>0.31387999873386702</v>
      </c>
      <c r="AQ517" s="17"/>
      <c r="AR517" s="17">
        <v>0.165560275201905</v>
      </c>
      <c r="AS517" s="17">
        <v>0.35497238740286902</v>
      </c>
      <c r="AT517" s="17"/>
      <c r="AU517" s="17">
        <v>0.14482020938929999</v>
      </c>
      <c r="AV517" s="17">
        <v>0.38984476702976001</v>
      </c>
    </row>
    <row r="518" spans="2:48" x14ac:dyDescent="0.25">
      <c r="B518" t="s">
        <v>200</v>
      </c>
      <c r="C518" s="17">
        <v>0.25262416811259802</v>
      </c>
      <c r="D518" s="17">
        <v>0.28026697225708502</v>
      </c>
      <c r="E518" s="17">
        <v>0.22770452275701999</v>
      </c>
      <c r="F518" s="17"/>
      <c r="G518" s="17">
        <v>0.25022492439603999</v>
      </c>
      <c r="H518" s="17">
        <v>0.25705161439762098</v>
      </c>
      <c r="I518" s="17">
        <v>0.264704005065864</v>
      </c>
      <c r="J518" s="17">
        <v>0.20002541159722001</v>
      </c>
      <c r="K518" s="17">
        <v>0.29120818127565401</v>
      </c>
      <c r="L518" s="17"/>
      <c r="M518" s="17">
        <v>0.239084631848903</v>
      </c>
      <c r="N518" s="17">
        <v>0.27332950566488101</v>
      </c>
      <c r="O518" s="17">
        <v>0.248129048945532</v>
      </c>
      <c r="P518" s="17">
        <v>0.24363832343893299</v>
      </c>
      <c r="Q518" s="17"/>
      <c r="R518" s="17">
        <v>0.24839020573683601</v>
      </c>
      <c r="S518" s="17">
        <v>0.17642522931174201</v>
      </c>
      <c r="T518" s="17">
        <v>0.25591432003794701</v>
      </c>
      <c r="U518" s="17">
        <v>0.29498147574761502</v>
      </c>
      <c r="V518" s="17"/>
      <c r="W518" s="17">
        <v>0.23943931834429899</v>
      </c>
      <c r="X518" s="17">
        <v>0.28319686846373499</v>
      </c>
      <c r="Y518" s="17">
        <v>0.181029015619141</v>
      </c>
      <c r="Z518" s="17">
        <v>0.26277414395154702</v>
      </c>
      <c r="AA518" s="17">
        <v>0.46818038302107101</v>
      </c>
      <c r="AB518" s="17"/>
      <c r="AC518" s="17">
        <v>0.26144937862681999</v>
      </c>
      <c r="AD518" s="17">
        <v>0.228338931353291</v>
      </c>
      <c r="AE518" s="17"/>
      <c r="AF518" s="17">
        <v>0.26375478462346302</v>
      </c>
      <c r="AG518" s="17">
        <v>0.194854832413595</v>
      </c>
      <c r="AH518" s="17">
        <v>0.26070529489601102</v>
      </c>
      <c r="AI518" s="17">
        <v>0.299074158562882</v>
      </c>
      <c r="AJ518" s="17"/>
      <c r="AK518" s="17">
        <v>0.24637354415731</v>
      </c>
      <c r="AL518" s="17">
        <v>0.248147737036332</v>
      </c>
      <c r="AM518" s="17"/>
      <c r="AN518" s="17">
        <v>0.23922183705779199</v>
      </c>
      <c r="AO518" s="17">
        <v>0.25322898541924399</v>
      </c>
      <c r="AP518" s="17">
        <v>0.24297402272597399</v>
      </c>
      <c r="AQ518" s="17"/>
      <c r="AR518" s="17">
        <v>0.24203552764418099</v>
      </c>
      <c r="AS518" s="17">
        <v>0.193266280006478</v>
      </c>
      <c r="AT518" s="17"/>
      <c r="AU518" s="17">
        <v>0.22425012561895499</v>
      </c>
      <c r="AV518" s="17">
        <v>0.17632682224443499</v>
      </c>
    </row>
    <row r="519" spans="2:48" x14ac:dyDescent="0.25">
      <c r="B519" t="s">
        <v>201</v>
      </c>
      <c r="C519" s="17">
        <v>0.27630023012563398</v>
      </c>
      <c r="D519" s="17">
        <v>0.29060938548941401</v>
      </c>
      <c r="E519" s="17">
        <v>0.26344643274956198</v>
      </c>
      <c r="F519" s="17"/>
      <c r="G519" s="17">
        <v>0.26165557892887498</v>
      </c>
      <c r="H519" s="17">
        <v>0.31872889684004502</v>
      </c>
      <c r="I519" s="17">
        <v>0.25007692451246299</v>
      </c>
      <c r="J519" s="17">
        <v>0.25056167395252599</v>
      </c>
      <c r="K519" s="17">
        <v>0.300285914360434</v>
      </c>
      <c r="L519" s="17"/>
      <c r="M519" s="17">
        <v>0.31880524996569698</v>
      </c>
      <c r="N519" s="17">
        <v>0.25251138777370902</v>
      </c>
      <c r="O519" s="17">
        <v>0.29447251590766799</v>
      </c>
      <c r="P519" s="17">
        <v>0.25824066448576999</v>
      </c>
      <c r="Q519" s="17"/>
      <c r="R519" s="17">
        <v>0.34205499226539698</v>
      </c>
      <c r="S519" s="17">
        <v>0.27206887325033902</v>
      </c>
      <c r="T519" s="17">
        <v>0.27652593380028201</v>
      </c>
      <c r="U519" s="17">
        <v>0.255308294639009</v>
      </c>
      <c r="V519" s="17"/>
      <c r="W519" s="17">
        <v>0.252820527683704</v>
      </c>
      <c r="X519" s="17">
        <v>0.29671326644701901</v>
      </c>
      <c r="Y519" s="17">
        <v>0.26906284037672801</v>
      </c>
      <c r="Z519" s="17">
        <v>0.384783835984428</v>
      </c>
      <c r="AA519" s="17">
        <v>0.105969086140295</v>
      </c>
      <c r="AB519" s="17"/>
      <c r="AC519" s="17">
        <v>0.26647826446802297</v>
      </c>
      <c r="AD519" s="17">
        <v>0.30251425318840103</v>
      </c>
      <c r="AE519" s="17"/>
      <c r="AF519" s="17">
        <v>0.30542304322227898</v>
      </c>
      <c r="AG519" s="17">
        <v>0.32124243772309202</v>
      </c>
      <c r="AH519" s="17">
        <v>0.24456046420265701</v>
      </c>
      <c r="AI519" s="17">
        <v>0.229280155773989</v>
      </c>
      <c r="AJ519" s="17"/>
      <c r="AK519" s="17">
        <v>0.28498016899008</v>
      </c>
      <c r="AL519" s="17">
        <v>0.274743361400202</v>
      </c>
      <c r="AM519" s="17"/>
      <c r="AN519" s="17">
        <v>0.32555978078305198</v>
      </c>
      <c r="AO519" s="17">
        <v>0.25385409039672302</v>
      </c>
      <c r="AP519" s="17">
        <v>0.27295882273268302</v>
      </c>
      <c r="AQ519" s="17"/>
      <c r="AR519" s="17">
        <v>0.37620625243758099</v>
      </c>
      <c r="AS519" s="17">
        <v>0.20411313391472</v>
      </c>
      <c r="AT519" s="17"/>
      <c r="AU519" s="17">
        <v>0.42908387255564301</v>
      </c>
      <c r="AV519" s="17">
        <v>0.17451133888245399</v>
      </c>
    </row>
    <row r="520" spans="2:48" x14ac:dyDescent="0.25">
      <c r="B520" t="s">
        <v>202</v>
      </c>
      <c r="C520" s="17">
        <v>7.0560757994518594E-2</v>
      </c>
      <c r="D520" s="17">
        <v>8.3911126144056394E-2</v>
      </c>
      <c r="E520" s="17">
        <v>5.8515013281725502E-2</v>
      </c>
      <c r="F520" s="17"/>
      <c r="G520" s="17">
        <v>2.8298617159051302E-2</v>
      </c>
      <c r="H520" s="17">
        <v>4.9951992415799902E-2</v>
      </c>
      <c r="I520" s="17">
        <v>8.6604455809690895E-2</v>
      </c>
      <c r="J520" s="17">
        <v>0.10017250233524599</v>
      </c>
      <c r="K520" s="17">
        <v>8.5586065758566698E-2</v>
      </c>
      <c r="L520" s="17"/>
      <c r="M520" s="17">
        <v>8.4915383975615696E-2</v>
      </c>
      <c r="N520" s="17">
        <v>6.7182510961905695E-2</v>
      </c>
      <c r="O520" s="17">
        <v>7.82980356286299E-2</v>
      </c>
      <c r="P520" s="17">
        <v>5.8487543472649201E-2</v>
      </c>
      <c r="Q520" s="17"/>
      <c r="R520" s="17">
        <v>9.5988935577854498E-2</v>
      </c>
      <c r="S520" s="17">
        <v>6.3480853310451502E-2</v>
      </c>
      <c r="T520" s="17">
        <v>9.4264425698369597E-2</v>
      </c>
      <c r="U520" s="17">
        <v>3.90706117283008E-2</v>
      </c>
      <c r="V520" s="17"/>
      <c r="W520" s="17">
        <v>5.4363294710397303E-2</v>
      </c>
      <c r="X520" s="17">
        <v>2.9761366738332101E-2</v>
      </c>
      <c r="Y520" s="17">
        <v>0.11825579525142001</v>
      </c>
      <c r="Z520" s="17">
        <v>0.13464405340173199</v>
      </c>
      <c r="AA520" s="17">
        <v>0.33910542803959798</v>
      </c>
      <c r="AB520" s="17"/>
      <c r="AC520" s="17">
        <v>5.4130229263969397E-2</v>
      </c>
      <c r="AD520" s="17">
        <v>0.10032947614280199</v>
      </c>
      <c r="AE520" s="17"/>
      <c r="AF520" s="17">
        <v>0.10781190488772301</v>
      </c>
      <c r="AG520" s="17">
        <v>8.5089964921529301E-2</v>
      </c>
      <c r="AH520" s="17">
        <v>4.5145526896126303E-2</v>
      </c>
      <c r="AI520" s="17">
        <v>1.7479888085133299E-2</v>
      </c>
      <c r="AJ520" s="17"/>
      <c r="AK520" s="17">
        <v>9.3996491705919893E-2</v>
      </c>
      <c r="AL520" s="17">
        <v>5.8394741652054098E-2</v>
      </c>
      <c r="AM520" s="17"/>
      <c r="AN520" s="17">
        <v>0.10325595950142399</v>
      </c>
      <c r="AO520" s="17">
        <v>8.0329809617465595E-2</v>
      </c>
      <c r="AP520" s="17">
        <v>2.8853664369708699E-2</v>
      </c>
      <c r="AQ520" s="17"/>
      <c r="AR520" s="17">
        <v>0.127103247937605</v>
      </c>
      <c r="AS520" s="17">
        <v>2.9276709346645599E-2</v>
      </c>
      <c r="AT520" s="17"/>
      <c r="AU520" s="17">
        <v>0.148726181545902</v>
      </c>
      <c r="AV520" s="17">
        <v>2.0625983271171301E-2</v>
      </c>
    </row>
    <row r="521" spans="2:48" x14ac:dyDescent="0.25">
      <c r="B521" t="s">
        <v>123</v>
      </c>
      <c r="C521" s="17">
        <v>3.6307254690628898E-2</v>
      </c>
      <c r="D521" s="17">
        <v>3.5981746455790602E-2</v>
      </c>
      <c r="E521" s="17">
        <v>3.7290925858327897E-2</v>
      </c>
      <c r="F521" s="17"/>
      <c r="G521" s="17">
        <v>3.6097004604177897E-2</v>
      </c>
      <c r="H521" s="17">
        <v>3.23762489062034E-2</v>
      </c>
      <c r="I521" s="17">
        <v>2.8696326796318301E-2</v>
      </c>
      <c r="J521" s="17">
        <v>5.0032572555882199E-2</v>
      </c>
      <c r="K521" s="17">
        <v>3.4104359519659302E-2</v>
      </c>
      <c r="L521" s="17"/>
      <c r="M521" s="17">
        <v>1.29628574696631E-2</v>
      </c>
      <c r="N521" s="17">
        <v>5.6555097402313098E-2</v>
      </c>
      <c r="O521" s="17">
        <v>3.26525890028114E-2</v>
      </c>
      <c r="P521" s="17">
        <v>4.4151473489179797E-2</v>
      </c>
      <c r="Q521" s="17"/>
      <c r="R521" s="17">
        <v>5.1728157586918198E-2</v>
      </c>
      <c r="S521" s="17">
        <v>6.0038772823444803E-2</v>
      </c>
      <c r="T521" s="17">
        <v>1.32204160863849E-2</v>
      </c>
      <c r="U521" s="17">
        <v>4.0261483434053502E-2</v>
      </c>
      <c r="V521" s="17"/>
      <c r="W521" s="17">
        <v>3.1793453640781198E-2</v>
      </c>
      <c r="X521" s="17">
        <v>2.8253574122444301E-2</v>
      </c>
      <c r="Y521" s="17">
        <v>5.5167378019526599E-2</v>
      </c>
      <c r="Z521" s="17">
        <v>1.47456072625206E-2</v>
      </c>
      <c r="AA521" s="17">
        <v>0</v>
      </c>
      <c r="AB521" s="17"/>
      <c r="AC521" s="17">
        <v>3.0736400300218101E-2</v>
      </c>
      <c r="AD521" s="17">
        <v>4.62551537671912E-2</v>
      </c>
      <c r="AE521" s="17"/>
      <c r="AF521" s="17">
        <v>2.42554054045378E-2</v>
      </c>
      <c r="AG521" s="17">
        <v>3.4276882683194697E-2</v>
      </c>
      <c r="AH521" s="17">
        <v>3.7583669397210702E-2</v>
      </c>
      <c r="AI521" s="17">
        <v>7.2068320128896801E-2</v>
      </c>
      <c r="AJ521" s="17"/>
      <c r="AK521" s="17">
        <v>5.3492903531160998E-2</v>
      </c>
      <c r="AL521" s="17">
        <v>2.5191508218454801E-2</v>
      </c>
      <c r="AM521" s="17"/>
      <c r="AN521" s="17">
        <v>2.56721526969028E-2</v>
      </c>
      <c r="AO521" s="17">
        <v>3.5506958099478798E-2</v>
      </c>
      <c r="AP521" s="17">
        <v>2.50074812504298E-2</v>
      </c>
      <c r="AQ521" s="17"/>
      <c r="AR521" s="17">
        <v>2.8261032915171898E-2</v>
      </c>
      <c r="AS521" s="17">
        <v>4.3239698419765001E-2</v>
      </c>
      <c r="AT521" s="17"/>
      <c r="AU521" s="17">
        <v>2.3527306832240601E-2</v>
      </c>
      <c r="AV521" s="17">
        <v>2.2182624873467002E-2</v>
      </c>
    </row>
    <row r="522" spans="2:48" x14ac:dyDescent="0.25">
      <c r="B522" t="s">
        <v>203</v>
      </c>
      <c r="C522" s="17">
        <v>0.36420758907662099</v>
      </c>
      <c r="D522" s="17">
        <v>0.30923076965365398</v>
      </c>
      <c r="E522" s="17">
        <v>0.41304310535336403</v>
      </c>
      <c r="F522" s="17"/>
      <c r="G522" s="17">
        <v>0.42372387491185498</v>
      </c>
      <c r="H522" s="17">
        <v>0.34189124744033</v>
      </c>
      <c r="I522" s="17">
        <v>0.36991828781566299</v>
      </c>
      <c r="J522" s="17">
        <v>0.39920783955912598</v>
      </c>
      <c r="K522" s="17">
        <v>0.288815479085686</v>
      </c>
      <c r="L522" s="17"/>
      <c r="M522" s="17">
        <v>0.34423187674012201</v>
      </c>
      <c r="N522" s="17">
        <v>0.35042149819719098</v>
      </c>
      <c r="O522" s="17">
        <v>0.34644781051536</v>
      </c>
      <c r="P522" s="17">
        <v>0.39548199511346899</v>
      </c>
      <c r="Q522" s="17"/>
      <c r="R522" s="17">
        <v>0.26183770883299401</v>
      </c>
      <c r="S522" s="17">
        <v>0.427986271304023</v>
      </c>
      <c r="T522" s="17">
        <v>0.360074904377016</v>
      </c>
      <c r="U522" s="17">
        <v>0.37037813445102202</v>
      </c>
      <c r="V522" s="17"/>
      <c r="W522" s="17">
        <v>0.42158340562081797</v>
      </c>
      <c r="X522" s="17">
        <v>0.36207492422846899</v>
      </c>
      <c r="Y522" s="17">
        <v>0.37648497073318499</v>
      </c>
      <c r="Z522" s="17">
        <v>0.20305235939977201</v>
      </c>
      <c r="AA522" s="17">
        <v>8.6745102799036106E-2</v>
      </c>
      <c r="AB522" s="17"/>
      <c r="AC522" s="17">
        <v>0.38720572734096997</v>
      </c>
      <c r="AD522" s="17">
        <v>0.32256218554831401</v>
      </c>
      <c r="AE522" s="17"/>
      <c r="AF522" s="17">
        <v>0.29875486186199701</v>
      </c>
      <c r="AG522" s="17">
        <v>0.36453588225858902</v>
      </c>
      <c r="AH522" s="17">
        <v>0.41200504460799597</v>
      </c>
      <c r="AI522" s="17">
        <v>0.382097477449098</v>
      </c>
      <c r="AJ522" s="17"/>
      <c r="AK522" s="17">
        <v>0.32115689161552902</v>
      </c>
      <c r="AL522" s="17">
        <v>0.39352265169295703</v>
      </c>
      <c r="AM522" s="17"/>
      <c r="AN522" s="17">
        <v>0.30629026996082898</v>
      </c>
      <c r="AO522" s="17">
        <v>0.37708015646708898</v>
      </c>
      <c r="AP522" s="17">
        <v>0.43020600892120398</v>
      </c>
      <c r="AQ522" s="17"/>
      <c r="AR522" s="17">
        <v>0.22639393906546099</v>
      </c>
      <c r="AS522" s="17">
        <v>0.53010417831239198</v>
      </c>
      <c r="AT522" s="17"/>
      <c r="AU522" s="17">
        <v>0.17441251344726</v>
      </c>
      <c r="AV522" s="17">
        <v>0.60635323072847302</v>
      </c>
    </row>
    <row r="523" spans="2:48" x14ac:dyDescent="0.25">
      <c r="B523" t="s">
        <v>204</v>
      </c>
      <c r="C523" s="17">
        <v>0.34686098812015298</v>
      </c>
      <c r="D523" s="17">
        <v>0.37452051163347</v>
      </c>
      <c r="E523" s="17">
        <v>0.32196144603128801</v>
      </c>
      <c r="F523" s="17"/>
      <c r="G523" s="17">
        <v>0.289954196087927</v>
      </c>
      <c r="H523" s="17">
        <v>0.36868088925584502</v>
      </c>
      <c r="I523" s="17">
        <v>0.336681380322154</v>
      </c>
      <c r="J523" s="17">
        <v>0.35073417628777198</v>
      </c>
      <c r="K523" s="17">
        <v>0.38587198011900098</v>
      </c>
      <c r="L523" s="17"/>
      <c r="M523" s="17">
        <v>0.40372063394131202</v>
      </c>
      <c r="N523" s="17">
        <v>0.31969389873561499</v>
      </c>
      <c r="O523" s="17">
        <v>0.37277055153629701</v>
      </c>
      <c r="P523" s="17">
        <v>0.31672820795841899</v>
      </c>
      <c r="Q523" s="17"/>
      <c r="R523" s="17">
        <v>0.43804392784325102</v>
      </c>
      <c r="S523" s="17">
        <v>0.33554972656079002</v>
      </c>
      <c r="T523" s="17">
        <v>0.37079035949865202</v>
      </c>
      <c r="U523" s="17">
        <v>0.29437890636731001</v>
      </c>
      <c r="V523" s="17"/>
      <c r="W523" s="17">
        <v>0.30718382239410202</v>
      </c>
      <c r="X523" s="17">
        <v>0.32647463318535103</v>
      </c>
      <c r="Y523" s="17">
        <v>0.387318635628148</v>
      </c>
      <c r="Z523" s="17">
        <v>0.51942788938616002</v>
      </c>
      <c r="AA523" s="17">
        <v>0.44507451417989302</v>
      </c>
      <c r="AB523" s="17"/>
      <c r="AC523" s="17">
        <v>0.32060849373199302</v>
      </c>
      <c r="AD523" s="17">
        <v>0.40284372933120399</v>
      </c>
      <c r="AE523" s="17"/>
      <c r="AF523" s="17">
        <v>0.413234948110001</v>
      </c>
      <c r="AG523" s="17">
        <v>0.406332402644621</v>
      </c>
      <c r="AH523" s="17">
        <v>0.28970599109878298</v>
      </c>
      <c r="AI523" s="17">
        <v>0.24676004385912301</v>
      </c>
      <c r="AJ523" s="17"/>
      <c r="AK523" s="17">
        <v>0.378976660696</v>
      </c>
      <c r="AL523" s="17">
        <v>0.333138103052256</v>
      </c>
      <c r="AM523" s="17"/>
      <c r="AN523" s="17">
        <v>0.428815740284477</v>
      </c>
      <c r="AO523" s="17">
        <v>0.33418390001418802</v>
      </c>
      <c r="AP523" s="17">
        <v>0.301812487102392</v>
      </c>
      <c r="AQ523" s="17"/>
      <c r="AR523" s="17">
        <v>0.50330950037518596</v>
      </c>
      <c r="AS523" s="17">
        <v>0.233389843261365</v>
      </c>
      <c r="AT523" s="17"/>
      <c r="AU523" s="17">
        <v>0.57781005410154396</v>
      </c>
      <c r="AV523" s="17">
        <v>0.195137322153625</v>
      </c>
    </row>
    <row r="524" spans="2:48" x14ac:dyDescent="0.25">
      <c r="B524" t="s">
        <v>147</v>
      </c>
      <c r="C524" s="17">
        <v>-1.7346600956467999E-2</v>
      </c>
      <c r="D524" s="17">
        <v>6.5289741979816004E-2</v>
      </c>
      <c r="E524" s="17">
        <v>-9.1081659322076597E-2</v>
      </c>
      <c r="F524" s="17"/>
      <c r="G524" s="17">
        <v>-0.13376967882392901</v>
      </c>
      <c r="H524" s="17">
        <v>2.6789641815515498E-2</v>
      </c>
      <c r="I524" s="17">
        <v>-3.3236907493509098E-2</v>
      </c>
      <c r="J524" s="17">
        <v>-4.84736632713531E-2</v>
      </c>
      <c r="K524" s="17">
        <v>9.7056501033314396E-2</v>
      </c>
      <c r="L524" s="17"/>
      <c r="M524" s="17">
        <v>5.9488757201190401E-2</v>
      </c>
      <c r="N524" s="17">
        <v>-3.0727599461576799E-2</v>
      </c>
      <c r="O524" s="17">
        <v>2.6322741020938002E-2</v>
      </c>
      <c r="P524" s="17">
        <v>-7.8753787155049798E-2</v>
      </c>
      <c r="Q524" s="17"/>
      <c r="R524" s="17">
        <v>0.17620621901025699</v>
      </c>
      <c r="S524" s="17">
        <v>-9.2436544743232596E-2</v>
      </c>
      <c r="T524" s="17">
        <v>1.0715455121636E-2</v>
      </c>
      <c r="U524" s="17">
        <v>-7.5999228083711595E-2</v>
      </c>
      <c r="V524" s="17"/>
      <c r="W524" s="17">
        <v>-0.11439958322671701</v>
      </c>
      <c r="X524" s="17">
        <v>-3.5600291043118203E-2</v>
      </c>
      <c r="Y524" s="17">
        <v>1.08336648949634E-2</v>
      </c>
      <c r="Z524" s="17">
        <v>0.31637552998638802</v>
      </c>
      <c r="AA524" s="17">
        <v>0.358329411380856</v>
      </c>
      <c r="AB524" s="17"/>
      <c r="AC524" s="17">
        <v>-6.6597233608977E-2</v>
      </c>
      <c r="AD524" s="17">
        <v>8.0281543782889195E-2</v>
      </c>
      <c r="AE524" s="17"/>
      <c r="AF524" s="17">
        <v>0.114480086248004</v>
      </c>
      <c r="AG524" s="17">
        <v>4.1796520386032002E-2</v>
      </c>
      <c r="AH524" s="17">
        <v>-0.122299053509213</v>
      </c>
      <c r="AI524" s="17">
        <v>-0.13533743358997599</v>
      </c>
      <c r="AJ524" s="17"/>
      <c r="AK524" s="17">
        <v>5.7819769080471199E-2</v>
      </c>
      <c r="AL524" s="17">
        <v>-6.0384548640700801E-2</v>
      </c>
      <c r="AM524" s="17"/>
      <c r="AN524" s="17">
        <v>0.12252547032364799</v>
      </c>
      <c r="AO524" s="17">
        <v>-4.2896256452900502E-2</v>
      </c>
      <c r="AP524" s="17">
        <v>-0.128393521818813</v>
      </c>
      <c r="AQ524" s="17"/>
      <c r="AR524" s="17">
        <v>0.276915561309725</v>
      </c>
      <c r="AS524" s="17">
        <v>-0.29671433505102701</v>
      </c>
      <c r="AT524" s="17"/>
      <c r="AU524" s="17">
        <v>0.40339754065428401</v>
      </c>
      <c r="AV524" s="17">
        <v>-0.41121590857484802</v>
      </c>
    </row>
    <row r="525" spans="2:48" x14ac:dyDescent="0.25">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row>
    <row r="526" spans="2:48" x14ac:dyDescent="0.25">
      <c r="B526" s="6" t="s">
        <v>265</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row>
    <row r="527" spans="2:48" x14ac:dyDescent="0.25">
      <c r="B527" s="24" t="s">
        <v>73</v>
      </c>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row>
    <row r="528" spans="2:48" x14ac:dyDescent="0.25">
      <c r="B528" t="s">
        <v>198</v>
      </c>
      <c r="C528" s="17">
        <v>0.11689020781161499</v>
      </c>
      <c r="D528" s="17">
        <v>9.4260972255983705E-2</v>
      </c>
      <c r="E528" s="17">
        <v>0.13455476986606801</v>
      </c>
      <c r="F528" s="17"/>
      <c r="G528" s="17">
        <v>0.104432476612559</v>
      </c>
      <c r="H528" s="17">
        <v>0.122477320195944</v>
      </c>
      <c r="I528" s="17">
        <v>0.1188756404164</v>
      </c>
      <c r="J528" s="17">
        <v>0.17904348676690901</v>
      </c>
      <c r="K528" s="17">
        <v>5.9387565087120398E-2</v>
      </c>
      <c r="L528" s="17"/>
      <c r="M528" s="17">
        <v>0.103319712663448</v>
      </c>
      <c r="N528" s="17">
        <v>0.103897203235236</v>
      </c>
      <c r="O528" s="17">
        <v>0.119091927670307</v>
      </c>
      <c r="P528" s="17">
        <v>0.14191472597850899</v>
      </c>
      <c r="Q528" s="17"/>
      <c r="R528" s="17">
        <v>0.10556265371948299</v>
      </c>
      <c r="S528" s="17">
        <v>0.107903835680961</v>
      </c>
      <c r="T528" s="17">
        <v>0.12571471059858</v>
      </c>
      <c r="U528" s="17">
        <v>0.115259112816144</v>
      </c>
      <c r="V528" s="17"/>
      <c r="W528" s="17">
        <v>0.15391432870617</v>
      </c>
      <c r="X528" s="17">
        <v>0.108514732798102</v>
      </c>
      <c r="Y528" s="17">
        <v>0.13606219272252201</v>
      </c>
      <c r="Z528" s="17">
        <v>2.6576275509801E-2</v>
      </c>
      <c r="AA528" s="17">
        <v>8.6745102799036106E-2</v>
      </c>
      <c r="AB528" s="17"/>
      <c r="AC528" s="17">
        <v>0.11827672621445599</v>
      </c>
      <c r="AD528" s="17">
        <v>0.110419571819957</v>
      </c>
      <c r="AE528" s="17"/>
      <c r="AF528" s="17">
        <v>8.8096104682916496E-2</v>
      </c>
      <c r="AG528" s="17">
        <v>0.104118165106621</v>
      </c>
      <c r="AH528" s="17">
        <v>0.13258791927498101</v>
      </c>
      <c r="AI528" s="17">
        <v>0.172283158617653</v>
      </c>
      <c r="AJ528" s="17"/>
      <c r="AK528" s="17">
        <v>0.11111892950056999</v>
      </c>
      <c r="AL528" s="17">
        <v>0.12263972740731</v>
      </c>
      <c r="AM528" s="17"/>
      <c r="AN528" s="17">
        <v>0.122633955209022</v>
      </c>
      <c r="AO528" s="17">
        <v>9.3663782987413305E-2</v>
      </c>
      <c r="AP528" s="17">
        <v>0.14171418435197</v>
      </c>
      <c r="AQ528" s="17"/>
      <c r="AR528" s="17">
        <v>6.5610449346499303E-2</v>
      </c>
      <c r="AS528" s="17">
        <v>0.21530776248799899</v>
      </c>
      <c r="AT528" s="17"/>
      <c r="AU528" s="17">
        <v>3.8648484072853297E-2</v>
      </c>
      <c r="AV528" s="17">
        <v>0.23210138725837201</v>
      </c>
    </row>
    <row r="529" spans="2:48" x14ac:dyDescent="0.25">
      <c r="B529" t="s">
        <v>199</v>
      </c>
      <c r="C529" s="17">
        <v>0.29719660331731501</v>
      </c>
      <c r="D529" s="17">
        <v>0.242484871259596</v>
      </c>
      <c r="E529" s="17">
        <v>0.34968497741536497</v>
      </c>
      <c r="F529" s="17"/>
      <c r="G529" s="17">
        <v>0.410405338027648</v>
      </c>
      <c r="H529" s="17">
        <v>0.30780793757264402</v>
      </c>
      <c r="I529" s="17">
        <v>0.318196953311706</v>
      </c>
      <c r="J529" s="17">
        <v>0.25867917163738902</v>
      </c>
      <c r="K529" s="17">
        <v>0.19699619245175001</v>
      </c>
      <c r="L529" s="17"/>
      <c r="M529" s="17">
        <v>0.270891854419615</v>
      </c>
      <c r="N529" s="17">
        <v>0.32568989073396898</v>
      </c>
      <c r="O529" s="17">
        <v>0.31303540388328099</v>
      </c>
      <c r="P529" s="17">
        <v>0.25916645167985802</v>
      </c>
      <c r="Q529" s="17"/>
      <c r="R529" s="17">
        <v>0.20830689567697799</v>
      </c>
      <c r="S529" s="17">
        <v>0.31907126650739998</v>
      </c>
      <c r="T529" s="17">
        <v>0.31212728046003702</v>
      </c>
      <c r="U529" s="17">
        <v>0.309053966293028</v>
      </c>
      <c r="V529" s="17"/>
      <c r="W529" s="17">
        <v>0.33780084228093099</v>
      </c>
      <c r="X529" s="17">
        <v>0.32159384476720498</v>
      </c>
      <c r="Y529" s="17">
        <v>0.230743633102822</v>
      </c>
      <c r="Z529" s="17">
        <v>0.22764589361413201</v>
      </c>
      <c r="AA529" s="17">
        <v>0</v>
      </c>
      <c r="AB529" s="17"/>
      <c r="AC529" s="17">
        <v>0.31945678939886402</v>
      </c>
      <c r="AD529" s="17">
        <v>0.26207686730223501</v>
      </c>
      <c r="AE529" s="17"/>
      <c r="AF529" s="17">
        <v>0.22613082489006101</v>
      </c>
      <c r="AG529" s="17">
        <v>0.26957250021214602</v>
      </c>
      <c r="AH529" s="17">
        <v>0.36890003359311702</v>
      </c>
      <c r="AI529" s="17">
        <v>0.26601710200915502</v>
      </c>
      <c r="AJ529" s="17"/>
      <c r="AK529" s="17">
        <v>0.239521845112805</v>
      </c>
      <c r="AL529" s="17">
        <v>0.34110974955560602</v>
      </c>
      <c r="AM529" s="17"/>
      <c r="AN529" s="17">
        <v>0.229902277600189</v>
      </c>
      <c r="AO529" s="17">
        <v>0.29010328288512499</v>
      </c>
      <c r="AP529" s="17">
        <v>0.38062163396961401</v>
      </c>
      <c r="AQ529" s="17"/>
      <c r="AR529" s="17">
        <v>0.21401774376665</v>
      </c>
      <c r="AS529" s="17">
        <v>0.39906093142161397</v>
      </c>
      <c r="AT529" s="17"/>
      <c r="AU529" s="17">
        <v>0.158322938449387</v>
      </c>
      <c r="AV529" s="17">
        <v>0.48401160159733497</v>
      </c>
    </row>
    <row r="530" spans="2:48" x14ac:dyDescent="0.25">
      <c r="B530" t="s">
        <v>200</v>
      </c>
      <c r="C530" s="17">
        <v>0.220875984883351</v>
      </c>
      <c r="D530" s="17">
        <v>0.23159467197810901</v>
      </c>
      <c r="E530" s="17">
        <v>0.21418442949747399</v>
      </c>
      <c r="F530" s="17"/>
      <c r="G530" s="17">
        <v>0.182813622020463</v>
      </c>
      <c r="H530" s="17">
        <v>0.22772034081616499</v>
      </c>
      <c r="I530" s="17">
        <v>0.21400543182198201</v>
      </c>
      <c r="J530" s="17">
        <v>0.21478540614434199</v>
      </c>
      <c r="K530" s="17">
        <v>0.26322867596433902</v>
      </c>
      <c r="L530" s="17"/>
      <c r="M530" s="17">
        <v>0.20817909255342801</v>
      </c>
      <c r="N530" s="17">
        <v>0.208736364255907</v>
      </c>
      <c r="O530" s="17">
        <v>0.24069065249236599</v>
      </c>
      <c r="P530" s="17">
        <v>0.232479528578137</v>
      </c>
      <c r="Q530" s="17"/>
      <c r="R530" s="17">
        <v>0.213157714197723</v>
      </c>
      <c r="S530" s="17">
        <v>0.21012193304983201</v>
      </c>
      <c r="T530" s="17">
        <v>0.21921913522202099</v>
      </c>
      <c r="U530" s="17">
        <v>0.22767569221189701</v>
      </c>
      <c r="V530" s="17"/>
      <c r="W530" s="17">
        <v>0.192874350948078</v>
      </c>
      <c r="X530" s="17">
        <v>0.24328031126480501</v>
      </c>
      <c r="Y530" s="17">
        <v>0.18440376369679601</v>
      </c>
      <c r="Z530" s="17">
        <v>0.22544413468195401</v>
      </c>
      <c r="AA530" s="17">
        <v>0.105105092528347</v>
      </c>
      <c r="AB530" s="17"/>
      <c r="AC530" s="17">
        <v>0.227290978008962</v>
      </c>
      <c r="AD530" s="17">
        <v>0.208477062474689</v>
      </c>
      <c r="AE530" s="17"/>
      <c r="AF530" s="17">
        <v>0.224447221067859</v>
      </c>
      <c r="AG530" s="17">
        <v>0.23768335189172199</v>
      </c>
      <c r="AH530" s="17">
        <v>0.203423575457089</v>
      </c>
      <c r="AI530" s="17">
        <v>0.27167001123311102</v>
      </c>
      <c r="AJ530" s="17"/>
      <c r="AK530" s="17">
        <v>0.23565634176129999</v>
      </c>
      <c r="AL530" s="17">
        <v>0.21182133189087299</v>
      </c>
      <c r="AM530" s="17"/>
      <c r="AN530" s="17">
        <v>0.21691405695166499</v>
      </c>
      <c r="AO530" s="17">
        <v>0.22042603666855101</v>
      </c>
      <c r="AP530" s="17">
        <v>0.20989516063956001</v>
      </c>
      <c r="AQ530" s="17"/>
      <c r="AR530" s="17">
        <v>0.22107555670988599</v>
      </c>
      <c r="AS530" s="17">
        <v>0.14165422602630701</v>
      </c>
      <c r="AT530" s="17"/>
      <c r="AU530" s="17">
        <v>0.212589163066432</v>
      </c>
      <c r="AV530" s="17">
        <v>0.12321541775438601</v>
      </c>
    </row>
    <row r="531" spans="2:48" x14ac:dyDescent="0.25">
      <c r="B531" t="s">
        <v>201</v>
      </c>
      <c r="C531" s="17">
        <v>0.23731759241515599</v>
      </c>
      <c r="D531" s="17">
        <v>0.271042513366611</v>
      </c>
      <c r="E531" s="17">
        <v>0.20616945280054</v>
      </c>
      <c r="F531" s="17"/>
      <c r="G531" s="17">
        <v>0.199864626410823</v>
      </c>
      <c r="H531" s="17">
        <v>0.237745272980531</v>
      </c>
      <c r="I531" s="17">
        <v>0.222469379506639</v>
      </c>
      <c r="J531" s="17">
        <v>0.21125324486326799</v>
      </c>
      <c r="K531" s="17">
        <v>0.31306674330783701</v>
      </c>
      <c r="L531" s="17"/>
      <c r="M531" s="17">
        <v>0.27886580896407698</v>
      </c>
      <c r="N531" s="17">
        <v>0.24240293683790301</v>
      </c>
      <c r="O531" s="17">
        <v>0.21743931142530701</v>
      </c>
      <c r="P531" s="17">
        <v>0.213791001006092</v>
      </c>
      <c r="Q531" s="17"/>
      <c r="R531" s="17">
        <v>0.29788223689548099</v>
      </c>
      <c r="S531" s="17">
        <v>0.23234794183747801</v>
      </c>
      <c r="T531" s="17">
        <v>0.24655525469</v>
      </c>
      <c r="U531" s="17">
        <v>0.238392422906506</v>
      </c>
      <c r="V531" s="17"/>
      <c r="W531" s="17">
        <v>0.21475597846918601</v>
      </c>
      <c r="X531" s="17">
        <v>0.23223099794073701</v>
      </c>
      <c r="Y531" s="17">
        <v>0.27293133910921102</v>
      </c>
      <c r="Z531" s="17">
        <v>0.30775894519742097</v>
      </c>
      <c r="AA531" s="17">
        <v>0.43923496274316798</v>
      </c>
      <c r="AB531" s="17"/>
      <c r="AC531" s="17">
        <v>0.21718770891643199</v>
      </c>
      <c r="AD531" s="17">
        <v>0.27718015310266497</v>
      </c>
      <c r="AE531" s="17"/>
      <c r="AF531" s="17">
        <v>0.30671421538726501</v>
      </c>
      <c r="AG531" s="17">
        <v>0.22410084772632199</v>
      </c>
      <c r="AH531" s="17">
        <v>0.20669670232298501</v>
      </c>
      <c r="AI531" s="17">
        <v>0.16822211003107099</v>
      </c>
      <c r="AJ531" s="17"/>
      <c r="AK531" s="17">
        <v>0.24117295957614601</v>
      </c>
      <c r="AL531" s="17">
        <v>0.24058990393411001</v>
      </c>
      <c r="AM531" s="17"/>
      <c r="AN531" s="17">
        <v>0.26475113901842801</v>
      </c>
      <c r="AO531" s="17">
        <v>0.25515190653533298</v>
      </c>
      <c r="AP531" s="17">
        <v>0.203205353766817</v>
      </c>
      <c r="AQ531" s="17"/>
      <c r="AR531" s="17">
        <v>0.316144454536887</v>
      </c>
      <c r="AS531" s="17">
        <v>0.17113095017091901</v>
      </c>
      <c r="AT531" s="17"/>
      <c r="AU531" s="17">
        <v>0.39722390498773003</v>
      </c>
      <c r="AV531" s="17">
        <v>0.10729494781948801</v>
      </c>
    </row>
    <row r="532" spans="2:48" x14ac:dyDescent="0.25">
      <c r="B532" t="s">
        <v>202</v>
      </c>
      <c r="C532" s="17">
        <v>8.6745440286619194E-2</v>
      </c>
      <c r="D532" s="17">
        <v>0.111283074177501</v>
      </c>
      <c r="E532" s="17">
        <v>6.3826507295728696E-2</v>
      </c>
      <c r="F532" s="17"/>
      <c r="G532" s="17">
        <v>5.4283247951688797E-2</v>
      </c>
      <c r="H532" s="17">
        <v>5.94022840925926E-2</v>
      </c>
      <c r="I532" s="17">
        <v>8.3908867199860002E-2</v>
      </c>
      <c r="J532" s="17">
        <v>0.106326984027401</v>
      </c>
      <c r="K532" s="17">
        <v>0.127498842375525</v>
      </c>
      <c r="L532" s="17"/>
      <c r="M532" s="17">
        <v>0.111708331276586</v>
      </c>
      <c r="N532" s="17">
        <v>7.3966507169337795E-2</v>
      </c>
      <c r="O532" s="17">
        <v>8.9014599809257106E-2</v>
      </c>
      <c r="P532" s="17">
        <v>8.0509371573187105E-2</v>
      </c>
      <c r="Q532" s="17"/>
      <c r="R532" s="17">
        <v>0.121552301952685</v>
      </c>
      <c r="S532" s="17">
        <v>9.6062395231738595E-2</v>
      </c>
      <c r="T532" s="17">
        <v>7.6170831549737195E-2</v>
      </c>
      <c r="U532" s="17">
        <v>6.1020442771366402E-2</v>
      </c>
      <c r="V532" s="17"/>
      <c r="W532" s="17">
        <v>7.6857219306939506E-2</v>
      </c>
      <c r="X532" s="17">
        <v>5.9157934830293801E-2</v>
      </c>
      <c r="Y532" s="17">
        <v>0.132334505137161</v>
      </c>
      <c r="Z532" s="17">
        <v>0.190307806122018</v>
      </c>
      <c r="AA532" s="17">
        <v>0.106767312160229</v>
      </c>
      <c r="AB532" s="17"/>
      <c r="AC532" s="17">
        <v>7.4393344864517597E-2</v>
      </c>
      <c r="AD532" s="17">
        <v>0.10919200007922999</v>
      </c>
      <c r="AE532" s="17"/>
      <c r="AF532" s="17">
        <v>0.120556880252573</v>
      </c>
      <c r="AG532" s="17">
        <v>0.12669391949549699</v>
      </c>
      <c r="AH532" s="17">
        <v>4.95742557084888E-2</v>
      </c>
      <c r="AI532" s="17">
        <v>4.3795434882880499E-2</v>
      </c>
      <c r="AJ532" s="17"/>
      <c r="AK532" s="17">
        <v>0.13200955469169501</v>
      </c>
      <c r="AL532" s="17">
        <v>5.6144076762423202E-2</v>
      </c>
      <c r="AM532" s="17"/>
      <c r="AN532" s="17">
        <v>0.13737526691661001</v>
      </c>
      <c r="AO532" s="17">
        <v>9.81059105533824E-2</v>
      </c>
      <c r="AP532" s="17">
        <v>3.4369800584663601E-2</v>
      </c>
      <c r="AQ532" s="17"/>
      <c r="AR532" s="17">
        <v>0.15568706787281</v>
      </c>
      <c r="AS532" s="17">
        <v>3.4422071427254501E-2</v>
      </c>
      <c r="AT532" s="17"/>
      <c r="AU532" s="17">
        <v>0.15936866519604501</v>
      </c>
      <c r="AV532" s="17">
        <v>2.68195090398099E-2</v>
      </c>
    </row>
    <row r="533" spans="2:48" x14ac:dyDescent="0.25">
      <c r="B533" t="s">
        <v>123</v>
      </c>
      <c r="C533" s="17">
        <v>4.09741712859438E-2</v>
      </c>
      <c r="D533" s="17">
        <v>4.9333896962199697E-2</v>
      </c>
      <c r="E533" s="17">
        <v>3.1579863124823603E-2</v>
      </c>
      <c r="F533" s="17"/>
      <c r="G533" s="17">
        <v>4.8200688976817799E-2</v>
      </c>
      <c r="H533" s="17">
        <v>4.4846844342124E-2</v>
      </c>
      <c r="I533" s="17">
        <v>4.25437277434128E-2</v>
      </c>
      <c r="J533" s="17">
        <v>2.99117065606904E-2</v>
      </c>
      <c r="K533" s="17">
        <v>3.9821980813427901E-2</v>
      </c>
      <c r="L533" s="17"/>
      <c r="M533" s="17">
        <v>2.7035200122845399E-2</v>
      </c>
      <c r="N533" s="17">
        <v>4.53070977676482E-2</v>
      </c>
      <c r="O533" s="17">
        <v>2.0728104719481302E-2</v>
      </c>
      <c r="P533" s="17">
        <v>7.2138921184217303E-2</v>
      </c>
      <c r="Q533" s="17"/>
      <c r="R533" s="17">
        <v>5.3538197557648902E-2</v>
      </c>
      <c r="S533" s="17">
        <v>3.4492627692590302E-2</v>
      </c>
      <c r="T533" s="17">
        <v>2.02127874796246E-2</v>
      </c>
      <c r="U533" s="17">
        <v>4.8598363001057902E-2</v>
      </c>
      <c r="V533" s="17"/>
      <c r="W533" s="17">
        <v>2.37972802886952E-2</v>
      </c>
      <c r="X533" s="17">
        <v>3.5222178398857502E-2</v>
      </c>
      <c r="Y533" s="17">
        <v>4.35245662314886E-2</v>
      </c>
      <c r="Z533" s="17">
        <v>2.2266944874674201E-2</v>
      </c>
      <c r="AA533" s="17">
        <v>0.26214752976921901</v>
      </c>
      <c r="AB533" s="17"/>
      <c r="AC533" s="17">
        <v>4.3394452596767899E-2</v>
      </c>
      <c r="AD533" s="17">
        <v>3.2654345221223402E-2</v>
      </c>
      <c r="AE533" s="17"/>
      <c r="AF533" s="17">
        <v>3.4054753719325599E-2</v>
      </c>
      <c r="AG533" s="17">
        <v>3.7831215567691603E-2</v>
      </c>
      <c r="AH533" s="17">
        <v>3.8817513643338603E-2</v>
      </c>
      <c r="AI533" s="17">
        <v>7.8012183226130197E-2</v>
      </c>
      <c r="AJ533" s="17"/>
      <c r="AK533" s="17">
        <v>4.0520369357483599E-2</v>
      </c>
      <c r="AL533" s="17">
        <v>2.7695210449676901E-2</v>
      </c>
      <c r="AM533" s="17"/>
      <c r="AN533" s="17">
        <v>2.8423304304085802E-2</v>
      </c>
      <c r="AO533" s="17">
        <v>4.2549080370195697E-2</v>
      </c>
      <c r="AP533" s="17">
        <v>3.0193866687376E-2</v>
      </c>
      <c r="AQ533" s="17"/>
      <c r="AR533" s="17">
        <v>2.7464727767266599E-2</v>
      </c>
      <c r="AS533" s="17">
        <v>3.84240584659062E-2</v>
      </c>
      <c r="AT533" s="17"/>
      <c r="AU533" s="17">
        <v>3.3846844227552797E-2</v>
      </c>
      <c r="AV533" s="17">
        <v>2.6557136530609302E-2</v>
      </c>
    </row>
    <row r="534" spans="2:48" x14ac:dyDescent="0.25">
      <c r="B534" t="s">
        <v>203</v>
      </c>
      <c r="C534" s="17">
        <v>0.41408681112892998</v>
      </c>
      <c r="D534" s="17">
        <v>0.33674584351558001</v>
      </c>
      <c r="E534" s="17">
        <v>0.48423974728143399</v>
      </c>
      <c r="F534" s="17"/>
      <c r="G534" s="17">
        <v>0.51483781464020795</v>
      </c>
      <c r="H534" s="17">
        <v>0.430285257768588</v>
      </c>
      <c r="I534" s="17">
        <v>0.43707259372810597</v>
      </c>
      <c r="J534" s="17">
        <v>0.43772265840429803</v>
      </c>
      <c r="K534" s="17">
        <v>0.25638375753887099</v>
      </c>
      <c r="L534" s="17"/>
      <c r="M534" s="17">
        <v>0.37421156708306302</v>
      </c>
      <c r="N534" s="17">
        <v>0.42958709396920502</v>
      </c>
      <c r="O534" s="17">
        <v>0.43212733155358801</v>
      </c>
      <c r="P534" s="17">
        <v>0.40108117765836698</v>
      </c>
      <c r="Q534" s="17"/>
      <c r="R534" s="17">
        <v>0.313869549396462</v>
      </c>
      <c r="S534" s="17">
        <v>0.42697510218836099</v>
      </c>
      <c r="T534" s="17">
        <v>0.43784199105861699</v>
      </c>
      <c r="U534" s="17">
        <v>0.42431307910917299</v>
      </c>
      <c r="V534" s="17"/>
      <c r="W534" s="17">
        <v>0.49171517098710099</v>
      </c>
      <c r="X534" s="17">
        <v>0.43010857756530702</v>
      </c>
      <c r="Y534" s="17">
        <v>0.36680582582534399</v>
      </c>
      <c r="Z534" s="17">
        <v>0.25422216912393297</v>
      </c>
      <c r="AA534" s="17">
        <v>8.6745102799036106E-2</v>
      </c>
      <c r="AB534" s="17"/>
      <c r="AC534" s="17">
        <v>0.43773351561332102</v>
      </c>
      <c r="AD534" s="17">
        <v>0.37249643912219199</v>
      </c>
      <c r="AE534" s="17"/>
      <c r="AF534" s="17">
        <v>0.31422692957297799</v>
      </c>
      <c r="AG534" s="17">
        <v>0.37369066531876699</v>
      </c>
      <c r="AH534" s="17">
        <v>0.501487952868098</v>
      </c>
      <c r="AI534" s="17">
        <v>0.43830026062680699</v>
      </c>
      <c r="AJ534" s="17"/>
      <c r="AK534" s="17">
        <v>0.35064077461337601</v>
      </c>
      <c r="AL534" s="17">
        <v>0.46374947696291602</v>
      </c>
      <c r="AM534" s="17"/>
      <c r="AN534" s="17">
        <v>0.35253623280921098</v>
      </c>
      <c r="AO534" s="17">
        <v>0.383767065872538</v>
      </c>
      <c r="AP534" s="17">
        <v>0.52233581832158404</v>
      </c>
      <c r="AQ534" s="17"/>
      <c r="AR534" s="17">
        <v>0.27962819311315001</v>
      </c>
      <c r="AS534" s="17">
        <v>0.61436869390961302</v>
      </c>
      <c r="AT534" s="17"/>
      <c r="AU534" s="17">
        <v>0.19697142252224001</v>
      </c>
      <c r="AV534" s="17">
        <v>0.71611298885570696</v>
      </c>
    </row>
    <row r="535" spans="2:48" x14ac:dyDescent="0.25">
      <c r="B535" t="s">
        <v>204</v>
      </c>
      <c r="C535" s="17">
        <v>0.324063032701775</v>
      </c>
      <c r="D535" s="17">
        <v>0.382325587544112</v>
      </c>
      <c r="E535" s="17">
        <v>0.26999596009626903</v>
      </c>
      <c r="F535" s="17"/>
      <c r="G535" s="17">
        <v>0.25414787436251202</v>
      </c>
      <c r="H535" s="17">
        <v>0.29714755707312301</v>
      </c>
      <c r="I535" s="17">
        <v>0.30637824670649899</v>
      </c>
      <c r="J535" s="17">
        <v>0.31758022889067</v>
      </c>
      <c r="K535" s="17">
        <v>0.44056558568336202</v>
      </c>
      <c r="L535" s="17"/>
      <c r="M535" s="17">
        <v>0.390574140240663</v>
      </c>
      <c r="N535" s="17">
        <v>0.31636944400723999</v>
      </c>
      <c r="O535" s="17">
        <v>0.306453911234564</v>
      </c>
      <c r="P535" s="17">
        <v>0.29430037257927899</v>
      </c>
      <c r="Q535" s="17"/>
      <c r="R535" s="17">
        <v>0.419434538848167</v>
      </c>
      <c r="S535" s="17">
        <v>0.32841033706921602</v>
      </c>
      <c r="T535" s="17">
        <v>0.32272608623973698</v>
      </c>
      <c r="U535" s="17">
        <v>0.29941286567787201</v>
      </c>
      <c r="V535" s="17"/>
      <c r="W535" s="17">
        <v>0.29161319777612499</v>
      </c>
      <c r="X535" s="17">
        <v>0.29138893277103101</v>
      </c>
      <c r="Y535" s="17">
        <v>0.40526584424637202</v>
      </c>
      <c r="Z535" s="17">
        <v>0.49806675131943901</v>
      </c>
      <c r="AA535" s="17">
        <v>0.54600227490339703</v>
      </c>
      <c r="AB535" s="17"/>
      <c r="AC535" s="17">
        <v>0.29158105378095001</v>
      </c>
      <c r="AD535" s="17">
        <v>0.386372153181895</v>
      </c>
      <c r="AE535" s="17"/>
      <c r="AF535" s="17">
        <v>0.42727109563983801</v>
      </c>
      <c r="AG535" s="17">
        <v>0.35079476722182001</v>
      </c>
      <c r="AH535" s="17">
        <v>0.25627095803147398</v>
      </c>
      <c r="AI535" s="17">
        <v>0.212017544913951</v>
      </c>
      <c r="AJ535" s="17"/>
      <c r="AK535" s="17">
        <v>0.37318251426784099</v>
      </c>
      <c r="AL535" s="17">
        <v>0.29673398069653301</v>
      </c>
      <c r="AM535" s="17"/>
      <c r="AN535" s="17">
        <v>0.40212640593503801</v>
      </c>
      <c r="AO535" s="17">
        <v>0.35325781708871501</v>
      </c>
      <c r="AP535" s="17">
        <v>0.23757515435147999</v>
      </c>
      <c r="AQ535" s="17"/>
      <c r="AR535" s="17">
        <v>0.471831522409698</v>
      </c>
      <c r="AS535" s="17">
        <v>0.20555302159817401</v>
      </c>
      <c r="AT535" s="17"/>
      <c r="AU535" s="17">
        <v>0.55659257018377395</v>
      </c>
      <c r="AV535" s="17">
        <v>0.13411445685929799</v>
      </c>
    </row>
    <row r="536" spans="2:48" x14ac:dyDescent="0.25">
      <c r="B536" t="s">
        <v>147</v>
      </c>
      <c r="C536" s="17">
        <v>-9.0023778427154505E-2</v>
      </c>
      <c r="D536" s="17">
        <v>4.55797440285323E-2</v>
      </c>
      <c r="E536" s="17">
        <v>-0.21424378718516501</v>
      </c>
      <c r="F536" s="17"/>
      <c r="G536" s="17">
        <v>-0.26068994027769599</v>
      </c>
      <c r="H536" s="17">
        <v>-0.13313770069546399</v>
      </c>
      <c r="I536" s="17">
        <v>-0.13069434702160701</v>
      </c>
      <c r="J536" s="17">
        <v>-0.120142429513628</v>
      </c>
      <c r="K536" s="17">
        <v>0.18418182814449199</v>
      </c>
      <c r="L536" s="17"/>
      <c r="M536" s="17">
        <v>1.63625731575999E-2</v>
      </c>
      <c r="N536" s="17">
        <v>-0.113217649961964</v>
      </c>
      <c r="O536" s="17">
        <v>-0.12567342031902401</v>
      </c>
      <c r="P536" s="17">
        <v>-0.10678080507908699</v>
      </c>
      <c r="Q536" s="17"/>
      <c r="R536" s="17">
        <v>0.105564989451705</v>
      </c>
      <c r="S536" s="17">
        <v>-9.8564765119144901E-2</v>
      </c>
      <c r="T536" s="17">
        <v>-0.11511590481888</v>
      </c>
      <c r="U536" s="17">
        <v>-0.124900213431301</v>
      </c>
      <c r="V536" s="17"/>
      <c r="W536" s="17">
        <v>-0.200101973210976</v>
      </c>
      <c r="X536" s="17">
        <v>-0.13871964479427601</v>
      </c>
      <c r="Y536" s="17">
        <v>3.8460018421028301E-2</v>
      </c>
      <c r="Z536" s="17">
        <v>0.243844582195506</v>
      </c>
      <c r="AA536" s="17">
        <v>0.45925717210436101</v>
      </c>
      <c r="AB536" s="17"/>
      <c r="AC536" s="17">
        <v>-0.14615246183236999</v>
      </c>
      <c r="AD536" s="17">
        <v>1.3875714059703399E-2</v>
      </c>
      <c r="AE536" s="17"/>
      <c r="AF536" s="17">
        <v>0.11304416606686001</v>
      </c>
      <c r="AG536" s="17">
        <v>-2.2895898096947899E-2</v>
      </c>
      <c r="AH536" s="17">
        <v>-0.24521699483662401</v>
      </c>
      <c r="AI536" s="17">
        <v>-0.22628271571285599</v>
      </c>
      <c r="AJ536" s="17"/>
      <c r="AK536" s="17">
        <v>2.2541739654465199E-2</v>
      </c>
      <c r="AL536" s="17">
        <v>-0.16701549626638301</v>
      </c>
      <c r="AM536" s="17"/>
      <c r="AN536" s="17">
        <v>4.95901731258266E-2</v>
      </c>
      <c r="AO536" s="17">
        <v>-3.0509248783822399E-2</v>
      </c>
      <c r="AP536" s="17">
        <v>-0.28476066397010402</v>
      </c>
      <c r="AQ536" s="17"/>
      <c r="AR536" s="17">
        <v>0.19220332929654799</v>
      </c>
      <c r="AS536" s="17">
        <v>-0.408815672311439</v>
      </c>
      <c r="AT536" s="17"/>
      <c r="AU536" s="17">
        <v>0.35962114766153402</v>
      </c>
      <c r="AV536" s="17">
        <v>-0.58199853199640905</v>
      </c>
    </row>
    <row r="537" spans="2:48" x14ac:dyDescent="0.25">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row>
    <row r="538" spans="2:48" x14ac:dyDescent="0.25">
      <c r="B538" s="6" t="s">
        <v>266</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row>
    <row r="539" spans="2:48" x14ac:dyDescent="0.25">
      <c r="B539" s="24" t="s">
        <v>73</v>
      </c>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row>
    <row r="540" spans="2:48" x14ac:dyDescent="0.25">
      <c r="B540" t="s">
        <v>198</v>
      </c>
      <c r="C540" s="17">
        <v>0.24204939109742701</v>
      </c>
      <c r="D540" s="17">
        <v>0.17248559848624301</v>
      </c>
      <c r="E540" s="17">
        <v>0.30647307767710003</v>
      </c>
      <c r="F540" s="17"/>
      <c r="G540" s="17">
        <v>0.26818988052277398</v>
      </c>
      <c r="H540" s="17">
        <v>0.26001143018254902</v>
      </c>
      <c r="I540" s="17">
        <v>0.27883073312155099</v>
      </c>
      <c r="J540" s="17">
        <v>0.240775839305682</v>
      </c>
      <c r="K540" s="17">
        <v>0.16493411899529201</v>
      </c>
      <c r="L540" s="17"/>
      <c r="M540" s="17">
        <v>0.21595775310040899</v>
      </c>
      <c r="N540" s="17">
        <v>0.24420242375030399</v>
      </c>
      <c r="O540" s="17">
        <v>0.23858467254222199</v>
      </c>
      <c r="P540" s="17">
        <v>0.26406162903232799</v>
      </c>
      <c r="Q540" s="17"/>
      <c r="R540" s="17">
        <v>0.19735660166140101</v>
      </c>
      <c r="S540" s="17">
        <v>0.22431432382306499</v>
      </c>
      <c r="T540" s="17">
        <v>0.27387435330000798</v>
      </c>
      <c r="U540" s="17">
        <v>0.26518588159041001</v>
      </c>
      <c r="V540" s="17"/>
      <c r="W540" s="17">
        <v>0.28756675301830598</v>
      </c>
      <c r="X540" s="17">
        <v>0.26025586426869901</v>
      </c>
      <c r="Y540" s="17">
        <v>0.24164917276994399</v>
      </c>
      <c r="Z540" s="17">
        <v>6.0895461227887901E-2</v>
      </c>
      <c r="AA540" s="17">
        <v>0.126972502986267</v>
      </c>
      <c r="AB540" s="17"/>
      <c r="AC540" s="17">
        <v>0.261553171520158</v>
      </c>
      <c r="AD540" s="17">
        <v>0.205874030016272</v>
      </c>
      <c r="AE540" s="17"/>
      <c r="AF540" s="17">
        <v>0.199975304345094</v>
      </c>
      <c r="AG540" s="17">
        <v>0.144839799029261</v>
      </c>
      <c r="AH540" s="17">
        <v>0.30182679413818703</v>
      </c>
      <c r="AI540" s="17">
        <v>0.34881687693612201</v>
      </c>
      <c r="AJ540" s="17"/>
      <c r="AK540" s="17">
        <v>0.197438819409122</v>
      </c>
      <c r="AL540" s="17">
        <v>0.27576008779942202</v>
      </c>
      <c r="AM540" s="17"/>
      <c r="AN540" s="17">
        <v>0.237674803503586</v>
      </c>
      <c r="AO540" s="17">
        <v>0.208639886270098</v>
      </c>
      <c r="AP540" s="17">
        <v>0.30162444701788399</v>
      </c>
      <c r="AQ540" s="17"/>
      <c r="AR540" s="17">
        <v>0.178501102529012</v>
      </c>
      <c r="AS540" s="17">
        <v>0.35812720101321299</v>
      </c>
      <c r="AT540" s="17"/>
      <c r="AU540" s="17">
        <v>0.120371534169449</v>
      </c>
      <c r="AV540" s="17">
        <v>0.429477761834823</v>
      </c>
    </row>
    <row r="541" spans="2:48" x14ac:dyDescent="0.25">
      <c r="B541" t="s">
        <v>199</v>
      </c>
      <c r="C541" s="17">
        <v>0.28728449932483702</v>
      </c>
      <c r="D541" s="17">
        <v>0.28587263943936297</v>
      </c>
      <c r="E541" s="17">
        <v>0.29110944316642501</v>
      </c>
      <c r="F541" s="17"/>
      <c r="G541" s="17">
        <v>0.37662615338337402</v>
      </c>
      <c r="H541" s="17">
        <v>0.30148726500390499</v>
      </c>
      <c r="I541" s="17">
        <v>0.25059491608601803</v>
      </c>
      <c r="J541" s="17">
        <v>0.29423588679783103</v>
      </c>
      <c r="K541" s="17">
        <v>0.21747362018594901</v>
      </c>
      <c r="L541" s="17"/>
      <c r="M541" s="17">
        <v>0.272821637600971</v>
      </c>
      <c r="N541" s="17">
        <v>0.32237802779288</v>
      </c>
      <c r="O541" s="17">
        <v>0.270457256076579</v>
      </c>
      <c r="P541" s="17">
        <v>0.27604744052980201</v>
      </c>
      <c r="Q541" s="17"/>
      <c r="R541" s="17">
        <v>0.20349018951675901</v>
      </c>
      <c r="S541" s="17">
        <v>0.26926067641967599</v>
      </c>
      <c r="T541" s="17">
        <v>0.28845043277111998</v>
      </c>
      <c r="U541" s="17">
        <v>0.31219588548766602</v>
      </c>
      <c r="V541" s="17"/>
      <c r="W541" s="17">
        <v>0.321025262425783</v>
      </c>
      <c r="X541" s="17">
        <v>0.30183399021826401</v>
      </c>
      <c r="Y541" s="17">
        <v>0.239332366609015</v>
      </c>
      <c r="Z541" s="17">
        <v>0.26268050435222601</v>
      </c>
      <c r="AA541" s="17">
        <v>0</v>
      </c>
      <c r="AB541" s="17"/>
      <c r="AC541" s="17">
        <v>0.29082260219432199</v>
      </c>
      <c r="AD541" s="17">
        <v>0.288011040416361</v>
      </c>
      <c r="AE541" s="17"/>
      <c r="AF541" s="17">
        <v>0.247885265420316</v>
      </c>
      <c r="AG541" s="17">
        <v>0.29616233668180902</v>
      </c>
      <c r="AH541" s="17">
        <v>0.31019548476283398</v>
      </c>
      <c r="AI541" s="17">
        <v>0.28518000291173901</v>
      </c>
      <c r="AJ541" s="17"/>
      <c r="AK541" s="17">
        <v>0.24795151425470399</v>
      </c>
      <c r="AL541" s="17">
        <v>0.31963841287563799</v>
      </c>
      <c r="AM541" s="17"/>
      <c r="AN541" s="17">
        <v>0.22960157441453199</v>
      </c>
      <c r="AO541" s="17">
        <v>0.29443578408587501</v>
      </c>
      <c r="AP541" s="17">
        <v>0.33998419466692198</v>
      </c>
      <c r="AQ541" s="17"/>
      <c r="AR541" s="17">
        <v>0.26480448134265799</v>
      </c>
      <c r="AS541" s="17">
        <v>0.32504228174191901</v>
      </c>
      <c r="AT541" s="17"/>
      <c r="AU541" s="17">
        <v>0.25312103993030199</v>
      </c>
      <c r="AV541" s="17">
        <v>0.34295603559267201</v>
      </c>
    </row>
    <row r="542" spans="2:48" x14ac:dyDescent="0.25">
      <c r="B542" t="s">
        <v>200</v>
      </c>
      <c r="C542" s="17">
        <v>0.161544856059256</v>
      </c>
      <c r="D542" s="17">
        <v>0.18476134889034199</v>
      </c>
      <c r="E542" s="17">
        <v>0.13771786605005701</v>
      </c>
      <c r="F542" s="17"/>
      <c r="G542" s="17">
        <v>0.148891956469658</v>
      </c>
      <c r="H542" s="17">
        <v>0.18873206103057599</v>
      </c>
      <c r="I542" s="17">
        <v>0.17071449218615201</v>
      </c>
      <c r="J542" s="17">
        <v>0.13198723726643399</v>
      </c>
      <c r="K542" s="17">
        <v>0.16760737551421601</v>
      </c>
      <c r="L542" s="17"/>
      <c r="M542" s="17">
        <v>0.112595446277203</v>
      </c>
      <c r="N542" s="17">
        <v>0.16988253135829601</v>
      </c>
      <c r="O542" s="17">
        <v>0.17184601705879801</v>
      </c>
      <c r="P542" s="17">
        <v>0.19434115082377301</v>
      </c>
      <c r="Q542" s="17"/>
      <c r="R542" s="17">
        <v>0.1908647889607</v>
      </c>
      <c r="S542" s="17">
        <v>0.147403080319194</v>
      </c>
      <c r="T542" s="17">
        <v>0.14939580025801</v>
      </c>
      <c r="U542" s="17">
        <v>0.148143287988246</v>
      </c>
      <c r="V542" s="17"/>
      <c r="W542" s="17">
        <v>0.13379351115766899</v>
      </c>
      <c r="X542" s="17">
        <v>0.173221314693246</v>
      </c>
      <c r="Y542" s="17">
        <v>0.15312478125944601</v>
      </c>
      <c r="Z542" s="17">
        <v>0.16302835962287501</v>
      </c>
      <c r="AA542" s="17">
        <v>3.8565180555348903E-2</v>
      </c>
      <c r="AB542" s="17"/>
      <c r="AC542" s="17">
        <v>0.16024050413094401</v>
      </c>
      <c r="AD542" s="17">
        <v>0.16098903006329901</v>
      </c>
      <c r="AE542" s="17"/>
      <c r="AF542" s="17">
        <v>0.166286795767461</v>
      </c>
      <c r="AG542" s="17">
        <v>0.16157037144790701</v>
      </c>
      <c r="AH542" s="17">
        <v>0.155781056155544</v>
      </c>
      <c r="AI542" s="17">
        <v>0.18093697944797901</v>
      </c>
      <c r="AJ542" s="17"/>
      <c r="AK542" s="17">
        <v>0.17530202305765699</v>
      </c>
      <c r="AL542" s="17">
        <v>0.15194822559027499</v>
      </c>
      <c r="AM542" s="17"/>
      <c r="AN542" s="17">
        <v>0.146690866072091</v>
      </c>
      <c r="AO542" s="17">
        <v>0.162706208572027</v>
      </c>
      <c r="AP542" s="17">
        <v>0.15422057029130801</v>
      </c>
      <c r="AQ542" s="17"/>
      <c r="AR542" s="17">
        <v>0.13552239197527199</v>
      </c>
      <c r="AS542" s="17">
        <v>0.119177914323412</v>
      </c>
      <c r="AT542" s="17"/>
      <c r="AU542" s="17">
        <v>0.15581004929875</v>
      </c>
      <c r="AV542" s="17">
        <v>6.95895485073489E-2</v>
      </c>
    </row>
    <row r="543" spans="2:48" x14ac:dyDescent="0.25">
      <c r="B543" t="s">
        <v>201</v>
      </c>
      <c r="C543" s="17">
        <v>0.21121279980553401</v>
      </c>
      <c r="D543" s="17">
        <v>0.24686798170787</v>
      </c>
      <c r="E543" s="17">
        <v>0.177096593767538</v>
      </c>
      <c r="F543" s="17"/>
      <c r="G543" s="17">
        <v>0.138503502418071</v>
      </c>
      <c r="H543" s="17">
        <v>0.16648783559885</v>
      </c>
      <c r="I543" s="17">
        <v>0.22365026984103201</v>
      </c>
      <c r="J543" s="17">
        <v>0.227428830157275</v>
      </c>
      <c r="K543" s="17">
        <v>0.29556807008571201</v>
      </c>
      <c r="L543" s="17"/>
      <c r="M543" s="17">
        <v>0.28489923916301901</v>
      </c>
      <c r="N543" s="17">
        <v>0.18288905612244499</v>
      </c>
      <c r="O543" s="17">
        <v>0.21219517335847601</v>
      </c>
      <c r="P543" s="17">
        <v>0.16509759410715599</v>
      </c>
      <c r="Q543" s="17"/>
      <c r="R543" s="17">
        <v>0.25721034096012302</v>
      </c>
      <c r="S543" s="17">
        <v>0.267100712325408</v>
      </c>
      <c r="T543" s="17">
        <v>0.20965840777560399</v>
      </c>
      <c r="U543" s="17">
        <v>0.19060509660331501</v>
      </c>
      <c r="V543" s="17"/>
      <c r="W543" s="17">
        <v>0.175902061196506</v>
      </c>
      <c r="X543" s="17">
        <v>0.189898417650505</v>
      </c>
      <c r="Y543" s="17">
        <v>0.250408793364293</v>
      </c>
      <c r="Z543" s="17">
        <v>0.36391580343838298</v>
      </c>
      <c r="AA543" s="17">
        <v>0.505774874716166</v>
      </c>
      <c r="AB543" s="17"/>
      <c r="AC543" s="17">
        <v>0.197477070664135</v>
      </c>
      <c r="AD543" s="17">
        <v>0.23732999517770201</v>
      </c>
      <c r="AE543" s="17"/>
      <c r="AF543" s="17">
        <v>0.26180874921064001</v>
      </c>
      <c r="AG543" s="17">
        <v>0.25062121570080897</v>
      </c>
      <c r="AH543" s="17">
        <v>0.16656362563213301</v>
      </c>
      <c r="AI543" s="17">
        <v>0.15162777254720899</v>
      </c>
      <c r="AJ543" s="17"/>
      <c r="AK543" s="17">
        <v>0.25004287720764301</v>
      </c>
      <c r="AL543" s="17">
        <v>0.17603169643247599</v>
      </c>
      <c r="AM543" s="17"/>
      <c r="AN543" s="17">
        <v>0.26404918238717301</v>
      </c>
      <c r="AO543" s="17">
        <v>0.24137517446284201</v>
      </c>
      <c r="AP543" s="17">
        <v>0.14078476280116201</v>
      </c>
      <c r="AQ543" s="17"/>
      <c r="AR543" s="17">
        <v>0.29492278529746202</v>
      </c>
      <c r="AS543" s="17">
        <v>0.12977237817592299</v>
      </c>
      <c r="AT543" s="17"/>
      <c r="AU543" s="17">
        <v>0.32979393171800903</v>
      </c>
      <c r="AV543" s="17">
        <v>0.117374453258231</v>
      </c>
    </row>
    <row r="544" spans="2:48" x14ac:dyDescent="0.25">
      <c r="B544" t="s">
        <v>202</v>
      </c>
      <c r="C544" s="17">
        <v>6.3955460898113506E-2</v>
      </c>
      <c r="D544" s="17">
        <v>7.7281428964472501E-2</v>
      </c>
      <c r="E544" s="17">
        <v>5.1814225514187302E-2</v>
      </c>
      <c r="F544" s="17"/>
      <c r="G544" s="17">
        <v>3.1797821193289097E-2</v>
      </c>
      <c r="H544" s="17">
        <v>4.8167224788390098E-2</v>
      </c>
      <c r="I544" s="17">
        <v>4.5468274675579498E-2</v>
      </c>
      <c r="J544" s="17">
        <v>5.68307896612045E-2</v>
      </c>
      <c r="K544" s="17">
        <v>0.13513157743392401</v>
      </c>
      <c r="L544" s="17"/>
      <c r="M544" s="17">
        <v>0.103096007475226</v>
      </c>
      <c r="N544" s="17">
        <v>4.5056244978342201E-2</v>
      </c>
      <c r="O544" s="17">
        <v>7.9289993984675594E-2</v>
      </c>
      <c r="P544" s="17">
        <v>3.62978754586935E-2</v>
      </c>
      <c r="Q544" s="17"/>
      <c r="R544" s="17">
        <v>0.12268746668380399</v>
      </c>
      <c r="S544" s="17">
        <v>4.3668552676721699E-2</v>
      </c>
      <c r="T544" s="17">
        <v>5.04380338927371E-2</v>
      </c>
      <c r="U544" s="17">
        <v>4.6992236884239001E-2</v>
      </c>
      <c r="V544" s="17"/>
      <c r="W544" s="17">
        <v>4.4754876916718499E-2</v>
      </c>
      <c r="X544" s="17">
        <v>5.4947827322374999E-2</v>
      </c>
      <c r="Y544" s="17">
        <v>6.3165052605521396E-2</v>
      </c>
      <c r="Z544" s="17">
        <v>0.149479871358628</v>
      </c>
      <c r="AA544" s="17">
        <v>0.32868744174221798</v>
      </c>
      <c r="AB544" s="17"/>
      <c r="AC544" s="17">
        <v>6.2074033143799903E-2</v>
      </c>
      <c r="AD544" s="17">
        <v>6.5345105906546602E-2</v>
      </c>
      <c r="AE544" s="17"/>
      <c r="AF544" s="17">
        <v>0.1103694380511</v>
      </c>
      <c r="AG544" s="17">
        <v>8.6349077357760706E-2</v>
      </c>
      <c r="AH544" s="17">
        <v>2.8616341923939002E-2</v>
      </c>
      <c r="AI544" s="17">
        <v>2.2537893422039299E-2</v>
      </c>
      <c r="AJ544" s="17"/>
      <c r="AK544" s="17">
        <v>8.43717951492549E-2</v>
      </c>
      <c r="AL544" s="17">
        <v>5.09873140003358E-2</v>
      </c>
      <c r="AM544" s="17"/>
      <c r="AN544" s="17">
        <v>0.100791266690123</v>
      </c>
      <c r="AO544" s="17">
        <v>5.5293529618588001E-2</v>
      </c>
      <c r="AP544" s="17">
        <v>3.57571672247382E-2</v>
      </c>
      <c r="AQ544" s="17"/>
      <c r="AR544" s="17">
        <v>9.9073539357440205E-2</v>
      </c>
      <c r="AS544" s="17">
        <v>3.0724837882728302E-2</v>
      </c>
      <c r="AT544" s="17"/>
      <c r="AU544" s="17">
        <v>0.116643922920007</v>
      </c>
      <c r="AV544" s="17">
        <v>2.18103465801914E-2</v>
      </c>
    </row>
    <row r="545" spans="2:48" x14ac:dyDescent="0.25">
      <c r="B545" t="s">
        <v>123</v>
      </c>
      <c r="C545" s="17">
        <v>3.3952992814832501E-2</v>
      </c>
      <c r="D545" s="17">
        <v>3.2731002511709503E-2</v>
      </c>
      <c r="E545" s="17">
        <v>3.5788793824693702E-2</v>
      </c>
      <c r="F545" s="17"/>
      <c r="G545" s="17">
        <v>3.5990686012832999E-2</v>
      </c>
      <c r="H545" s="17">
        <v>3.5114183395729602E-2</v>
      </c>
      <c r="I545" s="17">
        <v>3.0741314089667699E-2</v>
      </c>
      <c r="J545" s="17">
        <v>4.8741416811573499E-2</v>
      </c>
      <c r="K545" s="17">
        <v>1.9285237784906699E-2</v>
      </c>
      <c r="L545" s="17"/>
      <c r="M545" s="17">
        <v>1.0629916383173701E-2</v>
      </c>
      <c r="N545" s="17">
        <v>3.5591715997732802E-2</v>
      </c>
      <c r="O545" s="17">
        <v>2.762688697925E-2</v>
      </c>
      <c r="P545" s="17">
        <v>6.4154310048247301E-2</v>
      </c>
      <c r="Q545" s="17"/>
      <c r="R545" s="17">
        <v>2.8390612217212199E-2</v>
      </c>
      <c r="S545" s="17">
        <v>4.8252654435935703E-2</v>
      </c>
      <c r="T545" s="17">
        <v>2.8182972002520901E-2</v>
      </c>
      <c r="U545" s="17">
        <v>3.68776114461234E-2</v>
      </c>
      <c r="V545" s="17"/>
      <c r="W545" s="17">
        <v>3.6957535285017003E-2</v>
      </c>
      <c r="X545" s="17">
        <v>1.9842585846910701E-2</v>
      </c>
      <c r="Y545" s="17">
        <v>5.23198333917805E-2</v>
      </c>
      <c r="Z545" s="17">
        <v>0</v>
      </c>
      <c r="AA545" s="17">
        <v>0</v>
      </c>
      <c r="AB545" s="17"/>
      <c r="AC545" s="17">
        <v>2.7832618346641701E-2</v>
      </c>
      <c r="AD545" s="17">
        <v>4.2450798419819101E-2</v>
      </c>
      <c r="AE545" s="17"/>
      <c r="AF545" s="17">
        <v>1.36744472053886E-2</v>
      </c>
      <c r="AG545" s="17">
        <v>6.0457199782454001E-2</v>
      </c>
      <c r="AH545" s="17">
        <v>3.7016697387362303E-2</v>
      </c>
      <c r="AI545" s="17">
        <v>1.0900474734912E-2</v>
      </c>
      <c r="AJ545" s="17"/>
      <c r="AK545" s="17">
        <v>4.48929709216195E-2</v>
      </c>
      <c r="AL545" s="17">
        <v>2.56342633018533E-2</v>
      </c>
      <c r="AM545" s="17"/>
      <c r="AN545" s="17">
        <v>2.11923069324952E-2</v>
      </c>
      <c r="AO545" s="17">
        <v>3.75494169905706E-2</v>
      </c>
      <c r="AP545" s="17">
        <v>2.76288579979873E-2</v>
      </c>
      <c r="AQ545" s="17"/>
      <c r="AR545" s="17">
        <v>2.7175699498155698E-2</v>
      </c>
      <c r="AS545" s="17">
        <v>3.7155386862805402E-2</v>
      </c>
      <c r="AT545" s="17"/>
      <c r="AU545" s="17">
        <v>2.42595219634829E-2</v>
      </c>
      <c r="AV545" s="17">
        <v>1.8791854226733799E-2</v>
      </c>
    </row>
    <row r="546" spans="2:48" x14ac:dyDescent="0.25">
      <c r="B546" t="s">
        <v>203</v>
      </c>
      <c r="C546" s="17">
        <v>0.52933389042226497</v>
      </c>
      <c r="D546" s="17">
        <v>0.45835823792560598</v>
      </c>
      <c r="E546" s="17">
        <v>0.59758252084352503</v>
      </c>
      <c r="F546" s="17"/>
      <c r="G546" s="17">
        <v>0.64481603390614906</v>
      </c>
      <c r="H546" s="17">
        <v>0.56149869518645401</v>
      </c>
      <c r="I546" s="17">
        <v>0.52942564920756896</v>
      </c>
      <c r="J546" s="17">
        <v>0.535011726103513</v>
      </c>
      <c r="K546" s="17">
        <v>0.38240773918124099</v>
      </c>
      <c r="L546" s="17"/>
      <c r="M546" s="17">
        <v>0.48877939070137999</v>
      </c>
      <c r="N546" s="17">
        <v>0.56658045154318404</v>
      </c>
      <c r="O546" s="17">
        <v>0.50904192861880104</v>
      </c>
      <c r="P546" s="17">
        <v>0.54010906956213001</v>
      </c>
      <c r="Q546" s="17"/>
      <c r="R546" s="17">
        <v>0.40084679117816002</v>
      </c>
      <c r="S546" s="17">
        <v>0.49357500024274098</v>
      </c>
      <c r="T546" s="17">
        <v>0.56232478607112801</v>
      </c>
      <c r="U546" s="17">
        <v>0.57738176707807598</v>
      </c>
      <c r="V546" s="17"/>
      <c r="W546" s="17">
        <v>0.60859201544408903</v>
      </c>
      <c r="X546" s="17">
        <v>0.56208985448696303</v>
      </c>
      <c r="Y546" s="17">
        <v>0.48098153937895899</v>
      </c>
      <c r="Z546" s="17">
        <v>0.32357596558011398</v>
      </c>
      <c r="AA546" s="17">
        <v>0.126972502986267</v>
      </c>
      <c r="AB546" s="17"/>
      <c r="AC546" s="17">
        <v>0.55237577371447999</v>
      </c>
      <c r="AD546" s="17">
        <v>0.49388507043263302</v>
      </c>
      <c r="AE546" s="17"/>
      <c r="AF546" s="17">
        <v>0.44786056976541</v>
      </c>
      <c r="AG546" s="17">
        <v>0.441002135711069</v>
      </c>
      <c r="AH546" s="17">
        <v>0.61202227890102101</v>
      </c>
      <c r="AI546" s="17">
        <v>0.63399687984786102</v>
      </c>
      <c r="AJ546" s="17"/>
      <c r="AK546" s="17">
        <v>0.44539033366382602</v>
      </c>
      <c r="AL546" s="17">
        <v>0.59539850067505995</v>
      </c>
      <c r="AM546" s="17"/>
      <c r="AN546" s="17">
        <v>0.46727637791811799</v>
      </c>
      <c r="AO546" s="17">
        <v>0.503075670355973</v>
      </c>
      <c r="AP546" s="17">
        <v>0.64160864168480503</v>
      </c>
      <c r="AQ546" s="17"/>
      <c r="AR546" s="17">
        <v>0.44330558387167002</v>
      </c>
      <c r="AS546" s="17">
        <v>0.68316948275513201</v>
      </c>
      <c r="AT546" s="17"/>
      <c r="AU546" s="17">
        <v>0.37349257409975101</v>
      </c>
      <c r="AV546" s="17">
        <v>0.77243379742749496</v>
      </c>
    </row>
    <row r="547" spans="2:48" x14ac:dyDescent="0.25">
      <c r="B547" t="s">
        <v>204</v>
      </c>
      <c r="C547" s="17">
        <v>0.27516826070364703</v>
      </c>
      <c r="D547" s="17">
        <v>0.32414941067234199</v>
      </c>
      <c r="E547" s="17">
        <v>0.22891081928172499</v>
      </c>
      <c r="F547" s="17"/>
      <c r="G547" s="17">
        <v>0.17030132361135999</v>
      </c>
      <c r="H547" s="17">
        <v>0.21465506038724</v>
      </c>
      <c r="I547" s="17">
        <v>0.26911854451661199</v>
      </c>
      <c r="J547" s="17">
        <v>0.28425961981847903</v>
      </c>
      <c r="K547" s="17">
        <v>0.43069964751963602</v>
      </c>
      <c r="L547" s="17"/>
      <c r="M547" s="17">
        <v>0.38799524663824397</v>
      </c>
      <c r="N547" s="17">
        <v>0.22794530110078701</v>
      </c>
      <c r="O547" s="17">
        <v>0.291485167343151</v>
      </c>
      <c r="P547" s="17">
        <v>0.20139546956585</v>
      </c>
      <c r="Q547" s="17"/>
      <c r="R547" s="17">
        <v>0.379897807643927</v>
      </c>
      <c r="S547" s="17">
        <v>0.31076926500212998</v>
      </c>
      <c r="T547" s="17">
        <v>0.26009644166834101</v>
      </c>
      <c r="U547" s="17">
        <v>0.23759733348755399</v>
      </c>
      <c r="V547" s="17"/>
      <c r="W547" s="17">
        <v>0.22065693811322501</v>
      </c>
      <c r="X547" s="17">
        <v>0.24484624497287999</v>
      </c>
      <c r="Y547" s="17">
        <v>0.31357384596981402</v>
      </c>
      <c r="Z547" s="17">
        <v>0.51339567479701098</v>
      </c>
      <c r="AA547" s="17">
        <v>0.83446231645838398</v>
      </c>
      <c r="AB547" s="17"/>
      <c r="AC547" s="17">
        <v>0.259551103807935</v>
      </c>
      <c r="AD547" s="17">
        <v>0.302675101084248</v>
      </c>
      <c r="AE547" s="17"/>
      <c r="AF547" s="17">
        <v>0.37217818726174101</v>
      </c>
      <c r="AG547" s="17">
        <v>0.33697029305857001</v>
      </c>
      <c r="AH547" s="17">
        <v>0.195179967556072</v>
      </c>
      <c r="AI547" s="17">
        <v>0.17416566596924801</v>
      </c>
      <c r="AJ547" s="17"/>
      <c r="AK547" s="17">
        <v>0.33441467235689798</v>
      </c>
      <c r="AL547" s="17">
        <v>0.227019010432812</v>
      </c>
      <c r="AM547" s="17"/>
      <c r="AN547" s="17">
        <v>0.36484044907729601</v>
      </c>
      <c r="AO547" s="17">
        <v>0.29666870408142998</v>
      </c>
      <c r="AP547" s="17">
        <v>0.17654193002589999</v>
      </c>
      <c r="AQ547" s="17"/>
      <c r="AR547" s="17">
        <v>0.39399632465490197</v>
      </c>
      <c r="AS547" s="17">
        <v>0.160497216058651</v>
      </c>
      <c r="AT547" s="17"/>
      <c r="AU547" s="17">
        <v>0.446437854638016</v>
      </c>
      <c r="AV547" s="17">
        <v>0.139184799838422</v>
      </c>
    </row>
    <row r="548" spans="2:48" x14ac:dyDescent="0.25">
      <c r="B548" t="s">
        <v>147</v>
      </c>
      <c r="C548" s="17">
        <v>-0.254165629718618</v>
      </c>
      <c r="D548" s="17">
        <v>-0.134208827253263</v>
      </c>
      <c r="E548" s="17">
        <v>-0.36867170156179901</v>
      </c>
      <c r="F548" s="17"/>
      <c r="G548" s="17">
        <v>-0.47451471029478798</v>
      </c>
      <c r="H548" s="17">
        <v>-0.34684363479921398</v>
      </c>
      <c r="I548" s="17">
        <v>-0.26030710469095703</v>
      </c>
      <c r="J548" s="17">
        <v>-0.25075210628503403</v>
      </c>
      <c r="K548" s="17">
        <v>4.8291908338395001E-2</v>
      </c>
      <c r="L548" s="17"/>
      <c r="M548" s="17">
        <v>-0.100784144063135</v>
      </c>
      <c r="N548" s="17">
        <v>-0.338635150442397</v>
      </c>
      <c r="O548" s="17">
        <v>-0.21755676127564899</v>
      </c>
      <c r="P548" s="17">
        <v>-0.33871359999627998</v>
      </c>
      <c r="Q548" s="17"/>
      <c r="R548" s="17">
        <v>-2.09489835342332E-2</v>
      </c>
      <c r="S548" s="17">
        <v>-0.182805735240611</v>
      </c>
      <c r="T548" s="17">
        <v>-0.30222834440278701</v>
      </c>
      <c r="U548" s="17">
        <v>-0.33978443359052202</v>
      </c>
      <c r="V548" s="17"/>
      <c r="W548" s="17">
        <v>-0.38793507733086502</v>
      </c>
      <c r="X548" s="17">
        <v>-0.31724360951408298</v>
      </c>
      <c r="Y548" s="17">
        <v>-0.16740769340914499</v>
      </c>
      <c r="Z548" s="17">
        <v>0.189819709216897</v>
      </c>
      <c r="AA548" s="17">
        <v>0.70748981347211704</v>
      </c>
      <c r="AB548" s="17"/>
      <c r="AC548" s="17">
        <v>-0.29282466990654499</v>
      </c>
      <c r="AD548" s="17">
        <v>-0.19120996934838499</v>
      </c>
      <c r="AE548" s="17"/>
      <c r="AF548" s="17">
        <v>-7.5682382503669293E-2</v>
      </c>
      <c r="AG548" s="17">
        <v>-0.1040318426525</v>
      </c>
      <c r="AH548" s="17">
        <v>-0.41684231134494898</v>
      </c>
      <c r="AI548" s="17">
        <v>-0.45983121387861298</v>
      </c>
      <c r="AJ548" s="17"/>
      <c r="AK548" s="17">
        <v>-0.110975661306928</v>
      </c>
      <c r="AL548" s="17">
        <v>-0.36837949024224798</v>
      </c>
      <c r="AM548" s="17"/>
      <c r="AN548" s="17">
        <v>-0.102435928840822</v>
      </c>
      <c r="AO548" s="17">
        <v>-0.206406966274544</v>
      </c>
      <c r="AP548" s="17">
        <v>-0.46506671165890601</v>
      </c>
      <c r="AQ548" s="17"/>
      <c r="AR548" s="17">
        <v>-4.9309259216768403E-2</v>
      </c>
      <c r="AS548" s="17">
        <v>-0.52267226669648104</v>
      </c>
      <c r="AT548" s="17"/>
      <c r="AU548" s="17">
        <v>7.2945280538264698E-2</v>
      </c>
      <c r="AV548" s="17">
        <v>-0.63324899758907205</v>
      </c>
    </row>
    <row r="549" spans="2:48" x14ac:dyDescent="0.25">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row>
    <row r="550" spans="2:48" x14ac:dyDescent="0.25">
      <c r="B550" s="6" t="s">
        <v>267</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row>
    <row r="551" spans="2:48" x14ac:dyDescent="0.25">
      <c r="B551" s="24" t="s">
        <v>73</v>
      </c>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row>
    <row r="552" spans="2:48" x14ac:dyDescent="0.25">
      <c r="B552" t="s">
        <v>198</v>
      </c>
      <c r="C552" s="17">
        <v>0.17057315146479901</v>
      </c>
      <c r="D552" s="17">
        <v>0.14314427890515799</v>
      </c>
      <c r="E552" s="17">
        <v>0.19591351621106001</v>
      </c>
      <c r="F552" s="17"/>
      <c r="G552" s="17">
        <v>0.194077130134438</v>
      </c>
      <c r="H552" s="17">
        <v>0.20621201856104401</v>
      </c>
      <c r="I552" s="17">
        <v>0.14852013870825101</v>
      </c>
      <c r="J552" s="17">
        <v>0.229766427127371</v>
      </c>
      <c r="K552" s="17">
        <v>7.6105853179064001E-2</v>
      </c>
      <c r="L552" s="17"/>
      <c r="M552" s="17">
        <v>0.16155174333991801</v>
      </c>
      <c r="N552" s="17">
        <v>0.16149107470705201</v>
      </c>
      <c r="O552" s="17">
        <v>0.18123214650124</v>
      </c>
      <c r="P552" s="17">
        <v>0.180496307841329</v>
      </c>
      <c r="Q552" s="17"/>
      <c r="R552" s="17">
        <v>9.6267358281909104E-2</v>
      </c>
      <c r="S552" s="17">
        <v>0.148716175860551</v>
      </c>
      <c r="T552" s="17">
        <v>0.15801668072885</v>
      </c>
      <c r="U552" s="17">
        <v>0.21766454302605501</v>
      </c>
      <c r="V552" s="17"/>
      <c r="W552" s="17">
        <v>0.20611355172953</v>
      </c>
      <c r="X552" s="17">
        <v>0.180318932285818</v>
      </c>
      <c r="Y552" s="17">
        <v>0.17622668619790799</v>
      </c>
      <c r="Z552" s="17">
        <v>2.4194954719815798E-2</v>
      </c>
      <c r="AA552" s="17">
        <v>0</v>
      </c>
      <c r="AB552" s="17"/>
      <c r="AC552" s="17">
        <v>0.168865613530889</v>
      </c>
      <c r="AD552" s="17">
        <v>0.17051277566433101</v>
      </c>
      <c r="AE552" s="17"/>
      <c r="AF552" s="17">
        <v>0.12713852981454499</v>
      </c>
      <c r="AG552" s="17">
        <v>0.14229684824236699</v>
      </c>
      <c r="AH552" s="17">
        <v>0.202187991234414</v>
      </c>
      <c r="AI552" s="17">
        <v>0.24447349787025299</v>
      </c>
      <c r="AJ552" s="17"/>
      <c r="AK552" s="17">
        <v>0.14314957222025401</v>
      </c>
      <c r="AL552" s="17">
        <v>0.19038525237118001</v>
      </c>
      <c r="AM552" s="17"/>
      <c r="AN552" s="17">
        <v>0.15436254080530101</v>
      </c>
      <c r="AO552" s="17">
        <v>0.180538511772007</v>
      </c>
      <c r="AP552" s="17">
        <v>0.189544746407904</v>
      </c>
      <c r="AQ552" s="17"/>
      <c r="AR552" s="17">
        <v>0.13237334938026199</v>
      </c>
      <c r="AS552" s="17">
        <v>0.244936526525001</v>
      </c>
      <c r="AT552" s="17"/>
      <c r="AU552" s="17">
        <v>0.10054453454196299</v>
      </c>
      <c r="AV552" s="17">
        <v>0.27396786093033798</v>
      </c>
    </row>
    <row r="553" spans="2:48" x14ac:dyDescent="0.25">
      <c r="B553" t="s">
        <v>199</v>
      </c>
      <c r="C553" s="17">
        <v>0.28391180028420898</v>
      </c>
      <c r="D553" s="17">
        <v>0.238449931850855</v>
      </c>
      <c r="E553" s="17">
        <v>0.32737360255915199</v>
      </c>
      <c r="F553" s="17"/>
      <c r="G553" s="17">
        <v>0.37938783112915803</v>
      </c>
      <c r="H553" s="17">
        <v>0.30281246094615399</v>
      </c>
      <c r="I553" s="17">
        <v>0.28467713803311101</v>
      </c>
      <c r="J553" s="17">
        <v>0.24793335637093</v>
      </c>
      <c r="K553" s="17">
        <v>0.20980435280927701</v>
      </c>
      <c r="L553" s="17"/>
      <c r="M553" s="17">
        <v>0.28386835153018602</v>
      </c>
      <c r="N553" s="17">
        <v>0.27468963263614099</v>
      </c>
      <c r="O553" s="17">
        <v>0.25044827509772399</v>
      </c>
      <c r="P553" s="17">
        <v>0.32090803300874599</v>
      </c>
      <c r="Q553" s="17"/>
      <c r="R553" s="17">
        <v>0.23824282576863101</v>
      </c>
      <c r="S553" s="17">
        <v>0.28463586798943002</v>
      </c>
      <c r="T553" s="17">
        <v>0.329008248880441</v>
      </c>
      <c r="U553" s="17">
        <v>0.28135979749095902</v>
      </c>
      <c r="V553" s="17"/>
      <c r="W553" s="17">
        <v>0.33961807971518299</v>
      </c>
      <c r="X553" s="17">
        <v>0.30716215193525798</v>
      </c>
      <c r="Y553" s="17">
        <v>0.21911671073101199</v>
      </c>
      <c r="Z553" s="17">
        <v>0.18239958438545201</v>
      </c>
      <c r="AA553" s="17">
        <v>0</v>
      </c>
      <c r="AB553" s="17"/>
      <c r="AC553" s="17">
        <v>0.30839446827816602</v>
      </c>
      <c r="AD553" s="17">
        <v>0.246512797053871</v>
      </c>
      <c r="AE553" s="17"/>
      <c r="AF553" s="17">
        <v>0.23779715708329299</v>
      </c>
      <c r="AG553" s="17">
        <v>0.31028337826052999</v>
      </c>
      <c r="AH553" s="17">
        <v>0.31352422001382602</v>
      </c>
      <c r="AI553" s="17">
        <v>0.249257804131398</v>
      </c>
      <c r="AJ553" s="17"/>
      <c r="AK553" s="17">
        <v>0.26888931080610801</v>
      </c>
      <c r="AL553" s="17">
        <v>0.29590504740936202</v>
      </c>
      <c r="AM553" s="17"/>
      <c r="AN553" s="17">
        <v>0.23929601356052499</v>
      </c>
      <c r="AO553" s="17">
        <v>0.272887942878695</v>
      </c>
      <c r="AP553" s="17">
        <v>0.35168683877080598</v>
      </c>
      <c r="AQ553" s="17"/>
      <c r="AR553" s="17">
        <v>0.22548046242969999</v>
      </c>
      <c r="AS553" s="17">
        <v>0.35583427598232498</v>
      </c>
      <c r="AT553" s="17"/>
      <c r="AU553" s="17">
        <v>0.21428539806275601</v>
      </c>
      <c r="AV553" s="17">
        <v>0.38885689427842601</v>
      </c>
    </row>
    <row r="554" spans="2:48" x14ac:dyDescent="0.25">
      <c r="B554" t="s">
        <v>200</v>
      </c>
      <c r="C554" s="17">
        <v>0.19407367183308</v>
      </c>
      <c r="D554" s="17">
        <v>0.20693504852921399</v>
      </c>
      <c r="E554" s="17">
        <v>0.18239868737402501</v>
      </c>
      <c r="F554" s="17"/>
      <c r="G554" s="17">
        <v>0.189889824763187</v>
      </c>
      <c r="H554" s="17">
        <v>0.16519371100236999</v>
      </c>
      <c r="I554" s="17">
        <v>0.17359874180335699</v>
      </c>
      <c r="J554" s="17">
        <v>0.20909701389709101</v>
      </c>
      <c r="K554" s="17">
        <v>0.23124352955469901</v>
      </c>
      <c r="L554" s="17"/>
      <c r="M554" s="17">
        <v>0.159255728799858</v>
      </c>
      <c r="N554" s="17">
        <v>0.17476820481094099</v>
      </c>
      <c r="O554" s="17">
        <v>0.21635086158026301</v>
      </c>
      <c r="P554" s="17">
        <v>0.22848238262308901</v>
      </c>
      <c r="Q554" s="17"/>
      <c r="R554" s="17">
        <v>0.172647445787139</v>
      </c>
      <c r="S554" s="17">
        <v>0.19021383354853399</v>
      </c>
      <c r="T554" s="17">
        <v>0.19498922395024601</v>
      </c>
      <c r="U554" s="17">
        <v>0.20204981642962899</v>
      </c>
      <c r="V554" s="17"/>
      <c r="W554" s="17">
        <v>0.185632581420588</v>
      </c>
      <c r="X554" s="17">
        <v>0.19192439237600001</v>
      </c>
      <c r="Y554" s="17">
        <v>0.161478852215582</v>
      </c>
      <c r="Z554" s="17">
        <v>0.24843992256222699</v>
      </c>
      <c r="AA554" s="17">
        <v>0.42184566187411099</v>
      </c>
      <c r="AB554" s="17"/>
      <c r="AC554" s="17">
        <v>0.206870831635832</v>
      </c>
      <c r="AD554" s="17">
        <v>0.16587380180787301</v>
      </c>
      <c r="AE554" s="17"/>
      <c r="AF554" s="17">
        <v>0.20816551699604899</v>
      </c>
      <c r="AG554" s="17">
        <v>0.16311014474180499</v>
      </c>
      <c r="AH554" s="17">
        <v>0.191772841374967</v>
      </c>
      <c r="AI554" s="17">
        <v>0.22311945223330501</v>
      </c>
      <c r="AJ554" s="17"/>
      <c r="AK554" s="17">
        <v>0.16234762117256599</v>
      </c>
      <c r="AL554" s="17">
        <v>0.21818048586107799</v>
      </c>
      <c r="AM554" s="17"/>
      <c r="AN554" s="17">
        <v>0.18475862528519901</v>
      </c>
      <c r="AO554" s="17">
        <v>0.17926494256387701</v>
      </c>
      <c r="AP554" s="17">
        <v>0.20107595490302299</v>
      </c>
      <c r="AQ554" s="17"/>
      <c r="AR554" s="17">
        <v>0.15316351959222499</v>
      </c>
      <c r="AS554" s="17">
        <v>0.17255667907505101</v>
      </c>
      <c r="AT554" s="17"/>
      <c r="AU554" s="17">
        <v>0.17808197527629099</v>
      </c>
      <c r="AV554" s="17">
        <v>0.14226555076602301</v>
      </c>
    </row>
    <row r="555" spans="2:48" x14ac:dyDescent="0.25">
      <c r="B555" t="s">
        <v>201</v>
      </c>
      <c r="C555" s="17">
        <v>0.21968433295523099</v>
      </c>
      <c r="D555" s="17">
        <v>0.25232912673337599</v>
      </c>
      <c r="E555" s="17">
        <v>0.189294411591062</v>
      </c>
      <c r="F555" s="17"/>
      <c r="G555" s="17">
        <v>0.18480038939489901</v>
      </c>
      <c r="H555" s="17">
        <v>0.169423217101898</v>
      </c>
      <c r="I555" s="17">
        <v>0.26760860291656202</v>
      </c>
      <c r="J555" s="17">
        <v>0.19709076099622599</v>
      </c>
      <c r="K555" s="17">
        <v>0.277374517262019</v>
      </c>
      <c r="L555" s="17"/>
      <c r="M555" s="17">
        <v>0.22222595052537</v>
      </c>
      <c r="N555" s="17">
        <v>0.25876327020047002</v>
      </c>
      <c r="O555" s="17">
        <v>0.24010174399216599</v>
      </c>
      <c r="P555" s="17">
        <v>0.159727861452543</v>
      </c>
      <c r="Q555" s="17"/>
      <c r="R555" s="17">
        <v>0.28964161486397999</v>
      </c>
      <c r="S555" s="17">
        <v>0.23944340446593801</v>
      </c>
      <c r="T555" s="17">
        <v>0.216384125777738</v>
      </c>
      <c r="U555" s="17">
        <v>0.183859201948739</v>
      </c>
      <c r="V555" s="17"/>
      <c r="W555" s="17">
        <v>0.19409465981344201</v>
      </c>
      <c r="X555" s="17">
        <v>0.20788408825228599</v>
      </c>
      <c r="Y555" s="17">
        <v>0.20995932905474199</v>
      </c>
      <c r="Z555" s="17">
        <v>0.37440560917129201</v>
      </c>
      <c r="AA555" s="17">
        <v>0.40484711399266199</v>
      </c>
      <c r="AB555" s="17"/>
      <c r="AC555" s="17">
        <v>0.20794437854683001</v>
      </c>
      <c r="AD555" s="17">
        <v>0.24464999112313501</v>
      </c>
      <c r="AE555" s="17"/>
      <c r="AF555" s="17">
        <v>0.25062949155203801</v>
      </c>
      <c r="AG555" s="17">
        <v>0.26185144676851602</v>
      </c>
      <c r="AH555" s="17">
        <v>0.18196956303305101</v>
      </c>
      <c r="AI555" s="17">
        <v>0.173873758641194</v>
      </c>
      <c r="AJ555" s="17"/>
      <c r="AK555" s="17">
        <v>0.27347664762831297</v>
      </c>
      <c r="AL555" s="17">
        <v>0.17547681254914299</v>
      </c>
      <c r="AM555" s="17"/>
      <c r="AN555" s="17">
        <v>0.26438688064954702</v>
      </c>
      <c r="AO555" s="17">
        <v>0.23517499386801</v>
      </c>
      <c r="AP555" s="17">
        <v>0.17116490900661899</v>
      </c>
      <c r="AQ555" s="17"/>
      <c r="AR555" s="17">
        <v>0.32003510711969402</v>
      </c>
      <c r="AS555" s="17">
        <v>0.16063354861787801</v>
      </c>
      <c r="AT555" s="17"/>
      <c r="AU555" s="17">
        <v>0.31449287693631101</v>
      </c>
      <c r="AV555" s="17">
        <v>0.114028336237099</v>
      </c>
    </row>
    <row r="556" spans="2:48" x14ac:dyDescent="0.25">
      <c r="B556" t="s">
        <v>202</v>
      </c>
      <c r="C556" s="17">
        <v>7.4927941221739305E-2</v>
      </c>
      <c r="D556" s="17">
        <v>0.106959755010096</v>
      </c>
      <c r="E556" s="17">
        <v>4.4314093444042697E-2</v>
      </c>
      <c r="F556" s="17"/>
      <c r="G556" s="17">
        <v>1.2160980539170601E-2</v>
      </c>
      <c r="H556" s="17">
        <v>7.0680801151403003E-2</v>
      </c>
      <c r="I556" s="17">
        <v>6.8325632910316694E-2</v>
      </c>
      <c r="J556" s="17">
        <v>5.8825371379472198E-2</v>
      </c>
      <c r="K556" s="17">
        <v>0.161300007185635</v>
      </c>
      <c r="L556" s="17"/>
      <c r="M556" s="17">
        <v>0.129187345900238</v>
      </c>
      <c r="N556" s="17">
        <v>5.71059697222479E-2</v>
      </c>
      <c r="O556" s="17">
        <v>6.6163446652028501E-2</v>
      </c>
      <c r="P556" s="17">
        <v>5.3853714709513202E-2</v>
      </c>
      <c r="Q556" s="17"/>
      <c r="R556" s="17">
        <v>0.14181456324696801</v>
      </c>
      <c r="S556" s="17">
        <v>7.7476191839973702E-2</v>
      </c>
      <c r="T556" s="17">
        <v>7.2721286990161699E-2</v>
      </c>
      <c r="U556" s="17">
        <v>4.7548317108165802E-2</v>
      </c>
      <c r="V556" s="17"/>
      <c r="W556" s="17">
        <v>3.8364312881544099E-2</v>
      </c>
      <c r="X556" s="17">
        <v>5.2939074639700101E-2</v>
      </c>
      <c r="Y556" s="17">
        <v>0.15392469439656001</v>
      </c>
      <c r="Z556" s="17">
        <v>0.15590020970374399</v>
      </c>
      <c r="AA556" s="17">
        <v>0.17330722413322699</v>
      </c>
      <c r="AB556" s="17"/>
      <c r="AC556" s="17">
        <v>5.8692422017901202E-2</v>
      </c>
      <c r="AD556" s="17">
        <v>0.10896792118920499</v>
      </c>
      <c r="AE556" s="17"/>
      <c r="AF556" s="17">
        <v>0.1337975080497</v>
      </c>
      <c r="AG556" s="17">
        <v>9.2288683752821801E-2</v>
      </c>
      <c r="AH556" s="17">
        <v>3.6534578263473998E-2</v>
      </c>
      <c r="AI556" s="17">
        <v>1.7479888085133299E-2</v>
      </c>
      <c r="AJ556" s="17"/>
      <c r="AK556" s="17">
        <v>0.10565634547457201</v>
      </c>
      <c r="AL556" s="17">
        <v>5.7328763072793901E-2</v>
      </c>
      <c r="AM556" s="17"/>
      <c r="AN556" s="17">
        <v>0.13300066880401801</v>
      </c>
      <c r="AO556" s="17">
        <v>6.9338199956605506E-2</v>
      </c>
      <c r="AP556" s="17">
        <v>2.7580106765353201E-2</v>
      </c>
      <c r="AQ556" s="17"/>
      <c r="AR556" s="17">
        <v>0.12913075752011399</v>
      </c>
      <c r="AS556" s="17">
        <v>5.9117647474248398E-3</v>
      </c>
      <c r="AT556" s="17"/>
      <c r="AU556" s="17">
        <v>0.160565574447329</v>
      </c>
      <c r="AV556" s="17">
        <v>1.6649194123186401E-2</v>
      </c>
    </row>
    <row r="557" spans="2:48" x14ac:dyDescent="0.25">
      <c r="B557" t="s">
        <v>123</v>
      </c>
      <c r="C557" s="17">
        <v>5.6829102240942099E-2</v>
      </c>
      <c r="D557" s="17">
        <v>5.21818589713011E-2</v>
      </c>
      <c r="E557" s="17">
        <v>6.0705688820658299E-2</v>
      </c>
      <c r="F557" s="17"/>
      <c r="G557" s="17">
        <v>3.9683844039146397E-2</v>
      </c>
      <c r="H557" s="17">
        <v>8.5677791237130305E-2</v>
      </c>
      <c r="I557" s="17">
        <v>5.7269745628401703E-2</v>
      </c>
      <c r="J557" s="17">
        <v>5.7287070228909602E-2</v>
      </c>
      <c r="K557" s="17">
        <v>4.41717400093063E-2</v>
      </c>
      <c r="L557" s="17"/>
      <c r="M557" s="17">
        <v>4.39108799044306E-2</v>
      </c>
      <c r="N557" s="17">
        <v>7.3181847923148496E-2</v>
      </c>
      <c r="O557" s="17">
        <v>4.5703526176577899E-2</v>
      </c>
      <c r="P557" s="17">
        <v>5.6531700364781001E-2</v>
      </c>
      <c r="Q557" s="17"/>
      <c r="R557" s="17">
        <v>6.1386192051373203E-2</v>
      </c>
      <c r="S557" s="17">
        <v>5.9514526295573703E-2</v>
      </c>
      <c r="T557" s="17">
        <v>2.8880433672562902E-2</v>
      </c>
      <c r="U557" s="17">
        <v>6.7518323996452301E-2</v>
      </c>
      <c r="V557" s="17"/>
      <c r="W557" s="17">
        <v>3.6176814439712497E-2</v>
      </c>
      <c r="X557" s="17">
        <v>5.9771360510937899E-2</v>
      </c>
      <c r="Y557" s="17">
        <v>7.9293727404197101E-2</v>
      </c>
      <c r="Z557" s="17">
        <v>1.4659719457469101E-2</v>
      </c>
      <c r="AA557" s="17">
        <v>0</v>
      </c>
      <c r="AB557" s="17"/>
      <c r="AC557" s="17">
        <v>4.9232285990380799E-2</v>
      </c>
      <c r="AD557" s="17">
        <v>6.3482713161585894E-2</v>
      </c>
      <c r="AE557" s="17"/>
      <c r="AF557" s="17">
        <v>4.2471796504375499E-2</v>
      </c>
      <c r="AG557" s="17">
        <v>3.0169498233960899E-2</v>
      </c>
      <c r="AH557" s="17">
        <v>7.4010806080267902E-2</v>
      </c>
      <c r="AI557" s="17">
        <v>9.1795599038716202E-2</v>
      </c>
      <c r="AJ557" s="17"/>
      <c r="AK557" s="17">
        <v>4.6480502698187098E-2</v>
      </c>
      <c r="AL557" s="17">
        <v>6.2723638736442294E-2</v>
      </c>
      <c r="AM557" s="17"/>
      <c r="AN557" s="17">
        <v>2.4195270895410698E-2</v>
      </c>
      <c r="AO557" s="17">
        <v>6.2795408960804294E-2</v>
      </c>
      <c r="AP557" s="17">
        <v>5.8947444146294901E-2</v>
      </c>
      <c r="AQ557" s="17"/>
      <c r="AR557" s="17">
        <v>3.9816803958005499E-2</v>
      </c>
      <c r="AS557" s="17">
        <v>6.01272050523202E-2</v>
      </c>
      <c r="AT557" s="17"/>
      <c r="AU557" s="17">
        <v>3.20296407353486E-2</v>
      </c>
      <c r="AV557" s="17">
        <v>6.4232163664927705E-2</v>
      </c>
    </row>
    <row r="558" spans="2:48" x14ac:dyDescent="0.25">
      <c r="B558" t="s">
        <v>203</v>
      </c>
      <c r="C558" s="17">
        <v>0.45448495174900799</v>
      </c>
      <c r="D558" s="17">
        <v>0.38159421075601402</v>
      </c>
      <c r="E558" s="17">
        <v>0.52328711877021195</v>
      </c>
      <c r="F558" s="17"/>
      <c r="G558" s="17">
        <v>0.57346496126359603</v>
      </c>
      <c r="H558" s="17">
        <v>0.50902447950719798</v>
      </c>
      <c r="I558" s="17">
        <v>0.43319727674136199</v>
      </c>
      <c r="J558" s="17">
        <v>0.477699783498302</v>
      </c>
      <c r="K558" s="17">
        <v>0.28591020598834099</v>
      </c>
      <c r="L558" s="17"/>
      <c r="M558" s="17">
        <v>0.44542009487010398</v>
      </c>
      <c r="N558" s="17">
        <v>0.43618070734319297</v>
      </c>
      <c r="O558" s="17">
        <v>0.43168042159896403</v>
      </c>
      <c r="P558" s="17">
        <v>0.50140434085007501</v>
      </c>
      <c r="Q558" s="17"/>
      <c r="R558" s="17">
        <v>0.33451018405054</v>
      </c>
      <c r="S558" s="17">
        <v>0.43335204384998099</v>
      </c>
      <c r="T558" s="17">
        <v>0.487024929609292</v>
      </c>
      <c r="U558" s="17">
        <v>0.499024340517014</v>
      </c>
      <c r="V558" s="17"/>
      <c r="W558" s="17">
        <v>0.54573163144471304</v>
      </c>
      <c r="X558" s="17">
        <v>0.487481084221076</v>
      </c>
      <c r="Y558" s="17">
        <v>0.39534339692891901</v>
      </c>
      <c r="Z558" s="17">
        <v>0.20659453910526701</v>
      </c>
      <c r="AA558" s="17">
        <v>0</v>
      </c>
      <c r="AB558" s="17"/>
      <c r="AC558" s="17">
        <v>0.47726008180905499</v>
      </c>
      <c r="AD558" s="17">
        <v>0.41702557271820101</v>
      </c>
      <c r="AE558" s="17"/>
      <c r="AF558" s="17">
        <v>0.36493568689783701</v>
      </c>
      <c r="AG558" s="17">
        <v>0.45258022650289698</v>
      </c>
      <c r="AH558" s="17">
        <v>0.51571221124823996</v>
      </c>
      <c r="AI558" s="17">
        <v>0.49373130200165199</v>
      </c>
      <c r="AJ558" s="17"/>
      <c r="AK558" s="17">
        <v>0.41203888302636199</v>
      </c>
      <c r="AL558" s="17">
        <v>0.486290299780543</v>
      </c>
      <c r="AM558" s="17"/>
      <c r="AN558" s="17">
        <v>0.39365855436582597</v>
      </c>
      <c r="AO558" s="17">
        <v>0.45342645465070303</v>
      </c>
      <c r="AP558" s="17">
        <v>0.54123158517870995</v>
      </c>
      <c r="AQ558" s="17"/>
      <c r="AR558" s="17">
        <v>0.35785381180996201</v>
      </c>
      <c r="AS558" s="17">
        <v>0.60077080250732695</v>
      </c>
      <c r="AT558" s="17"/>
      <c r="AU558" s="17">
        <v>0.31482993260471998</v>
      </c>
      <c r="AV558" s="17">
        <v>0.66282475520876405</v>
      </c>
    </row>
    <row r="559" spans="2:48" x14ac:dyDescent="0.25">
      <c r="B559" t="s">
        <v>204</v>
      </c>
      <c r="C559" s="17">
        <v>0.29461227417697</v>
      </c>
      <c r="D559" s="17">
        <v>0.35928888174347201</v>
      </c>
      <c r="E559" s="17">
        <v>0.233608505035105</v>
      </c>
      <c r="F559" s="17"/>
      <c r="G559" s="17">
        <v>0.19696136993407001</v>
      </c>
      <c r="H559" s="17">
        <v>0.24010401825330099</v>
      </c>
      <c r="I559" s="17">
        <v>0.33593423582687898</v>
      </c>
      <c r="J559" s="17">
        <v>0.25591613237569799</v>
      </c>
      <c r="K559" s="17">
        <v>0.43867452444765398</v>
      </c>
      <c r="L559" s="17"/>
      <c r="M559" s="17">
        <v>0.35141329642560798</v>
      </c>
      <c r="N559" s="17">
        <v>0.31586923992271798</v>
      </c>
      <c r="O559" s="17">
        <v>0.306265190644195</v>
      </c>
      <c r="P559" s="17">
        <v>0.213581576162056</v>
      </c>
      <c r="Q559" s="17"/>
      <c r="R559" s="17">
        <v>0.431456178110948</v>
      </c>
      <c r="S559" s="17">
        <v>0.31691959630591099</v>
      </c>
      <c r="T559" s="17">
        <v>0.28910541276789897</v>
      </c>
      <c r="U559" s="17">
        <v>0.23140751905690399</v>
      </c>
      <c r="V559" s="17"/>
      <c r="W559" s="17">
        <v>0.232458972694986</v>
      </c>
      <c r="X559" s="17">
        <v>0.26082316289198598</v>
      </c>
      <c r="Y559" s="17">
        <v>0.363884023451302</v>
      </c>
      <c r="Z559" s="17">
        <v>0.53030581887503703</v>
      </c>
      <c r="AA559" s="17">
        <v>0.57815433812588901</v>
      </c>
      <c r="AB559" s="17"/>
      <c r="AC559" s="17">
        <v>0.26663680056473199</v>
      </c>
      <c r="AD559" s="17">
        <v>0.35361791231234002</v>
      </c>
      <c r="AE559" s="17"/>
      <c r="AF559" s="17">
        <v>0.38442699960173798</v>
      </c>
      <c r="AG559" s="17">
        <v>0.35414013052133803</v>
      </c>
      <c r="AH559" s="17">
        <v>0.21850414129652501</v>
      </c>
      <c r="AI559" s="17">
        <v>0.19135364672632699</v>
      </c>
      <c r="AJ559" s="17"/>
      <c r="AK559" s="17">
        <v>0.37913299310288501</v>
      </c>
      <c r="AL559" s="17">
        <v>0.23280557562193699</v>
      </c>
      <c r="AM559" s="17"/>
      <c r="AN559" s="17">
        <v>0.39738754945356503</v>
      </c>
      <c r="AO559" s="17">
        <v>0.304513193824616</v>
      </c>
      <c r="AP559" s="17">
        <v>0.19874501577197201</v>
      </c>
      <c r="AQ559" s="17"/>
      <c r="AR559" s="17">
        <v>0.44916586463980801</v>
      </c>
      <c r="AS559" s="17">
        <v>0.16654531336530201</v>
      </c>
      <c r="AT559" s="17"/>
      <c r="AU559" s="17">
        <v>0.47505845138364</v>
      </c>
      <c r="AV559" s="17">
        <v>0.13067753036028601</v>
      </c>
    </row>
    <row r="560" spans="2:48" x14ac:dyDescent="0.25">
      <c r="B560" t="s">
        <v>147</v>
      </c>
      <c r="C560" s="17">
        <v>-0.15987267757203799</v>
      </c>
      <c r="D560" s="17">
        <v>-2.2305329012541598E-2</v>
      </c>
      <c r="E560" s="17">
        <v>-0.289678613735107</v>
      </c>
      <c r="F560" s="17"/>
      <c r="G560" s="17">
        <v>-0.37650359132952699</v>
      </c>
      <c r="H560" s="17">
        <v>-0.26892046125389701</v>
      </c>
      <c r="I560" s="17">
        <v>-9.7263040914482804E-2</v>
      </c>
      <c r="J560" s="17">
        <v>-0.22178365112260401</v>
      </c>
      <c r="K560" s="17">
        <v>0.15276431845931299</v>
      </c>
      <c r="L560" s="17"/>
      <c r="M560" s="17">
        <v>-9.4006798444495998E-2</v>
      </c>
      <c r="N560" s="17">
        <v>-0.12031146742047499</v>
      </c>
      <c r="O560" s="17">
        <v>-0.125415230954769</v>
      </c>
      <c r="P560" s="17">
        <v>-0.28782276468801898</v>
      </c>
      <c r="Q560" s="17"/>
      <c r="R560" s="17">
        <v>9.6945994060408006E-2</v>
      </c>
      <c r="S560" s="17">
        <v>-0.11643244754407001</v>
      </c>
      <c r="T560" s="17">
        <v>-0.197919516841392</v>
      </c>
      <c r="U560" s="17">
        <v>-0.26761682146011001</v>
      </c>
      <c r="V560" s="17"/>
      <c r="W560" s="17">
        <v>-0.31327265874972599</v>
      </c>
      <c r="X560" s="17">
        <v>-0.22665792132908999</v>
      </c>
      <c r="Y560" s="17">
        <v>-3.1459373477617299E-2</v>
      </c>
      <c r="Z560" s="17">
        <v>0.32371127976976899</v>
      </c>
      <c r="AA560" s="17">
        <v>0.57815433812588901</v>
      </c>
      <c r="AB560" s="17"/>
      <c r="AC560" s="17">
        <v>-0.210623281244324</v>
      </c>
      <c r="AD560" s="17">
        <v>-6.3407660405861405E-2</v>
      </c>
      <c r="AE560" s="17"/>
      <c r="AF560" s="17">
        <v>1.94913127039009E-2</v>
      </c>
      <c r="AG560" s="17">
        <v>-9.84400959815592E-2</v>
      </c>
      <c r="AH560" s="17">
        <v>-0.297208069951715</v>
      </c>
      <c r="AI560" s="17">
        <v>-0.30237765527532401</v>
      </c>
      <c r="AJ560" s="17"/>
      <c r="AK560" s="17">
        <v>-3.2905889923477601E-2</v>
      </c>
      <c r="AL560" s="17">
        <v>-0.25348472415860501</v>
      </c>
      <c r="AM560" s="17"/>
      <c r="AN560" s="17">
        <v>3.7289950877393801E-3</v>
      </c>
      <c r="AO560" s="17">
        <v>-0.148913260826087</v>
      </c>
      <c r="AP560" s="17">
        <v>-0.342486569406737</v>
      </c>
      <c r="AQ560" s="17"/>
      <c r="AR560" s="17">
        <v>9.1312052829846294E-2</v>
      </c>
      <c r="AS560" s="17">
        <v>-0.43422548914202402</v>
      </c>
      <c r="AT560" s="17"/>
      <c r="AU560" s="17">
        <v>0.16022851877892</v>
      </c>
      <c r="AV560" s="17">
        <v>-0.53214722484847798</v>
      </c>
    </row>
    <row r="561" spans="2:48" x14ac:dyDescent="0.25">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row>
    <row r="562" spans="2:48" x14ac:dyDescent="0.25">
      <c r="B562" s="6" t="s">
        <v>276</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row>
    <row r="563" spans="2:48" x14ac:dyDescent="0.25">
      <c r="B563" s="24" t="s">
        <v>73</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row>
    <row r="564" spans="2:48" x14ac:dyDescent="0.25">
      <c r="B564" t="s">
        <v>268</v>
      </c>
      <c r="C564" s="17">
        <v>0.44716066112210301</v>
      </c>
      <c r="D564" s="17">
        <v>0.47748698286212299</v>
      </c>
      <c r="E564" s="17">
        <v>0.406892691572245</v>
      </c>
      <c r="F564" s="17"/>
      <c r="G564" s="17">
        <v>0.51199203269083604</v>
      </c>
      <c r="H564" s="17">
        <v>0.49103990165553302</v>
      </c>
      <c r="I564" s="17">
        <v>0.47643412916863798</v>
      </c>
      <c r="J564" s="17">
        <v>0.473176179325628</v>
      </c>
      <c r="K564" s="17">
        <v>0.351376646786146</v>
      </c>
      <c r="L564" s="17"/>
      <c r="M564" s="17">
        <v>0.45574309382392503</v>
      </c>
      <c r="N564" s="17">
        <v>0.51605241598780704</v>
      </c>
      <c r="O564" s="17">
        <v>0.37289831569743098</v>
      </c>
      <c r="P564" s="17">
        <v>0.43307438571950602</v>
      </c>
      <c r="Q564" s="17"/>
      <c r="R564" s="17">
        <v>0.42355728577270102</v>
      </c>
      <c r="S564" s="17">
        <v>0.41066187155731598</v>
      </c>
      <c r="T564" s="17">
        <v>0.44780203345285102</v>
      </c>
      <c r="U564" s="17">
        <v>0.54188559150724303</v>
      </c>
      <c r="V564" s="17"/>
      <c r="W564" s="17">
        <v>0.43154044530753699</v>
      </c>
      <c r="X564" s="17">
        <v>0.43906744777655099</v>
      </c>
      <c r="Y564" s="17">
        <v>0.50471080035208904</v>
      </c>
      <c r="Z564" s="17">
        <v>0.52365821698019199</v>
      </c>
      <c r="AA564" s="17">
        <v>0.285519097975239</v>
      </c>
      <c r="AB564" s="17"/>
      <c r="AC564" s="17">
        <v>0.43103652514548702</v>
      </c>
      <c r="AD564" s="17">
        <v>0.47952892612741399</v>
      </c>
      <c r="AE564" s="17"/>
      <c r="AF564" s="17">
        <v>0.46520025516038799</v>
      </c>
      <c r="AG564" s="17">
        <v>0.41632601800659502</v>
      </c>
      <c r="AH564" s="17">
        <v>0.433214978443903</v>
      </c>
      <c r="AI564" s="17">
        <v>0.57327447812399601</v>
      </c>
      <c r="AJ564" s="17"/>
      <c r="AK564" s="17">
        <v>0.409085768647585</v>
      </c>
      <c r="AL564" s="17">
        <v>0.49070969713990298</v>
      </c>
      <c r="AM564" s="17"/>
      <c r="AN564" s="17">
        <v>0.474275349007175</v>
      </c>
      <c r="AO564" s="17">
        <v>0.45349121911759999</v>
      </c>
      <c r="AP564" s="17">
        <v>0.419760176043598</v>
      </c>
      <c r="AQ564" s="17"/>
      <c r="AR564" s="17">
        <v>0.498332337110301</v>
      </c>
      <c r="AS564" s="17">
        <v>0.48529316074470302</v>
      </c>
      <c r="AT564" s="17"/>
      <c r="AU564" s="17">
        <v>0.44716066112210301</v>
      </c>
      <c r="AV564" s="17" t="s">
        <v>222</v>
      </c>
    </row>
    <row r="565" spans="2:48" x14ac:dyDescent="0.25">
      <c r="B565" t="s">
        <v>269</v>
      </c>
      <c r="C565" s="17">
        <v>0.38931612238005697</v>
      </c>
      <c r="D565" s="17">
        <v>0.39482961051786603</v>
      </c>
      <c r="E565" s="17">
        <v>0.38199518928602499</v>
      </c>
      <c r="F565" s="17"/>
      <c r="G565" s="17">
        <v>0.39407744485768798</v>
      </c>
      <c r="H565" s="17">
        <v>0.40246767020813601</v>
      </c>
      <c r="I565" s="17">
        <v>0.446430621179569</v>
      </c>
      <c r="J565" s="17">
        <v>0.35794389518150799</v>
      </c>
      <c r="K565" s="17">
        <v>0.35915838990916399</v>
      </c>
      <c r="L565" s="17"/>
      <c r="M565" s="17">
        <v>0.44025959753523702</v>
      </c>
      <c r="N565" s="17">
        <v>0.39977518476833102</v>
      </c>
      <c r="O565" s="17">
        <v>0.35945025385083401</v>
      </c>
      <c r="P565" s="17">
        <v>0.33296343942678203</v>
      </c>
      <c r="Q565" s="17"/>
      <c r="R565" s="17">
        <v>0.39655419782551099</v>
      </c>
      <c r="S565" s="17">
        <v>0.33120912447247097</v>
      </c>
      <c r="T565" s="17">
        <v>0.39628546017546101</v>
      </c>
      <c r="U565" s="17">
        <v>0.39598956210456598</v>
      </c>
      <c r="V565" s="17"/>
      <c r="W565" s="17">
        <v>0.387812680210951</v>
      </c>
      <c r="X565" s="17">
        <v>0.43500050713962801</v>
      </c>
      <c r="Y565" s="17">
        <v>0.37078715009462299</v>
      </c>
      <c r="Z565" s="17">
        <v>0.34227592124226103</v>
      </c>
      <c r="AA565" s="17">
        <v>0.36809988325418802</v>
      </c>
      <c r="AB565" s="17"/>
      <c r="AC565" s="17">
        <v>0.39127404828603901</v>
      </c>
      <c r="AD565" s="17">
        <v>0.39040277387073302</v>
      </c>
      <c r="AE565" s="17"/>
      <c r="AF565" s="17">
        <v>0.41499701726958299</v>
      </c>
      <c r="AG565" s="17">
        <v>0.31230009100668299</v>
      </c>
      <c r="AH565" s="17">
        <v>0.38415976048261602</v>
      </c>
      <c r="AI565" s="17">
        <v>0.58216045568558406</v>
      </c>
      <c r="AJ565" s="17"/>
      <c r="AK565" s="17">
        <v>0.37033336977207798</v>
      </c>
      <c r="AL565" s="17">
        <v>0.39469864333722798</v>
      </c>
      <c r="AM565" s="17"/>
      <c r="AN565" s="17">
        <v>0.43940002117951299</v>
      </c>
      <c r="AO565" s="17">
        <v>0.32862276472684898</v>
      </c>
      <c r="AP565" s="17">
        <v>0.43238520896817201</v>
      </c>
      <c r="AQ565" s="17"/>
      <c r="AR565" s="17">
        <v>0.457403461378939</v>
      </c>
      <c r="AS565" s="17">
        <v>0.1653253761571</v>
      </c>
      <c r="AT565" s="17"/>
      <c r="AU565" s="17">
        <v>0.38931612238005697</v>
      </c>
      <c r="AV565" s="17" t="s">
        <v>222</v>
      </c>
    </row>
    <row r="566" spans="2:48" x14ac:dyDescent="0.25">
      <c r="B566" t="s">
        <v>270</v>
      </c>
      <c r="C566" s="17">
        <v>0.367865773641115</v>
      </c>
      <c r="D566" s="17">
        <v>0.36312178606113199</v>
      </c>
      <c r="E566" s="17">
        <v>0.37416494665172001</v>
      </c>
      <c r="F566" s="17"/>
      <c r="G566" s="17">
        <v>0.36030934684611099</v>
      </c>
      <c r="H566" s="17">
        <v>0.43182755439831899</v>
      </c>
      <c r="I566" s="17">
        <v>0.34503563037104901</v>
      </c>
      <c r="J566" s="17">
        <v>0.31835183239660197</v>
      </c>
      <c r="K566" s="17">
        <v>0.38050935050933998</v>
      </c>
      <c r="L566" s="17"/>
      <c r="M566" s="17">
        <v>0.389781215204478</v>
      </c>
      <c r="N566" s="17">
        <v>0.41312171839568801</v>
      </c>
      <c r="O566" s="17">
        <v>0.30730467021659902</v>
      </c>
      <c r="P566" s="17">
        <v>0.36219573919016901</v>
      </c>
      <c r="Q566" s="17"/>
      <c r="R566" s="17">
        <v>0.34611015914350901</v>
      </c>
      <c r="S566" s="17">
        <v>0.266252608721252</v>
      </c>
      <c r="T566" s="17">
        <v>0.463436761618648</v>
      </c>
      <c r="U566" s="17">
        <v>0.35901033468798299</v>
      </c>
      <c r="V566" s="17"/>
      <c r="W566" s="17">
        <v>0.342134873052161</v>
      </c>
      <c r="X566" s="17">
        <v>0.38454866542664701</v>
      </c>
      <c r="Y566" s="17">
        <v>0.39226929415344203</v>
      </c>
      <c r="Z566" s="17">
        <v>0.41357531789936403</v>
      </c>
      <c r="AA566" s="17">
        <v>0.16118821628069999</v>
      </c>
      <c r="AB566" s="17"/>
      <c r="AC566" s="17">
        <v>0.34359978080002301</v>
      </c>
      <c r="AD566" s="17">
        <v>0.41312793632703998</v>
      </c>
      <c r="AE566" s="17"/>
      <c r="AF566" s="17">
        <v>0.37937220699011398</v>
      </c>
      <c r="AG566" s="17">
        <v>0.420325265117584</v>
      </c>
      <c r="AH566" s="17">
        <v>0.30271009749938399</v>
      </c>
      <c r="AI566" s="17">
        <v>0.52448912943720005</v>
      </c>
      <c r="AJ566" s="17"/>
      <c r="AK566" s="17">
        <v>0.40186550957861</v>
      </c>
      <c r="AL566" s="17">
        <v>0.33227507639079801</v>
      </c>
      <c r="AM566" s="17"/>
      <c r="AN566" s="17">
        <v>0.35414579858067902</v>
      </c>
      <c r="AO566" s="17">
        <v>0.36757975058830999</v>
      </c>
      <c r="AP566" s="17">
        <v>0.43043546103075297</v>
      </c>
      <c r="AQ566" s="17"/>
      <c r="AR566" s="17">
        <v>0.42319630702366001</v>
      </c>
      <c r="AS566" s="17">
        <v>0.32247744367770298</v>
      </c>
      <c r="AT566" s="17"/>
      <c r="AU566" s="17">
        <v>0.367865773641115</v>
      </c>
      <c r="AV566" s="17" t="s">
        <v>222</v>
      </c>
    </row>
    <row r="567" spans="2:48" x14ac:dyDescent="0.25">
      <c r="B567" t="s">
        <v>271</v>
      </c>
      <c r="C567" s="17">
        <v>0.342459000330256</v>
      </c>
      <c r="D567" s="17">
        <v>0.307117580436293</v>
      </c>
      <c r="E567" s="17">
        <v>0.389386129585789</v>
      </c>
      <c r="F567" s="17"/>
      <c r="G567" s="17">
        <v>0.27427927576870997</v>
      </c>
      <c r="H567" s="17">
        <v>0.413823052832757</v>
      </c>
      <c r="I567" s="17">
        <v>0.30190727886625501</v>
      </c>
      <c r="J567" s="17">
        <v>0.28391782733372201</v>
      </c>
      <c r="K567" s="17">
        <v>0.39367414187609301</v>
      </c>
      <c r="L567" s="17"/>
      <c r="M567" s="17">
        <v>0.382102339044679</v>
      </c>
      <c r="N567" s="17">
        <v>0.280285886665391</v>
      </c>
      <c r="O567" s="17">
        <v>0.43690504824035897</v>
      </c>
      <c r="P567" s="17">
        <v>0.246100823843899</v>
      </c>
      <c r="Q567" s="17"/>
      <c r="R567" s="17">
        <v>0.41467716790905801</v>
      </c>
      <c r="S567" s="17">
        <v>0.210210834817287</v>
      </c>
      <c r="T567" s="17">
        <v>0.41500043396571501</v>
      </c>
      <c r="U567" s="17">
        <v>0.36086697779179799</v>
      </c>
      <c r="V567" s="17"/>
      <c r="W567" s="17">
        <v>0.30875436913017901</v>
      </c>
      <c r="X567" s="17">
        <v>0.30172073899580498</v>
      </c>
      <c r="Y567" s="17">
        <v>0.43474043185587802</v>
      </c>
      <c r="Z567" s="17">
        <v>0.28416323859816101</v>
      </c>
      <c r="AA567" s="17">
        <v>0.305311492288525</v>
      </c>
      <c r="AB567" s="17"/>
      <c r="AC567" s="17">
        <v>0.32837486071073002</v>
      </c>
      <c r="AD567" s="17">
        <v>0.370187788783014</v>
      </c>
      <c r="AE567" s="17"/>
      <c r="AF567" s="17">
        <v>0.38614911501891702</v>
      </c>
      <c r="AG567" s="17">
        <v>0.26899212864750899</v>
      </c>
      <c r="AH567" s="17">
        <v>0.33063938842424501</v>
      </c>
      <c r="AI567" s="17">
        <v>0.388515919367106</v>
      </c>
      <c r="AJ567" s="17"/>
      <c r="AK567" s="17">
        <v>0.36547272457887098</v>
      </c>
      <c r="AL567" s="17">
        <v>0.32855426846204899</v>
      </c>
      <c r="AM567" s="17"/>
      <c r="AN567" s="17">
        <v>0.38559785384670903</v>
      </c>
      <c r="AO567" s="17">
        <v>0.35088767410414601</v>
      </c>
      <c r="AP567" s="17">
        <v>0.28759031138823299</v>
      </c>
      <c r="AQ567" s="17"/>
      <c r="AR567" s="17">
        <v>0.35948701237741199</v>
      </c>
      <c r="AS567" s="17">
        <v>0.32890320379041399</v>
      </c>
      <c r="AT567" s="17"/>
      <c r="AU567" s="17">
        <v>0.342459000330256</v>
      </c>
      <c r="AV567" s="17" t="s">
        <v>222</v>
      </c>
    </row>
    <row r="568" spans="2:48" x14ac:dyDescent="0.25">
      <c r="B568" t="s">
        <v>218</v>
      </c>
      <c r="C568" s="17">
        <v>0.33212404794523298</v>
      </c>
      <c r="D568" s="17">
        <v>0.33628998649230002</v>
      </c>
      <c r="E568" s="17">
        <v>0.32659242139328898</v>
      </c>
      <c r="F568" s="17"/>
      <c r="G568" s="17">
        <v>0.24673515376201099</v>
      </c>
      <c r="H568" s="17">
        <v>0.30176229418474199</v>
      </c>
      <c r="I568" s="17">
        <v>0.39910719773855702</v>
      </c>
      <c r="J568" s="17">
        <v>0.350572190491519</v>
      </c>
      <c r="K568" s="17">
        <v>0.32339557006235697</v>
      </c>
      <c r="L568" s="17"/>
      <c r="M568" s="17">
        <v>0.34385561998462799</v>
      </c>
      <c r="N568" s="17">
        <v>0.324677361083404</v>
      </c>
      <c r="O568" s="17">
        <v>0.33099931150886402</v>
      </c>
      <c r="P568" s="17">
        <v>0.33410541952102901</v>
      </c>
      <c r="Q568" s="17"/>
      <c r="R568" s="17">
        <v>0.25932791406133898</v>
      </c>
      <c r="S568" s="17">
        <v>0.19508096106829501</v>
      </c>
      <c r="T568" s="17">
        <v>0.33895771312622303</v>
      </c>
      <c r="U568" s="17">
        <v>0.42859445196312201</v>
      </c>
      <c r="V568" s="17"/>
      <c r="W568" s="17">
        <v>0.196641458910151</v>
      </c>
      <c r="X568" s="17">
        <v>0.40570871697567701</v>
      </c>
      <c r="Y568" s="17">
        <v>0.32182469650178502</v>
      </c>
      <c r="Z568" s="17">
        <v>0.343721633633437</v>
      </c>
      <c r="AA568" s="17">
        <v>0</v>
      </c>
      <c r="AB568" s="17"/>
      <c r="AC568" s="17">
        <v>0.28799913306753899</v>
      </c>
      <c r="AD568" s="17">
        <v>0.39930950745557903</v>
      </c>
      <c r="AE568" s="17"/>
      <c r="AF568" s="17">
        <v>0.31490547392428098</v>
      </c>
      <c r="AG568" s="17">
        <v>0.35818342556899302</v>
      </c>
      <c r="AH568" s="17">
        <v>0.31160938758630702</v>
      </c>
      <c r="AI568" s="17">
        <v>0.45898542843261397</v>
      </c>
      <c r="AJ568" s="17"/>
      <c r="AK568" s="17">
        <v>0.31382758318305098</v>
      </c>
      <c r="AL568" s="17">
        <v>0.365642833859051</v>
      </c>
      <c r="AM568" s="17"/>
      <c r="AN568" s="17">
        <v>0.357032878157374</v>
      </c>
      <c r="AO568" s="17">
        <v>0.30864736573078999</v>
      </c>
      <c r="AP568" s="17">
        <v>0.36099051297475299</v>
      </c>
      <c r="AQ568" s="17"/>
      <c r="AR568" s="17">
        <v>0.32430847683196701</v>
      </c>
      <c r="AS568" s="17">
        <v>0.20944053878560401</v>
      </c>
      <c r="AT568" s="17"/>
      <c r="AU568" s="17">
        <v>0.33212404794523298</v>
      </c>
      <c r="AV568" s="17" t="s">
        <v>222</v>
      </c>
    </row>
    <row r="569" spans="2:48" x14ac:dyDescent="0.25">
      <c r="B569" t="s">
        <v>272</v>
      </c>
      <c r="C569" s="17">
        <v>0.32957238144548401</v>
      </c>
      <c r="D569" s="17">
        <v>0.31805355039183503</v>
      </c>
      <c r="E569" s="17">
        <v>0.34486734342915798</v>
      </c>
      <c r="F569" s="17"/>
      <c r="G569" s="17">
        <v>0.36534154494154802</v>
      </c>
      <c r="H569" s="17">
        <v>0.33614168228561297</v>
      </c>
      <c r="I569" s="17">
        <v>0.39416309547155998</v>
      </c>
      <c r="J569" s="17">
        <v>0.29167935730720002</v>
      </c>
      <c r="K569" s="17">
        <v>0.290851317560883</v>
      </c>
      <c r="L569" s="17"/>
      <c r="M569" s="17">
        <v>0.30338113954099899</v>
      </c>
      <c r="N569" s="17">
        <v>0.36361139595195202</v>
      </c>
      <c r="O569" s="17">
        <v>0.33860023546594398</v>
      </c>
      <c r="P569" s="17">
        <v>0.32114917773167201</v>
      </c>
      <c r="Q569" s="17"/>
      <c r="R569" s="17">
        <v>0.29163408630081999</v>
      </c>
      <c r="S569" s="17">
        <v>0.30274106844985699</v>
      </c>
      <c r="T569" s="17">
        <v>0.25381390772047602</v>
      </c>
      <c r="U569" s="17">
        <v>0.40878307985478202</v>
      </c>
      <c r="V569" s="17"/>
      <c r="W569" s="17">
        <v>0.32220686479173899</v>
      </c>
      <c r="X569" s="17">
        <v>0.37806790275316599</v>
      </c>
      <c r="Y569" s="17">
        <v>0.293347177174202</v>
      </c>
      <c r="Z569" s="17">
        <v>0.31954179749760098</v>
      </c>
      <c r="AA569" s="17">
        <v>0.10385791744771</v>
      </c>
      <c r="AB569" s="17"/>
      <c r="AC569" s="17">
        <v>0.31613576577731001</v>
      </c>
      <c r="AD569" s="17">
        <v>0.356058651242188</v>
      </c>
      <c r="AE569" s="17"/>
      <c r="AF569" s="17">
        <v>0.30220817289118601</v>
      </c>
      <c r="AG569" s="17">
        <v>0.45244932663210802</v>
      </c>
      <c r="AH569" s="17">
        <v>0.28695057800960799</v>
      </c>
      <c r="AI569" s="17">
        <v>0.365437353826435</v>
      </c>
      <c r="AJ569" s="17"/>
      <c r="AK569" s="17">
        <v>0.329256380193094</v>
      </c>
      <c r="AL569" s="17">
        <v>0.339066550141714</v>
      </c>
      <c r="AM569" s="17"/>
      <c r="AN569" s="17">
        <v>0.29473916739047901</v>
      </c>
      <c r="AO569" s="17">
        <v>0.38500629603908298</v>
      </c>
      <c r="AP569" s="17">
        <v>0.32702977412199402</v>
      </c>
      <c r="AQ569" s="17"/>
      <c r="AR569" s="17">
        <v>0.31664558892742201</v>
      </c>
      <c r="AS569" s="17">
        <v>0.28232295160982301</v>
      </c>
      <c r="AT569" s="17"/>
      <c r="AU569" s="17">
        <v>0.32957238144548401</v>
      </c>
      <c r="AV569" s="17" t="s">
        <v>222</v>
      </c>
    </row>
    <row r="570" spans="2:48" x14ac:dyDescent="0.25">
      <c r="B570" t="s">
        <v>216</v>
      </c>
      <c r="C570" s="17">
        <v>0.27971226980066699</v>
      </c>
      <c r="D570" s="17">
        <v>0.27356147942362102</v>
      </c>
      <c r="E570" s="17">
        <v>0.287879427088443</v>
      </c>
      <c r="F570" s="17"/>
      <c r="G570" s="17">
        <v>0.31738056272158399</v>
      </c>
      <c r="H570" s="17">
        <v>0.25868170322418099</v>
      </c>
      <c r="I570" s="17">
        <v>0.31479889999482102</v>
      </c>
      <c r="J570" s="17">
        <v>0.240688227779942</v>
      </c>
      <c r="K570" s="17">
        <v>0.28152357800009697</v>
      </c>
      <c r="L570" s="17"/>
      <c r="M570" s="17">
        <v>0.27825153218569398</v>
      </c>
      <c r="N570" s="17">
        <v>0.27738919879302998</v>
      </c>
      <c r="O570" s="17">
        <v>0.31112680351039201</v>
      </c>
      <c r="P570" s="17">
        <v>0.235863234377262</v>
      </c>
      <c r="Q570" s="17"/>
      <c r="R570" s="17">
        <v>0.24778271231694099</v>
      </c>
      <c r="S570" s="17">
        <v>0.22488906825538399</v>
      </c>
      <c r="T570" s="17">
        <v>0.31256707017876301</v>
      </c>
      <c r="U570" s="17">
        <v>0.25981341276815001</v>
      </c>
      <c r="V570" s="17"/>
      <c r="W570" s="17">
        <v>0.182331259072986</v>
      </c>
      <c r="X570" s="17">
        <v>0.36186948295579602</v>
      </c>
      <c r="Y570" s="17">
        <v>0.235275913985737</v>
      </c>
      <c r="Z570" s="17">
        <v>0.37983666018037399</v>
      </c>
      <c r="AA570" s="17">
        <v>0.36809988325418802</v>
      </c>
      <c r="AB570" s="17"/>
      <c r="AC570" s="17">
        <v>0.263646737484799</v>
      </c>
      <c r="AD570" s="17">
        <v>0.31008750651298</v>
      </c>
      <c r="AE570" s="17"/>
      <c r="AF570" s="17">
        <v>0.33015276263141202</v>
      </c>
      <c r="AG570" s="17">
        <v>0.22993417482240999</v>
      </c>
      <c r="AH570" s="17">
        <v>0.242779196815683</v>
      </c>
      <c r="AI570" s="17">
        <v>0.444898307183207</v>
      </c>
      <c r="AJ570" s="17"/>
      <c r="AK570" s="17">
        <v>0.27287575175095502</v>
      </c>
      <c r="AL570" s="17">
        <v>0.27376933624139999</v>
      </c>
      <c r="AM570" s="17"/>
      <c r="AN570" s="17">
        <v>0.30845674903647102</v>
      </c>
      <c r="AO570" s="17">
        <v>0.27693030514189998</v>
      </c>
      <c r="AP570" s="17">
        <v>0.27737589460407602</v>
      </c>
      <c r="AQ570" s="17"/>
      <c r="AR570" s="17">
        <v>0.31991501368296399</v>
      </c>
      <c r="AS570" s="17">
        <v>0.171222809378687</v>
      </c>
      <c r="AT570" s="17"/>
      <c r="AU570" s="17">
        <v>0.27971226980066699</v>
      </c>
      <c r="AV570" s="17" t="s">
        <v>222</v>
      </c>
    </row>
    <row r="571" spans="2:48" x14ac:dyDescent="0.25">
      <c r="B571" t="s">
        <v>273</v>
      </c>
      <c r="C571" s="17">
        <v>0.242029303751985</v>
      </c>
      <c r="D571" s="17">
        <v>0.21174001240056001</v>
      </c>
      <c r="E571" s="17">
        <v>0.282248103522098</v>
      </c>
      <c r="F571" s="17"/>
      <c r="G571" s="17">
        <v>0.25756624111050802</v>
      </c>
      <c r="H571" s="17">
        <v>0.16404352895784699</v>
      </c>
      <c r="I571" s="17">
        <v>0.271456419760496</v>
      </c>
      <c r="J571" s="17">
        <v>0.17971887785329799</v>
      </c>
      <c r="K571" s="17">
        <v>0.31218287593837102</v>
      </c>
      <c r="L571" s="17"/>
      <c r="M571" s="17">
        <v>0.25240339450274601</v>
      </c>
      <c r="N571" s="17">
        <v>0.24896664306192301</v>
      </c>
      <c r="O571" s="17">
        <v>0.24046626389343101</v>
      </c>
      <c r="P571" s="17">
        <v>0.23530793303294201</v>
      </c>
      <c r="Q571" s="17"/>
      <c r="R571" s="17">
        <v>0.253189467519436</v>
      </c>
      <c r="S571" s="17">
        <v>0.24749276219921301</v>
      </c>
      <c r="T571" s="17">
        <v>0.20211813972649401</v>
      </c>
      <c r="U571" s="17">
        <v>0.28551811684501399</v>
      </c>
      <c r="V571" s="17"/>
      <c r="W571" s="17">
        <v>0.205081333946628</v>
      </c>
      <c r="X571" s="17">
        <v>0.247850133858946</v>
      </c>
      <c r="Y571" s="17">
        <v>0.25794303750887698</v>
      </c>
      <c r="Z571" s="17">
        <v>0.31193032826186901</v>
      </c>
      <c r="AA571" s="17">
        <v>0.47071190046511102</v>
      </c>
      <c r="AB571" s="17"/>
      <c r="AC571" s="17">
        <v>0.238843232158132</v>
      </c>
      <c r="AD571" s="17">
        <v>0.250163117252795</v>
      </c>
      <c r="AE571" s="17"/>
      <c r="AF571" s="17">
        <v>0.25136222791915402</v>
      </c>
      <c r="AG571" s="17">
        <v>0.25252636251076899</v>
      </c>
      <c r="AH571" s="17">
        <v>0.22381030121484899</v>
      </c>
      <c r="AI571" s="17">
        <v>0.32413688854347</v>
      </c>
      <c r="AJ571" s="17"/>
      <c r="AK571" s="17">
        <v>0.240470520083605</v>
      </c>
      <c r="AL571" s="17">
        <v>0.24368269373559501</v>
      </c>
      <c r="AM571" s="17"/>
      <c r="AN571" s="17">
        <v>0.26074497073748498</v>
      </c>
      <c r="AO571" s="17">
        <v>0.25831686164900503</v>
      </c>
      <c r="AP571" s="17">
        <v>0.20634118513673</v>
      </c>
      <c r="AQ571" s="17"/>
      <c r="AR571" s="17">
        <v>0.26451154776493702</v>
      </c>
      <c r="AS571" s="17">
        <v>0.182860128974661</v>
      </c>
      <c r="AT571" s="17"/>
      <c r="AU571" s="17">
        <v>0.242029303751985</v>
      </c>
      <c r="AV571" s="17" t="s">
        <v>222</v>
      </c>
    </row>
    <row r="572" spans="2:48" x14ac:dyDescent="0.25">
      <c r="B572" t="s">
        <v>123</v>
      </c>
      <c r="C572" s="17">
        <v>1.9384054874242499E-2</v>
      </c>
      <c r="D572" s="17">
        <v>1.41048309495873E-2</v>
      </c>
      <c r="E572" s="17">
        <v>2.63939266967246E-2</v>
      </c>
      <c r="F572" s="17"/>
      <c r="G572" s="17">
        <v>7.2698242495033705E-2</v>
      </c>
      <c r="H572" s="17">
        <v>1.0156633305572999E-2</v>
      </c>
      <c r="I572" s="17">
        <v>1.79349249489472E-2</v>
      </c>
      <c r="J572" s="17">
        <v>2.7170485237899101E-2</v>
      </c>
      <c r="K572" s="17">
        <v>0</v>
      </c>
      <c r="L572" s="17"/>
      <c r="M572" s="17">
        <v>0</v>
      </c>
      <c r="N572" s="17">
        <v>5.29598208586151E-2</v>
      </c>
      <c r="O572" s="17">
        <v>8.5228169867226505E-3</v>
      </c>
      <c r="P572" s="17">
        <v>2.46716167950587E-2</v>
      </c>
      <c r="Q572" s="17"/>
      <c r="R572" s="17">
        <v>2.3184900379880101E-2</v>
      </c>
      <c r="S572" s="17">
        <v>5.5344850025573801E-2</v>
      </c>
      <c r="T572" s="17">
        <v>0</v>
      </c>
      <c r="U572" s="17">
        <v>1.0257189263933699E-2</v>
      </c>
      <c r="V572" s="17"/>
      <c r="W572" s="17">
        <v>5.2093548818746199E-2</v>
      </c>
      <c r="X572" s="17">
        <v>5.3745500614546101E-3</v>
      </c>
      <c r="Y572" s="17">
        <v>0</v>
      </c>
      <c r="Z572" s="17">
        <v>0</v>
      </c>
      <c r="AA572" s="17">
        <v>0</v>
      </c>
      <c r="AB572" s="17"/>
      <c r="AC572" s="17">
        <v>1.8897365554015801E-2</v>
      </c>
      <c r="AD572" s="17">
        <v>2.0427634693377401E-2</v>
      </c>
      <c r="AE572" s="17"/>
      <c r="AF572" s="17">
        <v>7.7668311634613704E-3</v>
      </c>
      <c r="AG572" s="17">
        <v>0</v>
      </c>
      <c r="AH572" s="17">
        <v>3.2825974562593098E-2</v>
      </c>
      <c r="AI572" s="17">
        <v>0.13031677591711399</v>
      </c>
      <c r="AJ572" s="17"/>
      <c r="AK572" s="17">
        <v>2.4782367565896898E-2</v>
      </c>
      <c r="AL572" s="17">
        <v>4.4851706097290998E-3</v>
      </c>
      <c r="AM572" s="17"/>
      <c r="AN572" s="17">
        <v>0</v>
      </c>
      <c r="AO572" s="17">
        <v>8.0808515835618794E-3</v>
      </c>
      <c r="AP572" s="17">
        <v>2.66945704294313E-2</v>
      </c>
      <c r="AQ572" s="17"/>
      <c r="AR572" s="17">
        <v>1.4519893371716301E-2</v>
      </c>
      <c r="AS572" s="17">
        <v>4.2721389111857501E-2</v>
      </c>
      <c r="AT572" s="17"/>
      <c r="AU572" s="17">
        <v>1.9384054874242499E-2</v>
      </c>
      <c r="AV572" s="17" t="s">
        <v>222</v>
      </c>
    </row>
    <row r="573" spans="2:48" x14ac:dyDescent="0.25">
      <c r="B573" t="s">
        <v>101</v>
      </c>
      <c r="C573" s="17">
        <v>3.8934234152951199E-3</v>
      </c>
      <c r="D573" s="17">
        <v>6.8256102745351101E-3</v>
      </c>
      <c r="E573" s="17">
        <v>0</v>
      </c>
      <c r="F573" s="17"/>
      <c r="G573" s="17">
        <v>0</v>
      </c>
      <c r="H573" s="17">
        <v>0</v>
      </c>
      <c r="I573" s="17">
        <v>0</v>
      </c>
      <c r="J573" s="17">
        <v>1.0192328603021401E-2</v>
      </c>
      <c r="K573" s="17">
        <v>6.3559314485688804E-3</v>
      </c>
      <c r="L573" s="17"/>
      <c r="M573" s="17">
        <v>5.5942468353868098E-3</v>
      </c>
      <c r="N573" s="17">
        <v>8.9225015886827096E-3</v>
      </c>
      <c r="O573" s="17">
        <v>0</v>
      </c>
      <c r="P573" s="17">
        <v>0</v>
      </c>
      <c r="Q573" s="17"/>
      <c r="R573" s="17">
        <v>1.05459054340737E-2</v>
      </c>
      <c r="S573" s="17">
        <v>0</v>
      </c>
      <c r="T573" s="17">
        <v>8.2188894862141905E-3</v>
      </c>
      <c r="U573" s="17">
        <v>0</v>
      </c>
      <c r="V573" s="17"/>
      <c r="W573" s="17">
        <v>0</v>
      </c>
      <c r="X573" s="17">
        <v>0</v>
      </c>
      <c r="Y573" s="17">
        <v>1.55854780411647E-2</v>
      </c>
      <c r="Z573" s="17">
        <v>0</v>
      </c>
      <c r="AA573" s="17">
        <v>0</v>
      </c>
      <c r="AB573" s="17"/>
      <c r="AC573" s="17">
        <v>3.3479281387946E-3</v>
      </c>
      <c r="AD573" s="17">
        <v>4.8614168190023403E-3</v>
      </c>
      <c r="AE573" s="17"/>
      <c r="AF573" s="17">
        <v>4.5258313730590499E-3</v>
      </c>
      <c r="AG573" s="17">
        <v>0</v>
      </c>
      <c r="AH573" s="17">
        <v>6.8485313597926797E-3</v>
      </c>
      <c r="AI573" s="17">
        <v>0</v>
      </c>
      <c r="AJ573" s="17"/>
      <c r="AK573" s="17">
        <v>3.7639336061650501E-3</v>
      </c>
      <c r="AL573" s="17">
        <v>4.6774829288900397E-3</v>
      </c>
      <c r="AM573" s="17"/>
      <c r="AN573" s="17">
        <v>5.00914077614665E-3</v>
      </c>
      <c r="AO573" s="17">
        <v>0</v>
      </c>
      <c r="AP573" s="17">
        <v>9.7185688708089392E-3</v>
      </c>
      <c r="AQ573" s="17"/>
      <c r="AR573" s="17">
        <v>3.0252381872852602E-3</v>
      </c>
      <c r="AS573" s="17">
        <v>1.4324219631802399E-2</v>
      </c>
      <c r="AT573" s="17"/>
      <c r="AU573" s="17">
        <v>3.8934234152951199E-3</v>
      </c>
      <c r="AV573" s="17" t="s">
        <v>222</v>
      </c>
    </row>
    <row r="574" spans="2:48" x14ac:dyDescent="0.2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row>
    <row r="575" spans="2:48" x14ac:dyDescent="0.25">
      <c r="B575" s="6" t="s">
        <v>278</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row>
    <row r="576" spans="2:48" x14ac:dyDescent="0.25">
      <c r="B576" s="24" t="s">
        <v>73</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row>
    <row r="577" spans="2:48" x14ac:dyDescent="0.25">
      <c r="B577" t="s">
        <v>61</v>
      </c>
      <c r="C577" s="17">
        <v>0.107415477319917</v>
      </c>
      <c r="D577" s="17">
        <v>0.14806336489099201</v>
      </c>
      <c r="E577" s="17">
        <v>6.8790737526041701E-2</v>
      </c>
      <c r="F577" s="17"/>
      <c r="G577" s="17">
        <v>8.8833137710894003E-2</v>
      </c>
      <c r="H577" s="17">
        <v>0.10250556761195601</v>
      </c>
      <c r="I577" s="17">
        <v>0.102377274495087</v>
      </c>
      <c r="J577" s="17">
        <v>9.3842106802019806E-2</v>
      </c>
      <c r="K577" s="17">
        <v>0.148342572719666</v>
      </c>
      <c r="L577" s="17"/>
      <c r="M577" s="17">
        <v>0.13045707566223799</v>
      </c>
      <c r="N577" s="17">
        <v>0.106025599525468</v>
      </c>
      <c r="O577" s="17">
        <v>0.10400968533426</v>
      </c>
      <c r="P577" s="17">
        <v>8.54671514429029E-2</v>
      </c>
      <c r="Q577" s="17"/>
      <c r="R577" s="17">
        <v>0.161521350296643</v>
      </c>
      <c r="S577" s="17">
        <v>0.111868091567944</v>
      </c>
      <c r="T577" s="17">
        <v>0.10572746700030899</v>
      </c>
      <c r="U577" s="17">
        <v>7.9885674486192298E-2</v>
      </c>
      <c r="V577" s="17"/>
      <c r="W577" s="17">
        <v>7.6177596674781495E-2</v>
      </c>
      <c r="X577" s="17">
        <v>0.10180247323415</v>
      </c>
      <c r="Y577" s="17">
        <v>0.13630815344274699</v>
      </c>
      <c r="Z577" s="17">
        <v>0.143428675417174</v>
      </c>
      <c r="AA577" s="17">
        <v>0.106767312160229</v>
      </c>
      <c r="AB577" s="17"/>
      <c r="AC577" s="17">
        <v>0.100373390610869</v>
      </c>
      <c r="AD577" s="17">
        <v>0.12183830171853299</v>
      </c>
      <c r="AE577" s="17"/>
      <c r="AF577" s="17">
        <v>0.120107634437691</v>
      </c>
      <c r="AG577" s="17">
        <v>0.136545397392936</v>
      </c>
      <c r="AH577" s="17">
        <v>8.3533565848622995E-2</v>
      </c>
      <c r="AI577" s="17">
        <v>9.3603425144947502E-2</v>
      </c>
      <c r="AJ577" s="17"/>
      <c r="AK577" s="17">
        <v>0.13393900136203701</v>
      </c>
      <c r="AL577" s="17">
        <v>9.1365761230835701E-2</v>
      </c>
      <c r="AM577" s="17"/>
      <c r="AN577" s="17">
        <v>0.14141149688292001</v>
      </c>
      <c r="AO577" s="17">
        <v>0.101840919951526</v>
      </c>
      <c r="AP577" s="17">
        <v>8.1686583158466497E-2</v>
      </c>
      <c r="AQ577" s="17"/>
      <c r="AR577" s="17">
        <v>0.175005976296602</v>
      </c>
      <c r="AS577" s="17">
        <v>4.8406084262134198E-2</v>
      </c>
      <c r="AT577" s="17"/>
      <c r="AU577" s="17">
        <v>0.225330965993531</v>
      </c>
      <c r="AV577" s="17">
        <v>2.2935405599456001E-2</v>
      </c>
    </row>
    <row r="578" spans="2:48" x14ac:dyDescent="0.25">
      <c r="B578" t="s">
        <v>62</v>
      </c>
      <c r="C578" s="17">
        <v>0.24421136298598201</v>
      </c>
      <c r="D578" s="17">
        <v>0.28725802889770502</v>
      </c>
      <c r="E578" s="17">
        <v>0.20388357632491799</v>
      </c>
      <c r="F578" s="17"/>
      <c r="G578" s="17">
        <v>0.17249812800658701</v>
      </c>
      <c r="H578" s="17">
        <v>0.22205290553833301</v>
      </c>
      <c r="I578" s="17">
        <v>0.236136399801984</v>
      </c>
      <c r="J578" s="17">
        <v>0.244604852937299</v>
      </c>
      <c r="K578" s="17">
        <v>0.34152401409223299</v>
      </c>
      <c r="L578" s="17"/>
      <c r="M578" s="17">
        <v>0.25625001421432098</v>
      </c>
      <c r="N578" s="17">
        <v>0.235633474713494</v>
      </c>
      <c r="O578" s="17">
        <v>0.24631413217053899</v>
      </c>
      <c r="P578" s="17">
        <v>0.25095352528403703</v>
      </c>
      <c r="Q578" s="17"/>
      <c r="R578" s="17">
        <v>0.28016145983704199</v>
      </c>
      <c r="S578" s="17">
        <v>0.224357772653064</v>
      </c>
      <c r="T578" s="17">
        <v>0.28538694165883599</v>
      </c>
      <c r="U578" s="17">
        <v>0.229866171801378</v>
      </c>
      <c r="V578" s="17"/>
      <c r="W578" s="17">
        <v>0.21714184356124999</v>
      </c>
      <c r="X578" s="17">
        <v>0.236352202721058</v>
      </c>
      <c r="Y578" s="17">
        <v>0.28965386345307997</v>
      </c>
      <c r="Z578" s="17">
        <v>0.25915815939040099</v>
      </c>
      <c r="AA578" s="17">
        <v>0.63108515807055199</v>
      </c>
      <c r="AB578" s="17"/>
      <c r="AC578" s="17">
        <v>0.24067713160461099</v>
      </c>
      <c r="AD578" s="17">
        <v>0.25431027165265102</v>
      </c>
      <c r="AE578" s="17"/>
      <c r="AF578" s="17">
        <v>0.30183613395276399</v>
      </c>
      <c r="AG578" s="17">
        <v>0.25043361978266898</v>
      </c>
      <c r="AH578" s="17">
        <v>0.20863655482228499</v>
      </c>
      <c r="AI578" s="17">
        <v>0.19775460195331199</v>
      </c>
      <c r="AJ578" s="17"/>
      <c r="AK578" s="17">
        <v>0.29475772538216999</v>
      </c>
      <c r="AL578" s="17">
        <v>0.207927947167383</v>
      </c>
      <c r="AM578" s="17"/>
      <c r="AN578" s="17">
        <v>0.27157590176884999</v>
      </c>
      <c r="AO578" s="17">
        <v>0.27635933688664399</v>
      </c>
      <c r="AP578" s="17">
        <v>0.20634431967770001</v>
      </c>
      <c r="AQ578" s="17"/>
      <c r="AR578" s="17">
        <v>0.32887224116038299</v>
      </c>
      <c r="AS578" s="17">
        <v>0.16259167277909201</v>
      </c>
      <c r="AT578" s="17"/>
      <c r="AU578" s="17">
        <v>0.39932532255089598</v>
      </c>
      <c r="AV578" s="17">
        <v>0.10238448712115</v>
      </c>
    </row>
    <row r="579" spans="2:48" x14ac:dyDescent="0.25">
      <c r="B579" t="s">
        <v>63</v>
      </c>
      <c r="C579" s="17">
        <v>0.15939808160333399</v>
      </c>
      <c r="D579" s="17">
        <v>0.190723673014663</v>
      </c>
      <c r="E579" s="17">
        <v>0.131021789314411</v>
      </c>
      <c r="F579" s="17"/>
      <c r="G579" s="17">
        <v>0.17762419457394801</v>
      </c>
      <c r="H579" s="17">
        <v>0.177730283132707</v>
      </c>
      <c r="I579" s="17">
        <v>0.15817404446783101</v>
      </c>
      <c r="J579" s="17">
        <v>0.139444275053865</v>
      </c>
      <c r="K579" s="17">
        <v>0.14530859537818799</v>
      </c>
      <c r="L579" s="17"/>
      <c r="M579" s="17">
        <v>0.14167498433307901</v>
      </c>
      <c r="N579" s="17">
        <v>0.15984898004003401</v>
      </c>
      <c r="O579" s="17">
        <v>0.17650222795065099</v>
      </c>
      <c r="P579" s="17">
        <v>0.15917380296616301</v>
      </c>
      <c r="Q579" s="17"/>
      <c r="R579" s="17">
        <v>0.15846686202288099</v>
      </c>
      <c r="S579" s="17">
        <v>0.16776082336361001</v>
      </c>
      <c r="T579" s="17">
        <v>0.13158156673699001</v>
      </c>
      <c r="U579" s="17">
        <v>0.182036103190934</v>
      </c>
      <c r="V579" s="17"/>
      <c r="W579" s="17">
        <v>0.14132107786023301</v>
      </c>
      <c r="X579" s="17">
        <v>0.15923635617463699</v>
      </c>
      <c r="Y579" s="17">
        <v>0.13785775243885001</v>
      </c>
      <c r="Z579" s="17">
        <v>0.16448379105640001</v>
      </c>
      <c r="AA579" s="17">
        <v>6.65399119729983E-2</v>
      </c>
      <c r="AB579" s="17"/>
      <c r="AC579" s="17">
        <v>0.155903647549194</v>
      </c>
      <c r="AD579" s="17">
        <v>0.160985385118982</v>
      </c>
      <c r="AE579" s="17"/>
      <c r="AF579" s="17">
        <v>0.139510350318062</v>
      </c>
      <c r="AG579" s="17">
        <v>0.17239904974524001</v>
      </c>
      <c r="AH579" s="17">
        <v>0.16148427525872</v>
      </c>
      <c r="AI579" s="17">
        <v>0.18660992558491801</v>
      </c>
      <c r="AJ579" s="17"/>
      <c r="AK579" s="17">
        <v>0.145236528148012</v>
      </c>
      <c r="AL579" s="17">
        <v>0.14628077745911</v>
      </c>
      <c r="AM579" s="17"/>
      <c r="AN579" s="17">
        <v>0.134475046516807</v>
      </c>
      <c r="AO579" s="17">
        <v>0.15425037677953701</v>
      </c>
      <c r="AP579" s="17">
        <v>0.159392834283692</v>
      </c>
      <c r="AQ579" s="17"/>
      <c r="AR579" s="17">
        <v>0.13440352679984699</v>
      </c>
      <c r="AS579" s="17">
        <v>0.12549093482308399</v>
      </c>
      <c r="AT579" s="17"/>
      <c r="AU579" s="17">
        <v>0.113842695797251</v>
      </c>
      <c r="AV579" s="17">
        <v>0.117517063181066</v>
      </c>
    </row>
    <row r="580" spans="2:48" x14ac:dyDescent="0.25">
      <c r="B580" t="s">
        <v>64</v>
      </c>
      <c r="C580" s="17">
        <v>0.28379288656388102</v>
      </c>
      <c r="D580" s="17">
        <v>0.19853930756990801</v>
      </c>
      <c r="E580" s="17">
        <v>0.37212904601069002</v>
      </c>
      <c r="F580" s="17"/>
      <c r="G580" s="17">
        <v>0.27535897026557798</v>
      </c>
      <c r="H580" s="17">
        <v>0.30048984077514401</v>
      </c>
      <c r="I580" s="17">
        <v>0.32287411816450601</v>
      </c>
      <c r="J580" s="17">
        <v>0.27873955314295201</v>
      </c>
      <c r="K580" s="17">
        <v>0.24231786370318401</v>
      </c>
      <c r="L580" s="17"/>
      <c r="M580" s="17">
        <v>0.318680611941634</v>
      </c>
      <c r="N580" s="17">
        <v>0.30642841415134298</v>
      </c>
      <c r="O580" s="17">
        <v>0.25485263894215399</v>
      </c>
      <c r="P580" s="17">
        <v>0.25069942292094399</v>
      </c>
      <c r="Q580" s="17"/>
      <c r="R580" s="17">
        <v>0.24538192837685399</v>
      </c>
      <c r="S580" s="17">
        <v>0.28749159039327199</v>
      </c>
      <c r="T580" s="17">
        <v>0.30212334767661198</v>
      </c>
      <c r="U580" s="17">
        <v>0.29489511633085003</v>
      </c>
      <c r="V580" s="17"/>
      <c r="W580" s="17">
        <v>0.29230567482902198</v>
      </c>
      <c r="X580" s="17">
        <v>0.300566739060039</v>
      </c>
      <c r="Y580" s="17">
        <v>0.23085383185029401</v>
      </c>
      <c r="Z580" s="17">
        <v>0.37169137374300198</v>
      </c>
      <c r="AA580" s="17">
        <v>0.19560761779622099</v>
      </c>
      <c r="AB580" s="17"/>
      <c r="AC580" s="17">
        <v>0.28350161655460498</v>
      </c>
      <c r="AD580" s="17">
        <v>0.280779653349503</v>
      </c>
      <c r="AE580" s="17"/>
      <c r="AF580" s="17">
        <v>0.27014022862794501</v>
      </c>
      <c r="AG580" s="17">
        <v>0.29031509554913998</v>
      </c>
      <c r="AH580" s="17">
        <v>0.29914731853218401</v>
      </c>
      <c r="AI580" s="17">
        <v>0.28061180671181502</v>
      </c>
      <c r="AJ580" s="17"/>
      <c r="AK580" s="17">
        <v>0.23754229834127899</v>
      </c>
      <c r="AL580" s="17">
        <v>0.33496122491865399</v>
      </c>
      <c r="AM580" s="17"/>
      <c r="AN580" s="17">
        <v>0.25846421319788798</v>
      </c>
      <c r="AO580" s="17">
        <v>0.28428284430110201</v>
      </c>
      <c r="AP580" s="17">
        <v>0.31179790047936401</v>
      </c>
      <c r="AQ580" s="17"/>
      <c r="AR580" s="17">
        <v>0.25794944250414997</v>
      </c>
      <c r="AS580" s="17">
        <v>0.31087087436081201</v>
      </c>
      <c r="AT580" s="17"/>
      <c r="AU580" s="17">
        <v>0.215577285554681</v>
      </c>
      <c r="AV580" s="17">
        <v>0.35869612566049103</v>
      </c>
    </row>
    <row r="581" spans="2:48" x14ac:dyDescent="0.25">
      <c r="B581" t="s">
        <v>65</v>
      </c>
      <c r="C581" s="17">
        <v>0.20518219152688499</v>
      </c>
      <c r="D581" s="17">
        <v>0.17541562562673199</v>
      </c>
      <c r="E581" s="17">
        <v>0.22417485082394001</v>
      </c>
      <c r="F581" s="17"/>
      <c r="G581" s="17">
        <v>0.285685569442993</v>
      </c>
      <c r="H581" s="17">
        <v>0.19722140294186</v>
      </c>
      <c r="I581" s="17">
        <v>0.18043816307059199</v>
      </c>
      <c r="J581" s="17">
        <v>0.243369212063864</v>
      </c>
      <c r="K581" s="17">
        <v>0.122506954106729</v>
      </c>
      <c r="L581" s="17"/>
      <c r="M581" s="17">
        <v>0.152937313848728</v>
      </c>
      <c r="N581" s="17">
        <v>0.19206353156966199</v>
      </c>
      <c r="O581" s="17">
        <v>0.21832131560239601</v>
      </c>
      <c r="P581" s="17">
        <v>0.25370609738595301</v>
      </c>
      <c r="Q581" s="17"/>
      <c r="R581" s="17">
        <v>0.15446839946658</v>
      </c>
      <c r="S581" s="17">
        <v>0.208521722022111</v>
      </c>
      <c r="T581" s="17">
        <v>0.175180676927252</v>
      </c>
      <c r="U581" s="17">
        <v>0.21331693419064501</v>
      </c>
      <c r="V581" s="17"/>
      <c r="W581" s="17">
        <v>0.27305380707471399</v>
      </c>
      <c r="X581" s="17">
        <v>0.20204222881011599</v>
      </c>
      <c r="Y581" s="17">
        <v>0.20532639881502801</v>
      </c>
      <c r="Z581" s="17">
        <v>6.1238000393022497E-2</v>
      </c>
      <c r="AA581" s="17">
        <v>0</v>
      </c>
      <c r="AB581" s="17"/>
      <c r="AC581" s="17">
        <v>0.21954421368072199</v>
      </c>
      <c r="AD581" s="17">
        <v>0.18208638816033201</v>
      </c>
      <c r="AE581" s="17"/>
      <c r="AF581" s="17">
        <v>0.16840565266353799</v>
      </c>
      <c r="AG581" s="17">
        <v>0.150306837530015</v>
      </c>
      <c r="AH581" s="17">
        <v>0.24719828553818901</v>
      </c>
      <c r="AI581" s="17">
        <v>0.241420240605007</v>
      </c>
      <c r="AJ581" s="17"/>
      <c r="AK581" s="17">
        <v>0.18852444676650301</v>
      </c>
      <c r="AL581" s="17">
        <v>0.21946428922401701</v>
      </c>
      <c r="AM581" s="17"/>
      <c r="AN581" s="17">
        <v>0.19407334163353601</v>
      </c>
      <c r="AO581" s="17">
        <v>0.18326652208119101</v>
      </c>
      <c r="AP581" s="17">
        <v>0.24077836240077799</v>
      </c>
      <c r="AQ581" s="17"/>
      <c r="AR581" s="17">
        <v>0.103768813239018</v>
      </c>
      <c r="AS581" s="17">
        <v>0.35264043377487703</v>
      </c>
      <c r="AT581" s="17"/>
      <c r="AU581" s="17">
        <v>4.59237301036413E-2</v>
      </c>
      <c r="AV581" s="17">
        <v>0.39846691843783799</v>
      </c>
    </row>
    <row r="582" spans="2:48" x14ac:dyDescent="0.25">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row>
    <row r="583" spans="2:48" x14ac:dyDescent="0.25">
      <c r="B583" s="6" t="s">
        <v>279</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row>
    <row r="584" spans="2:48" x14ac:dyDescent="0.25">
      <c r="B584" s="24" t="s">
        <v>73</v>
      </c>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row>
    <row r="585" spans="2:48" x14ac:dyDescent="0.25">
      <c r="B585" t="s">
        <v>61</v>
      </c>
      <c r="C585" s="17">
        <v>7.3575421874037497E-2</v>
      </c>
      <c r="D585" s="17">
        <v>8.1290348456036096E-2</v>
      </c>
      <c r="E585" s="17">
        <v>6.7209528665346296E-2</v>
      </c>
      <c r="F585" s="17"/>
      <c r="G585" s="17">
        <v>0.10014651331532801</v>
      </c>
      <c r="H585" s="17">
        <v>4.7590208809585297E-2</v>
      </c>
      <c r="I585" s="17">
        <v>6.1816851699035301E-2</v>
      </c>
      <c r="J585" s="17">
        <v>6.4730916724489398E-2</v>
      </c>
      <c r="K585" s="17">
        <v>9.3927361514250698E-2</v>
      </c>
      <c r="L585" s="17"/>
      <c r="M585" s="17">
        <v>6.5768013651458804E-2</v>
      </c>
      <c r="N585" s="17">
        <v>8.9554699035931495E-2</v>
      </c>
      <c r="O585" s="17">
        <v>8.2334250032457895E-2</v>
      </c>
      <c r="P585" s="17">
        <v>5.6327128516406103E-2</v>
      </c>
      <c r="Q585" s="17"/>
      <c r="R585" s="17">
        <v>9.0184740702573193E-2</v>
      </c>
      <c r="S585" s="17">
        <v>5.69876894351216E-2</v>
      </c>
      <c r="T585" s="17">
        <v>8.6838920025500893E-2</v>
      </c>
      <c r="U585" s="17">
        <v>4.1589726862182201E-2</v>
      </c>
      <c r="V585" s="17"/>
      <c r="W585" s="17">
        <v>8.7961876957578899E-2</v>
      </c>
      <c r="X585" s="17">
        <v>4.3215007708608998E-2</v>
      </c>
      <c r="Y585" s="17">
        <v>8.9924055445121095E-2</v>
      </c>
      <c r="Z585" s="17">
        <v>0.110113936921792</v>
      </c>
      <c r="AA585" s="17">
        <v>0.19351241495926499</v>
      </c>
      <c r="AB585" s="17"/>
      <c r="AC585" s="17">
        <v>7.4155450050766306E-2</v>
      </c>
      <c r="AD585" s="17">
        <v>7.5035966701684997E-2</v>
      </c>
      <c r="AE585" s="17"/>
      <c r="AF585" s="17">
        <v>9.2037933400029207E-2</v>
      </c>
      <c r="AG585" s="17">
        <v>3.5664203979724501E-2</v>
      </c>
      <c r="AH585" s="17">
        <v>6.9954257450524901E-2</v>
      </c>
      <c r="AI585" s="17">
        <v>7.55914780655534E-2</v>
      </c>
      <c r="AJ585" s="17"/>
      <c r="AK585" s="17">
        <v>9.3678696715984694E-2</v>
      </c>
      <c r="AL585" s="17">
        <v>6.1000928848645802E-2</v>
      </c>
      <c r="AM585" s="17"/>
      <c r="AN585" s="17">
        <v>0.10309557325157399</v>
      </c>
      <c r="AO585" s="17">
        <v>5.8162811593485103E-2</v>
      </c>
      <c r="AP585" s="17">
        <v>6.0447474129327397E-2</v>
      </c>
      <c r="AQ585" s="17"/>
      <c r="AR585" s="17">
        <v>9.1328952857274506E-2</v>
      </c>
      <c r="AS585" s="17">
        <v>6.5846887731635606E-2</v>
      </c>
      <c r="AT585" s="17"/>
      <c r="AU585" s="17">
        <v>9.9940758870841806E-2</v>
      </c>
      <c r="AV585" s="17">
        <v>6.2511223694384596E-2</v>
      </c>
    </row>
    <row r="586" spans="2:48" x14ac:dyDescent="0.25">
      <c r="B586" t="s">
        <v>62</v>
      </c>
      <c r="C586" s="17">
        <v>0.27613028548483598</v>
      </c>
      <c r="D586" s="17">
        <v>0.31821818809876001</v>
      </c>
      <c r="E586" s="17">
        <v>0.23125880863949699</v>
      </c>
      <c r="F586" s="17"/>
      <c r="G586" s="17">
        <v>0.28389947855707598</v>
      </c>
      <c r="H586" s="17">
        <v>0.31270181349269499</v>
      </c>
      <c r="I586" s="17">
        <v>0.24881799398771201</v>
      </c>
      <c r="J586" s="17">
        <v>0.25501415431812102</v>
      </c>
      <c r="K586" s="17">
        <v>0.28095114443290298</v>
      </c>
      <c r="L586" s="17"/>
      <c r="M586" s="17">
        <v>0.25881829953466001</v>
      </c>
      <c r="N586" s="17">
        <v>0.27455034093229802</v>
      </c>
      <c r="O586" s="17">
        <v>0.29049206480383399</v>
      </c>
      <c r="P586" s="17">
        <v>0.273697354635277</v>
      </c>
      <c r="Q586" s="17"/>
      <c r="R586" s="17">
        <v>0.33055133650206803</v>
      </c>
      <c r="S586" s="17">
        <v>0.29919264132986501</v>
      </c>
      <c r="T586" s="17">
        <v>0.24241699826739299</v>
      </c>
      <c r="U586" s="17">
        <v>0.28598136026937099</v>
      </c>
      <c r="V586" s="17"/>
      <c r="W586" s="17">
        <v>0.25655602432615998</v>
      </c>
      <c r="X586" s="17">
        <v>0.28759333358095102</v>
      </c>
      <c r="Y586" s="17">
        <v>0.251972020177259</v>
      </c>
      <c r="Z586" s="17">
        <v>0.179428556389953</v>
      </c>
      <c r="AA586" s="17">
        <v>0.54434005527151497</v>
      </c>
      <c r="AB586" s="17"/>
      <c r="AC586" s="17">
        <v>0.249014231883075</v>
      </c>
      <c r="AD586" s="17">
        <v>0.323577687644516</v>
      </c>
      <c r="AE586" s="17"/>
      <c r="AF586" s="17">
        <v>0.25679030017042898</v>
      </c>
      <c r="AG586" s="17">
        <v>0.28233847646073901</v>
      </c>
      <c r="AH586" s="17">
        <v>0.25985668482207003</v>
      </c>
      <c r="AI586" s="17">
        <v>0.381487827780985</v>
      </c>
      <c r="AJ586" s="17"/>
      <c r="AK586" s="17">
        <v>0.290543160924366</v>
      </c>
      <c r="AL586" s="17">
        <v>0.27645048517772403</v>
      </c>
      <c r="AM586" s="17"/>
      <c r="AN586" s="17">
        <v>0.24304414437230801</v>
      </c>
      <c r="AO586" s="17">
        <v>0.30063955859137298</v>
      </c>
      <c r="AP586" s="17">
        <v>0.30764479760985203</v>
      </c>
      <c r="AQ586" s="17"/>
      <c r="AR586" s="17">
        <v>0.28982517655904799</v>
      </c>
      <c r="AS586" s="17">
        <v>0.24682965991134101</v>
      </c>
      <c r="AT586" s="17"/>
      <c r="AU586" s="17">
        <v>0.33580589411204698</v>
      </c>
      <c r="AV586" s="17">
        <v>0.21576846209199499</v>
      </c>
    </row>
    <row r="587" spans="2:48" x14ac:dyDescent="0.25">
      <c r="B587" t="s">
        <v>63</v>
      </c>
      <c r="C587" s="17">
        <v>0.23535103856440401</v>
      </c>
      <c r="D587" s="17">
        <v>0.222957490230171</v>
      </c>
      <c r="E587" s="17">
        <v>0.25016139364248302</v>
      </c>
      <c r="F587" s="17"/>
      <c r="G587" s="17">
        <v>0.27257634403332098</v>
      </c>
      <c r="H587" s="17">
        <v>0.175304354864012</v>
      </c>
      <c r="I587" s="17">
        <v>0.24082257353820599</v>
      </c>
      <c r="J587" s="17">
        <v>0.205156616971304</v>
      </c>
      <c r="K587" s="17">
        <v>0.28312979752919998</v>
      </c>
      <c r="L587" s="17"/>
      <c r="M587" s="17">
        <v>0.26424805551949698</v>
      </c>
      <c r="N587" s="17">
        <v>0.22659393183773599</v>
      </c>
      <c r="O587" s="17">
        <v>0.24899802973387899</v>
      </c>
      <c r="P587" s="17">
        <v>0.21532304527391699</v>
      </c>
      <c r="Q587" s="17"/>
      <c r="R587" s="17">
        <v>0.300507748607582</v>
      </c>
      <c r="S587" s="17">
        <v>0.23955717247338501</v>
      </c>
      <c r="T587" s="17">
        <v>0.185326862454846</v>
      </c>
      <c r="U587" s="17">
        <v>0.24644096865475201</v>
      </c>
      <c r="V587" s="17"/>
      <c r="W587" s="17">
        <v>0.25237824969582401</v>
      </c>
      <c r="X587" s="17">
        <v>0.213535380992046</v>
      </c>
      <c r="Y587" s="17">
        <v>0.22163437017009999</v>
      </c>
      <c r="Z587" s="17">
        <v>0.274381907033376</v>
      </c>
      <c r="AA587" s="17">
        <v>0.26214752976921901</v>
      </c>
      <c r="AB587" s="17"/>
      <c r="AC587" s="17">
        <v>0.22865758485233101</v>
      </c>
      <c r="AD587" s="17">
        <v>0.24561660602028201</v>
      </c>
      <c r="AE587" s="17"/>
      <c r="AF587" s="17">
        <v>0.20531495289293999</v>
      </c>
      <c r="AG587" s="17">
        <v>0.296000343598398</v>
      </c>
      <c r="AH587" s="17">
        <v>0.24269837169452399</v>
      </c>
      <c r="AI587" s="17">
        <v>0.20429555193853599</v>
      </c>
      <c r="AJ587" s="17"/>
      <c r="AK587" s="17">
        <v>0.24181867413652899</v>
      </c>
      <c r="AL587" s="17">
        <v>0.228473675497775</v>
      </c>
      <c r="AM587" s="17"/>
      <c r="AN587" s="17">
        <v>0.202859350395698</v>
      </c>
      <c r="AO587" s="17">
        <v>0.238112514897896</v>
      </c>
      <c r="AP587" s="17">
        <v>0.236059822490916</v>
      </c>
      <c r="AQ587" s="17"/>
      <c r="AR587" s="17">
        <v>0.22701494644025999</v>
      </c>
      <c r="AS587" s="17">
        <v>0.21586287017341299</v>
      </c>
      <c r="AT587" s="17"/>
      <c r="AU587" s="17">
        <v>0.19728741495648799</v>
      </c>
      <c r="AV587" s="17">
        <v>0.24360298170681699</v>
      </c>
    </row>
    <row r="588" spans="2:48" x14ac:dyDescent="0.25">
      <c r="B588" t="s">
        <v>64</v>
      </c>
      <c r="C588" s="17">
        <v>0.34379125921480802</v>
      </c>
      <c r="D588" s="17">
        <v>0.304982188669706</v>
      </c>
      <c r="E588" s="17">
        <v>0.38876721339141701</v>
      </c>
      <c r="F588" s="17"/>
      <c r="G588" s="17">
        <v>0.29841625888991902</v>
      </c>
      <c r="H588" s="17">
        <v>0.37803494098060197</v>
      </c>
      <c r="I588" s="17">
        <v>0.37290229021573901</v>
      </c>
      <c r="J588" s="17">
        <v>0.36799699596763102</v>
      </c>
      <c r="K588" s="17">
        <v>0.30097511406962102</v>
      </c>
      <c r="L588" s="17"/>
      <c r="M588" s="17">
        <v>0.368776689471361</v>
      </c>
      <c r="N588" s="17">
        <v>0.32286526353280198</v>
      </c>
      <c r="O588" s="17">
        <v>0.29922838787171901</v>
      </c>
      <c r="P588" s="17">
        <v>0.376147918120948</v>
      </c>
      <c r="Q588" s="17"/>
      <c r="R588" s="17">
        <v>0.22386084189196301</v>
      </c>
      <c r="S588" s="17">
        <v>0.34010450330721997</v>
      </c>
      <c r="T588" s="17">
        <v>0.411328117346827</v>
      </c>
      <c r="U588" s="17">
        <v>0.362519309546255</v>
      </c>
      <c r="V588" s="17"/>
      <c r="W588" s="17">
        <v>0.324302363329601</v>
      </c>
      <c r="X588" s="17">
        <v>0.38466495033169901</v>
      </c>
      <c r="Y588" s="17">
        <v>0.33574503973249398</v>
      </c>
      <c r="Z588" s="17">
        <v>0.415226136013567</v>
      </c>
      <c r="AA588" s="17">
        <v>0</v>
      </c>
      <c r="AB588" s="17"/>
      <c r="AC588" s="17">
        <v>0.36574367304233102</v>
      </c>
      <c r="AD588" s="17">
        <v>0.31090254360130598</v>
      </c>
      <c r="AE588" s="17"/>
      <c r="AF588" s="17">
        <v>0.35912082059816303</v>
      </c>
      <c r="AG588" s="17">
        <v>0.31840917076658898</v>
      </c>
      <c r="AH588" s="17">
        <v>0.36173278468041697</v>
      </c>
      <c r="AI588" s="17">
        <v>0.282321685006235</v>
      </c>
      <c r="AJ588" s="17"/>
      <c r="AK588" s="17">
        <v>0.29451315530674299</v>
      </c>
      <c r="AL588" s="17">
        <v>0.36951586136305897</v>
      </c>
      <c r="AM588" s="17"/>
      <c r="AN588" s="17">
        <v>0.37762180068993501</v>
      </c>
      <c r="AO588" s="17">
        <v>0.33714936983240701</v>
      </c>
      <c r="AP588" s="17">
        <v>0.32248956956292202</v>
      </c>
      <c r="AQ588" s="17"/>
      <c r="AR588" s="17">
        <v>0.34451778812962203</v>
      </c>
      <c r="AS588" s="17">
        <v>0.36779436766253998</v>
      </c>
      <c r="AT588" s="17"/>
      <c r="AU588" s="17">
        <v>0.322194312357448</v>
      </c>
      <c r="AV588" s="17">
        <v>0.370072766281483</v>
      </c>
    </row>
    <row r="589" spans="2:48" x14ac:dyDescent="0.25">
      <c r="B589" t="s">
        <v>65</v>
      </c>
      <c r="C589" s="17">
        <v>7.1151994861914106E-2</v>
      </c>
      <c r="D589" s="17">
        <v>7.2551784545327194E-2</v>
      </c>
      <c r="E589" s="17">
        <v>6.2603055661257206E-2</v>
      </c>
      <c r="F589" s="17"/>
      <c r="G589" s="17">
        <v>4.4961405204356299E-2</v>
      </c>
      <c r="H589" s="17">
        <v>8.6368681853104701E-2</v>
      </c>
      <c r="I589" s="17">
        <v>7.5640290559307502E-2</v>
      </c>
      <c r="J589" s="17">
        <v>0.107101316018455</v>
      </c>
      <c r="K589" s="17">
        <v>4.1016582454025702E-2</v>
      </c>
      <c r="L589" s="17"/>
      <c r="M589" s="17">
        <v>4.2388941823023697E-2</v>
      </c>
      <c r="N589" s="17">
        <v>8.64357646612329E-2</v>
      </c>
      <c r="O589" s="17">
        <v>7.8947267558110407E-2</v>
      </c>
      <c r="P589" s="17">
        <v>7.8504553453452405E-2</v>
      </c>
      <c r="Q589" s="17"/>
      <c r="R589" s="17">
        <v>5.48953322958134E-2</v>
      </c>
      <c r="S589" s="17">
        <v>6.41579934544078E-2</v>
      </c>
      <c r="T589" s="17">
        <v>7.4089101905433205E-2</v>
      </c>
      <c r="U589" s="17">
        <v>6.3468634667439905E-2</v>
      </c>
      <c r="V589" s="17"/>
      <c r="W589" s="17">
        <v>7.8801485690836101E-2</v>
      </c>
      <c r="X589" s="17">
        <v>7.0991327386694197E-2</v>
      </c>
      <c r="Y589" s="17">
        <v>0.10072451447502601</v>
      </c>
      <c r="Z589" s="17">
        <v>2.08494636413116E-2</v>
      </c>
      <c r="AA589" s="17">
        <v>0</v>
      </c>
      <c r="AB589" s="17"/>
      <c r="AC589" s="17">
        <v>8.2429060171497204E-2</v>
      </c>
      <c r="AD589" s="17">
        <v>4.4867196032210399E-2</v>
      </c>
      <c r="AE589" s="17"/>
      <c r="AF589" s="17">
        <v>8.6735992938439005E-2</v>
      </c>
      <c r="AG589" s="17">
        <v>6.7587805194549003E-2</v>
      </c>
      <c r="AH589" s="17">
        <v>6.5757901352464607E-2</v>
      </c>
      <c r="AI589" s="17">
        <v>5.6303457208690302E-2</v>
      </c>
      <c r="AJ589" s="17"/>
      <c r="AK589" s="17">
        <v>7.9446312916376993E-2</v>
      </c>
      <c r="AL589" s="17">
        <v>6.4559049112796293E-2</v>
      </c>
      <c r="AM589" s="17"/>
      <c r="AN589" s="17">
        <v>7.3379131290485705E-2</v>
      </c>
      <c r="AO589" s="17">
        <v>6.5935745084837905E-2</v>
      </c>
      <c r="AP589" s="17">
        <v>7.33583362069819E-2</v>
      </c>
      <c r="AQ589" s="17"/>
      <c r="AR589" s="17">
        <v>4.7313136013795602E-2</v>
      </c>
      <c r="AS589" s="17">
        <v>0.103666214521071</v>
      </c>
      <c r="AT589" s="17"/>
      <c r="AU589" s="17">
        <v>4.47716197031751E-2</v>
      </c>
      <c r="AV589" s="17">
        <v>0.10804456622531999</v>
      </c>
    </row>
    <row r="590" spans="2:48" x14ac:dyDescent="0.25">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row>
    <row r="591" spans="2:48" x14ac:dyDescent="0.25">
      <c r="B591" s="6" t="s">
        <v>280</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row>
    <row r="592" spans="2:48" x14ac:dyDescent="0.25">
      <c r="B592" s="24" t="s">
        <v>73</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row>
    <row r="593" spans="2:48" x14ac:dyDescent="0.25">
      <c r="B593" t="s">
        <v>61</v>
      </c>
      <c r="C593" s="17">
        <v>4.3999243199348802E-2</v>
      </c>
      <c r="D593" s="17">
        <v>6.1428611776343102E-2</v>
      </c>
      <c r="E593" s="17">
        <v>2.7400013713008101E-2</v>
      </c>
      <c r="F593" s="17"/>
      <c r="G593" s="17">
        <v>4.7877841252464803E-2</v>
      </c>
      <c r="H593" s="17">
        <v>4.0336442468459001E-2</v>
      </c>
      <c r="I593" s="17">
        <v>2.0129817200478101E-2</v>
      </c>
      <c r="J593" s="17">
        <v>2.6444417306336301E-2</v>
      </c>
      <c r="K593" s="17">
        <v>8.4761030821810399E-2</v>
      </c>
      <c r="L593" s="17"/>
      <c r="M593" s="17">
        <v>5.1458657877727597E-2</v>
      </c>
      <c r="N593" s="17">
        <v>5.4018062518177097E-2</v>
      </c>
      <c r="O593" s="17">
        <v>3.2589004018733402E-2</v>
      </c>
      <c r="P593" s="17">
        <v>3.3894747414072897E-2</v>
      </c>
      <c r="Q593" s="17"/>
      <c r="R593" s="17">
        <v>7.9151214631244499E-2</v>
      </c>
      <c r="S593" s="17">
        <v>1.25511150845126E-2</v>
      </c>
      <c r="T593" s="17">
        <v>3.6324110098396298E-2</v>
      </c>
      <c r="U593" s="17">
        <v>3.5541626378505102E-2</v>
      </c>
      <c r="V593" s="17"/>
      <c r="W593" s="17">
        <v>4.5066631030153403E-2</v>
      </c>
      <c r="X593" s="17">
        <v>2.3936441286010701E-2</v>
      </c>
      <c r="Y593" s="17">
        <v>8.5840173492374397E-2</v>
      </c>
      <c r="Z593" s="17">
        <v>4.7016922519897697E-2</v>
      </c>
      <c r="AA593" s="17">
        <v>0.105105092528347</v>
      </c>
      <c r="AB593" s="17"/>
      <c r="AC593" s="17">
        <v>3.1093941766905699E-2</v>
      </c>
      <c r="AD593" s="17">
        <v>6.6015552754699905E-2</v>
      </c>
      <c r="AE593" s="17"/>
      <c r="AF593" s="17">
        <v>5.9970312226955903E-2</v>
      </c>
      <c r="AG593" s="17">
        <v>4.0011496012372999E-2</v>
      </c>
      <c r="AH593" s="17">
        <v>3.6477353865417401E-2</v>
      </c>
      <c r="AI593" s="17">
        <v>3.2137978024941602E-2</v>
      </c>
      <c r="AJ593" s="17"/>
      <c r="AK593" s="17">
        <v>6.7588063025292605E-2</v>
      </c>
      <c r="AL593" s="17">
        <v>2.7908595962195699E-2</v>
      </c>
      <c r="AM593" s="17"/>
      <c r="AN593" s="17">
        <v>6.5023234986746198E-2</v>
      </c>
      <c r="AO593" s="17">
        <v>3.4880020853846103E-2</v>
      </c>
      <c r="AP593" s="17">
        <v>3.23701674204597E-2</v>
      </c>
      <c r="AQ593" s="17"/>
      <c r="AR593" s="17">
        <v>8.05739194354477E-2</v>
      </c>
      <c r="AS593" s="17">
        <v>1.50186291666902E-2</v>
      </c>
      <c r="AT593" s="17"/>
      <c r="AU593" s="17">
        <v>8.33851597890094E-2</v>
      </c>
      <c r="AV593" s="17">
        <v>1.46859828208196E-2</v>
      </c>
    </row>
    <row r="594" spans="2:48" x14ac:dyDescent="0.25">
      <c r="B594" t="s">
        <v>62</v>
      </c>
      <c r="C594" s="17">
        <v>0.175390436299597</v>
      </c>
      <c r="D594" s="17">
        <v>0.202950983429556</v>
      </c>
      <c r="E594" s="17">
        <v>0.14736090644979399</v>
      </c>
      <c r="F594" s="17"/>
      <c r="G594" s="17">
        <v>0.196728646907043</v>
      </c>
      <c r="H594" s="17">
        <v>0.18321014787460899</v>
      </c>
      <c r="I594" s="17">
        <v>0.17786922686822099</v>
      </c>
      <c r="J594" s="17">
        <v>0.16547454117315</v>
      </c>
      <c r="K594" s="17">
        <v>0.15493688793864499</v>
      </c>
      <c r="L594" s="17"/>
      <c r="M594" s="17">
        <v>0.14633021287739001</v>
      </c>
      <c r="N594" s="17">
        <v>0.22482683116612701</v>
      </c>
      <c r="O594" s="17">
        <v>0.172821229192993</v>
      </c>
      <c r="P594" s="17">
        <v>0.167763829932672</v>
      </c>
      <c r="Q594" s="17"/>
      <c r="R594" s="17">
        <v>0.20389510822755599</v>
      </c>
      <c r="S594" s="17">
        <v>0.179268926543976</v>
      </c>
      <c r="T594" s="17">
        <v>0.17311096841394399</v>
      </c>
      <c r="U594" s="17">
        <v>0.186481803983407</v>
      </c>
      <c r="V594" s="17"/>
      <c r="W594" s="17">
        <v>0.19901629953234601</v>
      </c>
      <c r="X594" s="17">
        <v>0.157816771730969</v>
      </c>
      <c r="Y594" s="17">
        <v>0.14157742684787999</v>
      </c>
      <c r="Z594" s="17">
        <v>0.22205452462484701</v>
      </c>
      <c r="AA594" s="17">
        <v>0.319083218678405</v>
      </c>
      <c r="AB594" s="17"/>
      <c r="AC594" s="17">
        <v>0.168097001968816</v>
      </c>
      <c r="AD594" s="17">
        <v>0.19034624024310001</v>
      </c>
      <c r="AE594" s="17"/>
      <c r="AF594" s="17">
        <v>0.160193435545678</v>
      </c>
      <c r="AG594" s="17">
        <v>0.192523560768773</v>
      </c>
      <c r="AH594" s="17">
        <v>0.16866529872691499</v>
      </c>
      <c r="AI594" s="17">
        <v>0.23084813904766799</v>
      </c>
      <c r="AJ594" s="17"/>
      <c r="AK594" s="17">
        <v>0.210272722884388</v>
      </c>
      <c r="AL594" s="17">
        <v>0.15667817200770201</v>
      </c>
      <c r="AM594" s="17"/>
      <c r="AN594" s="17">
        <v>0.17904775257949301</v>
      </c>
      <c r="AO594" s="17">
        <v>0.15747280726395799</v>
      </c>
      <c r="AP594" s="17">
        <v>0.20238763266465501</v>
      </c>
      <c r="AQ594" s="17"/>
      <c r="AR594" s="17">
        <v>0.181817233753862</v>
      </c>
      <c r="AS594" s="17">
        <v>0.170248810510223</v>
      </c>
      <c r="AT594" s="17"/>
      <c r="AU594" s="17">
        <v>0.17410224934343299</v>
      </c>
      <c r="AV594" s="17">
        <v>0.18083646507934301</v>
      </c>
    </row>
    <row r="595" spans="2:48" x14ac:dyDescent="0.25">
      <c r="B595" t="s">
        <v>63</v>
      </c>
      <c r="C595" s="17">
        <v>0.202881938620078</v>
      </c>
      <c r="D595" s="17">
        <v>0.21498119774388599</v>
      </c>
      <c r="E595" s="17">
        <v>0.19448584840289301</v>
      </c>
      <c r="F595" s="17"/>
      <c r="G595" s="17">
        <v>0.21999873341269899</v>
      </c>
      <c r="H595" s="17">
        <v>0.138372907167291</v>
      </c>
      <c r="I595" s="17">
        <v>0.21498222452577201</v>
      </c>
      <c r="J595" s="17">
        <v>0.175775564292077</v>
      </c>
      <c r="K595" s="17">
        <v>0.26456224279983998</v>
      </c>
      <c r="L595" s="17"/>
      <c r="M595" s="17">
        <v>0.21871006100526399</v>
      </c>
      <c r="N595" s="17">
        <v>0.136537306359507</v>
      </c>
      <c r="O595" s="17">
        <v>0.25887195198999202</v>
      </c>
      <c r="P595" s="17">
        <v>0.20535300369334</v>
      </c>
      <c r="Q595" s="17"/>
      <c r="R595" s="17">
        <v>0.29257182468738202</v>
      </c>
      <c r="S595" s="17">
        <v>0.20890113985502301</v>
      </c>
      <c r="T595" s="17">
        <v>0.15667400229202</v>
      </c>
      <c r="U595" s="17">
        <v>0.17753878152572899</v>
      </c>
      <c r="V595" s="17"/>
      <c r="W595" s="17">
        <v>0.210326498539854</v>
      </c>
      <c r="X595" s="17">
        <v>0.19636257155762801</v>
      </c>
      <c r="Y595" s="17">
        <v>0.20693560153256299</v>
      </c>
      <c r="Z595" s="17">
        <v>0.21530932299743499</v>
      </c>
      <c r="AA595" s="17">
        <v>0.106767312160229</v>
      </c>
      <c r="AB595" s="17"/>
      <c r="AC595" s="17">
        <v>0.18992849045176399</v>
      </c>
      <c r="AD595" s="17">
        <v>0.22273460004582299</v>
      </c>
      <c r="AE595" s="17"/>
      <c r="AF595" s="17">
        <v>0.19647613199685099</v>
      </c>
      <c r="AG595" s="17">
        <v>0.26497257091918502</v>
      </c>
      <c r="AH595" s="17">
        <v>0.17493350676790101</v>
      </c>
      <c r="AI595" s="17">
        <v>0.161134895177314</v>
      </c>
      <c r="AJ595" s="17"/>
      <c r="AK595" s="17">
        <v>0.206645870646052</v>
      </c>
      <c r="AL595" s="17">
        <v>0.194537300931553</v>
      </c>
      <c r="AM595" s="17"/>
      <c r="AN595" s="17">
        <v>0.18441088706064501</v>
      </c>
      <c r="AO595" s="17">
        <v>0.21147016734361801</v>
      </c>
      <c r="AP595" s="17">
        <v>0.19301865604458299</v>
      </c>
      <c r="AQ595" s="17"/>
      <c r="AR595" s="17">
        <v>0.189613905446023</v>
      </c>
      <c r="AS595" s="17">
        <v>0.16228898591643101</v>
      </c>
      <c r="AT595" s="17"/>
      <c r="AU595" s="17">
        <v>0.18760229122654901</v>
      </c>
      <c r="AV595" s="17">
        <v>0.16900601904566001</v>
      </c>
    </row>
    <row r="596" spans="2:48" x14ac:dyDescent="0.25">
      <c r="B596" t="s">
        <v>64</v>
      </c>
      <c r="C596" s="17">
        <v>0.41642951597484201</v>
      </c>
      <c r="D596" s="17">
        <v>0.36722756161542802</v>
      </c>
      <c r="E596" s="17">
        <v>0.46558152749167397</v>
      </c>
      <c r="F596" s="17"/>
      <c r="G596" s="17">
        <v>0.43113306898800202</v>
      </c>
      <c r="H596" s="17">
        <v>0.47207883029973502</v>
      </c>
      <c r="I596" s="17">
        <v>0.36961938123787202</v>
      </c>
      <c r="J596" s="17">
        <v>0.44168421157098497</v>
      </c>
      <c r="K596" s="17">
        <v>0.36894890896943699</v>
      </c>
      <c r="L596" s="17"/>
      <c r="M596" s="17">
        <v>0.43240720680642802</v>
      </c>
      <c r="N596" s="17">
        <v>0.39735165654856103</v>
      </c>
      <c r="O596" s="17">
        <v>0.38616114145733899</v>
      </c>
      <c r="P596" s="17">
        <v>0.43565898367344003</v>
      </c>
      <c r="Q596" s="17"/>
      <c r="R596" s="17">
        <v>0.30840859849132901</v>
      </c>
      <c r="S596" s="17">
        <v>0.43080872350016097</v>
      </c>
      <c r="T596" s="17">
        <v>0.482421509205122</v>
      </c>
      <c r="U596" s="17">
        <v>0.44081817710633803</v>
      </c>
      <c r="V596" s="17"/>
      <c r="W596" s="17">
        <v>0.37970344736703399</v>
      </c>
      <c r="X596" s="17">
        <v>0.46507264001648801</v>
      </c>
      <c r="Y596" s="17">
        <v>0.34145783680627001</v>
      </c>
      <c r="Z596" s="17">
        <v>0.44988469590737401</v>
      </c>
      <c r="AA596" s="17">
        <v>0.46904437663301901</v>
      </c>
      <c r="AB596" s="17"/>
      <c r="AC596" s="17">
        <v>0.42668959054399103</v>
      </c>
      <c r="AD596" s="17">
        <v>0.40268308036542999</v>
      </c>
      <c r="AE596" s="17"/>
      <c r="AF596" s="17">
        <v>0.37982417208826802</v>
      </c>
      <c r="AG596" s="17">
        <v>0.370179093220939</v>
      </c>
      <c r="AH596" s="17">
        <v>0.469596071453039</v>
      </c>
      <c r="AI596" s="17">
        <v>0.416580934028982</v>
      </c>
      <c r="AJ596" s="17"/>
      <c r="AK596" s="17">
        <v>0.38335195654639498</v>
      </c>
      <c r="AL596" s="17">
        <v>0.43039397777553001</v>
      </c>
      <c r="AM596" s="17"/>
      <c r="AN596" s="17">
        <v>0.38290684980840201</v>
      </c>
      <c r="AO596" s="17">
        <v>0.440075429935468</v>
      </c>
      <c r="AP596" s="17">
        <v>0.42656744099402799</v>
      </c>
      <c r="AQ596" s="17"/>
      <c r="AR596" s="17">
        <v>0.40504117145431501</v>
      </c>
      <c r="AS596" s="17">
        <v>0.44204268738180602</v>
      </c>
      <c r="AT596" s="17"/>
      <c r="AU596" s="17">
        <v>0.41055896832835798</v>
      </c>
      <c r="AV596" s="17">
        <v>0.426082676323705</v>
      </c>
    </row>
    <row r="597" spans="2:48" x14ac:dyDescent="0.25">
      <c r="B597" t="s">
        <v>65</v>
      </c>
      <c r="C597" s="17">
        <v>0.16129886590613399</v>
      </c>
      <c r="D597" s="17">
        <v>0.153411645434788</v>
      </c>
      <c r="E597" s="17">
        <v>0.16517170394263</v>
      </c>
      <c r="F597" s="17"/>
      <c r="G597" s="17">
        <v>0.104261709439791</v>
      </c>
      <c r="H597" s="17">
        <v>0.166001672189906</v>
      </c>
      <c r="I597" s="17">
        <v>0.21739935016765599</v>
      </c>
      <c r="J597" s="17">
        <v>0.19062126565745199</v>
      </c>
      <c r="K597" s="17">
        <v>0.12679092947026799</v>
      </c>
      <c r="L597" s="17"/>
      <c r="M597" s="17">
        <v>0.15109386143319001</v>
      </c>
      <c r="N597" s="17">
        <v>0.18726614340762701</v>
      </c>
      <c r="O597" s="17">
        <v>0.149556673340942</v>
      </c>
      <c r="P597" s="17">
        <v>0.157329435286475</v>
      </c>
      <c r="Q597" s="17"/>
      <c r="R597" s="17">
        <v>0.115973253962488</v>
      </c>
      <c r="S597" s="17">
        <v>0.16847009501632801</v>
      </c>
      <c r="T597" s="17">
        <v>0.151469409990518</v>
      </c>
      <c r="U597" s="17">
        <v>0.15961961100602201</v>
      </c>
      <c r="V597" s="17"/>
      <c r="W597" s="17">
        <v>0.165887123530612</v>
      </c>
      <c r="X597" s="17">
        <v>0.156811575408904</v>
      </c>
      <c r="Y597" s="17">
        <v>0.22418896132091301</v>
      </c>
      <c r="Z597" s="17">
        <v>6.5734533950446303E-2</v>
      </c>
      <c r="AA597" s="17">
        <v>0</v>
      </c>
      <c r="AB597" s="17"/>
      <c r="AC597" s="17">
        <v>0.18419097526852299</v>
      </c>
      <c r="AD597" s="17">
        <v>0.11822052659094701</v>
      </c>
      <c r="AE597" s="17"/>
      <c r="AF597" s="17">
        <v>0.20353594814224599</v>
      </c>
      <c r="AG597" s="17">
        <v>0.13231327907873</v>
      </c>
      <c r="AH597" s="17">
        <v>0.15032776918672799</v>
      </c>
      <c r="AI597" s="17">
        <v>0.15929805372109301</v>
      </c>
      <c r="AJ597" s="17"/>
      <c r="AK597" s="17">
        <v>0.132141386897873</v>
      </c>
      <c r="AL597" s="17">
        <v>0.19048195332301901</v>
      </c>
      <c r="AM597" s="17"/>
      <c r="AN597" s="17">
        <v>0.18861127556471299</v>
      </c>
      <c r="AO597" s="17">
        <v>0.15610157460311</v>
      </c>
      <c r="AP597" s="17">
        <v>0.14565610287627401</v>
      </c>
      <c r="AQ597" s="17"/>
      <c r="AR597" s="17">
        <v>0.142953769910353</v>
      </c>
      <c r="AS597" s="17">
        <v>0.21040088702484899</v>
      </c>
      <c r="AT597" s="17"/>
      <c r="AU597" s="17">
        <v>0.14435133131265099</v>
      </c>
      <c r="AV597" s="17">
        <v>0.209388856730472</v>
      </c>
    </row>
    <row r="598" spans="2:48" x14ac:dyDescent="0.25">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row>
    <row r="599" spans="2:48" x14ac:dyDescent="0.25">
      <c r="B599" s="6" t="s">
        <v>281</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row>
    <row r="600" spans="2:48" x14ac:dyDescent="0.25">
      <c r="B600" s="24" t="s">
        <v>73</v>
      </c>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row>
    <row r="601" spans="2:48" x14ac:dyDescent="0.25">
      <c r="B601" t="s">
        <v>232</v>
      </c>
      <c r="C601" s="17">
        <v>0.362235065966587</v>
      </c>
      <c r="D601" s="17">
        <v>0.33250238403964999</v>
      </c>
      <c r="E601" s="17">
        <v>0.38916342185015201</v>
      </c>
      <c r="F601" s="17"/>
      <c r="G601" s="17">
        <v>0.29998891038201198</v>
      </c>
      <c r="H601" s="17">
        <v>0.35790770257342902</v>
      </c>
      <c r="I601" s="17">
        <v>0.43027983015653898</v>
      </c>
      <c r="J601" s="17">
        <v>0.36896243329509498</v>
      </c>
      <c r="K601" s="17">
        <v>0.35230052373338799</v>
      </c>
      <c r="L601" s="17"/>
      <c r="M601" s="17">
        <v>0.41360065474490698</v>
      </c>
      <c r="N601" s="17">
        <v>0.37498241793009002</v>
      </c>
      <c r="O601" s="17">
        <v>0.33574076528038899</v>
      </c>
      <c r="P601" s="17">
        <v>0.31754046106733702</v>
      </c>
      <c r="Q601" s="17"/>
      <c r="R601" s="17">
        <v>0.25478283905738303</v>
      </c>
      <c r="S601" s="17">
        <v>0.28419395451967</v>
      </c>
      <c r="T601" s="17">
        <v>0.41232688529254502</v>
      </c>
      <c r="U601" s="17">
        <v>0.42160459677697798</v>
      </c>
      <c r="V601" s="17"/>
      <c r="W601" s="17">
        <v>0.32783907557332898</v>
      </c>
      <c r="X601" s="17">
        <v>0.394560641612347</v>
      </c>
      <c r="Y601" s="17">
        <v>0.38601680292605001</v>
      </c>
      <c r="Z601" s="17">
        <v>0.44907972701099402</v>
      </c>
      <c r="AA601" s="17">
        <v>6.65399119729983E-2</v>
      </c>
      <c r="AB601" s="17"/>
      <c r="AC601" s="17">
        <v>0.37420032960664601</v>
      </c>
      <c r="AD601" s="17">
        <v>0.344004279585301</v>
      </c>
      <c r="AE601" s="17"/>
      <c r="AF601" s="17">
        <v>0.38471212430403201</v>
      </c>
      <c r="AG601" s="17">
        <v>0.36217935359131298</v>
      </c>
      <c r="AH601" s="17">
        <v>0.34329235453406198</v>
      </c>
      <c r="AI601" s="17">
        <v>0.38879998148343498</v>
      </c>
      <c r="AJ601" s="17"/>
      <c r="AK601" s="17">
        <v>0.34837987645330198</v>
      </c>
      <c r="AL601" s="17">
        <v>0.37761894300841697</v>
      </c>
      <c r="AM601" s="17"/>
      <c r="AN601" s="17">
        <v>0.41750552025211901</v>
      </c>
      <c r="AO601" s="17">
        <v>0.344296339484222</v>
      </c>
      <c r="AP601" s="17">
        <v>0.37355319397342401</v>
      </c>
      <c r="AQ601" s="17"/>
      <c r="AR601" s="17">
        <v>0.375985904379114</v>
      </c>
      <c r="AS601" s="17">
        <v>0.360757655018282</v>
      </c>
      <c r="AT601" s="17"/>
      <c r="AU601" s="17">
        <v>0.38501745479312499</v>
      </c>
      <c r="AV601" s="17">
        <v>0.37794479764549499</v>
      </c>
    </row>
    <row r="602" spans="2:48" x14ac:dyDescent="0.25">
      <c r="B602" t="s">
        <v>231</v>
      </c>
      <c r="C602" s="17">
        <v>0.349605469743269</v>
      </c>
      <c r="D602" s="17">
        <v>0.31837459837586002</v>
      </c>
      <c r="E602" s="17">
        <v>0.37964591782392099</v>
      </c>
      <c r="F602" s="17"/>
      <c r="G602" s="17">
        <v>0.34602511984705198</v>
      </c>
      <c r="H602" s="17">
        <v>0.356742577365605</v>
      </c>
      <c r="I602" s="17">
        <v>0.44041813678035902</v>
      </c>
      <c r="J602" s="17">
        <v>0.30669383711615</v>
      </c>
      <c r="K602" s="17">
        <v>0.29988823475273402</v>
      </c>
      <c r="L602" s="17"/>
      <c r="M602" s="17">
        <v>0.39384525677786503</v>
      </c>
      <c r="N602" s="17">
        <v>0.412776169412226</v>
      </c>
      <c r="O602" s="17">
        <v>0.249283475394557</v>
      </c>
      <c r="P602" s="17">
        <v>0.33119277513082701</v>
      </c>
      <c r="Q602" s="17"/>
      <c r="R602" s="17">
        <v>0.34835657273371601</v>
      </c>
      <c r="S602" s="17">
        <v>0.27172059789039799</v>
      </c>
      <c r="T602" s="17">
        <v>0.39034769331025698</v>
      </c>
      <c r="U602" s="17">
        <v>0.36575817583614401</v>
      </c>
      <c r="V602" s="17"/>
      <c r="W602" s="17">
        <v>0.28782844157868698</v>
      </c>
      <c r="X602" s="17">
        <v>0.39419135949606099</v>
      </c>
      <c r="Y602" s="17">
        <v>0.387594638668809</v>
      </c>
      <c r="Z602" s="17">
        <v>0.32536288652783402</v>
      </c>
      <c r="AA602" s="17">
        <v>0.123475600882184</v>
      </c>
      <c r="AB602" s="17"/>
      <c r="AC602" s="17">
        <v>0.35176868597031002</v>
      </c>
      <c r="AD602" s="17">
        <v>0.35324003697515199</v>
      </c>
      <c r="AE602" s="17"/>
      <c r="AF602" s="17">
        <v>0.35594267399959101</v>
      </c>
      <c r="AG602" s="17">
        <v>0.31005235003001103</v>
      </c>
      <c r="AH602" s="17">
        <v>0.37950455708974801</v>
      </c>
      <c r="AI602" s="17">
        <v>0.31235771363342502</v>
      </c>
      <c r="AJ602" s="17"/>
      <c r="AK602" s="17">
        <v>0.32194706486079699</v>
      </c>
      <c r="AL602" s="17">
        <v>0.36089608988139898</v>
      </c>
      <c r="AM602" s="17"/>
      <c r="AN602" s="17">
        <v>0.33042123012365898</v>
      </c>
      <c r="AO602" s="17">
        <v>0.36946793565353198</v>
      </c>
      <c r="AP602" s="17">
        <v>0.361196331073319</v>
      </c>
      <c r="AQ602" s="17"/>
      <c r="AR602" s="17">
        <v>0.39217187351475402</v>
      </c>
      <c r="AS602" s="17">
        <v>0.366159108074955</v>
      </c>
      <c r="AT602" s="17"/>
      <c r="AU602" s="17">
        <v>0.39597103039287801</v>
      </c>
      <c r="AV602" s="17">
        <v>0.34939243452220198</v>
      </c>
    </row>
    <row r="603" spans="2:48" x14ac:dyDescent="0.25">
      <c r="B603" t="s">
        <v>233</v>
      </c>
      <c r="C603" s="17">
        <v>0.33555118268564599</v>
      </c>
      <c r="D603" s="17">
        <v>0.29859741697039699</v>
      </c>
      <c r="E603" s="17">
        <v>0.365896521851033</v>
      </c>
      <c r="F603" s="17"/>
      <c r="G603" s="17">
        <v>0.35815790572094303</v>
      </c>
      <c r="H603" s="17">
        <v>0.34683338874386499</v>
      </c>
      <c r="I603" s="17">
        <v>0.34377629506569501</v>
      </c>
      <c r="J603" s="17">
        <v>0.29045770633294699</v>
      </c>
      <c r="K603" s="17">
        <v>0.33996581732407699</v>
      </c>
      <c r="L603" s="17"/>
      <c r="M603" s="17">
        <v>0.35850866228894901</v>
      </c>
      <c r="N603" s="17">
        <v>0.34147521848860402</v>
      </c>
      <c r="O603" s="17">
        <v>0.30496822153724401</v>
      </c>
      <c r="P603" s="17">
        <v>0.34011085239375599</v>
      </c>
      <c r="Q603" s="17"/>
      <c r="R603" s="17">
        <v>0.27539586870106098</v>
      </c>
      <c r="S603" s="17">
        <v>0.28985152709308198</v>
      </c>
      <c r="T603" s="17">
        <v>0.35078579725996001</v>
      </c>
      <c r="U603" s="17">
        <v>0.353458375958765</v>
      </c>
      <c r="V603" s="17"/>
      <c r="W603" s="17">
        <v>0.33687053321486499</v>
      </c>
      <c r="X603" s="17">
        <v>0.36101471913032401</v>
      </c>
      <c r="Y603" s="17">
        <v>0.32639882987683899</v>
      </c>
      <c r="Z603" s="17">
        <v>0.29378245757190002</v>
      </c>
      <c r="AA603" s="17">
        <v>0.105969086140295</v>
      </c>
      <c r="AB603" s="17"/>
      <c r="AC603" s="17">
        <v>0.322863545678931</v>
      </c>
      <c r="AD603" s="17">
        <v>0.36143383578406502</v>
      </c>
      <c r="AE603" s="17"/>
      <c r="AF603" s="17">
        <v>0.35330357488790198</v>
      </c>
      <c r="AG603" s="17">
        <v>0.29828807959388598</v>
      </c>
      <c r="AH603" s="17">
        <v>0.34819909808852101</v>
      </c>
      <c r="AI603" s="17">
        <v>0.341317038778568</v>
      </c>
      <c r="AJ603" s="17"/>
      <c r="AK603" s="17">
        <v>0.33302188696893198</v>
      </c>
      <c r="AL603" s="17">
        <v>0.34008371795025299</v>
      </c>
      <c r="AM603" s="17"/>
      <c r="AN603" s="17">
        <v>0.37508530450328798</v>
      </c>
      <c r="AO603" s="17">
        <v>0.31649430541503798</v>
      </c>
      <c r="AP603" s="17">
        <v>0.34036717884614098</v>
      </c>
      <c r="AQ603" s="17"/>
      <c r="AR603" s="17">
        <v>0.33061659218491901</v>
      </c>
      <c r="AS603" s="17">
        <v>0.33020007074373098</v>
      </c>
      <c r="AT603" s="17"/>
      <c r="AU603" s="17">
        <v>0.30543728566290401</v>
      </c>
      <c r="AV603" s="17">
        <v>0.39173741198650602</v>
      </c>
    </row>
    <row r="604" spans="2:48" x14ac:dyDescent="0.25">
      <c r="B604" t="s">
        <v>234</v>
      </c>
      <c r="C604" s="17">
        <v>0.30303863303655898</v>
      </c>
      <c r="D604" s="17">
        <v>0.29006997047790201</v>
      </c>
      <c r="E604" s="17">
        <v>0.31540377602320102</v>
      </c>
      <c r="F604" s="17"/>
      <c r="G604" s="17">
        <v>0.32946485658521901</v>
      </c>
      <c r="H604" s="17">
        <v>0.31656756778127298</v>
      </c>
      <c r="I604" s="17">
        <v>0.30994301599211099</v>
      </c>
      <c r="J604" s="17">
        <v>0.29969811385109402</v>
      </c>
      <c r="K604" s="17">
        <v>0.26129572676796903</v>
      </c>
      <c r="L604" s="17"/>
      <c r="M604" s="17">
        <v>0.30803645746339797</v>
      </c>
      <c r="N604" s="17">
        <v>0.30031650044972902</v>
      </c>
      <c r="O604" s="17">
        <v>0.29934540123055797</v>
      </c>
      <c r="P604" s="17">
        <v>0.31123965314726698</v>
      </c>
      <c r="Q604" s="17"/>
      <c r="R604" s="17">
        <v>0.248338160558776</v>
      </c>
      <c r="S604" s="17">
        <v>0.28014042303522901</v>
      </c>
      <c r="T604" s="17">
        <v>0.25930248059389999</v>
      </c>
      <c r="U604" s="17">
        <v>0.35481440996838198</v>
      </c>
      <c r="V604" s="17"/>
      <c r="W604" s="17">
        <v>0.26423903991461201</v>
      </c>
      <c r="X604" s="17">
        <v>0.32524210534824899</v>
      </c>
      <c r="Y604" s="17">
        <v>0.31080144513568098</v>
      </c>
      <c r="Z604" s="17">
        <v>0.24448089036069101</v>
      </c>
      <c r="AA604" s="17">
        <v>0.106767312160229</v>
      </c>
      <c r="AB604" s="17"/>
      <c r="AC604" s="17">
        <v>0.31113350132423201</v>
      </c>
      <c r="AD604" s="17">
        <v>0.28897208767545501</v>
      </c>
      <c r="AE604" s="17"/>
      <c r="AF604" s="17">
        <v>0.27862958803994597</v>
      </c>
      <c r="AG604" s="17">
        <v>0.31888726478880602</v>
      </c>
      <c r="AH604" s="17">
        <v>0.30390535784088302</v>
      </c>
      <c r="AI604" s="17">
        <v>0.370001820323135</v>
      </c>
      <c r="AJ604" s="17"/>
      <c r="AK604" s="17">
        <v>0.26893593796833598</v>
      </c>
      <c r="AL604" s="17">
        <v>0.332797096794062</v>
      </c>
      <c r="AM604" s="17"/>
      <c r="AN604" s="17">
        <v>0.26763062296847601</v>
      </c>
      <c r="AO604" s="17">
        <v>0.33343621098576598</v>
      </c>
      <c r="AP604" s="17">
        <v>0.326551339804249</v>
      </c>
      <c r="AQ604" s="17"/>
      <c r="AR604" s="17">
        <v>0.33055546206654601</v>
      </c>
      <c r="AS604" s="17">
        <v>0.33029855957354298</v>
      </c>
      <c r="AT604" s="17"/>
      <c r="AU604" s="17">
        <v>0.27786952447316299</v>
      </c>
      <c r="AV604" s="17">
        <v>0.34185691842219801</v>
      </c>
    </row>
    <row r="605" spans="2:48" x14ac:dyDescent="0.25">
      <c r="B605" t="s">
        <v>236</v>
      </c>
      <c r="C605" s="17">
        <v>0.26757065018121901</v>
      </c>
      <c r="D605" s="17">
        <v>0.25110309696324501</v>
      </c>
      <c r="E605" s="17">
        <v>0.28082122199756798</v>
      </c>
      <c r="F605" s="17"/>
      <c r="G605" s="17">
        <v>0.22519158236550799</v>
      </c>
      <c r="H605" s="17">
        <v>0.28710920408094998</v>
      </c>
      <c r="I605" s="17">
        <v>0.28950243715701202</v>
      </c>
      <c r="J605" s="17">
        <v>0.30541475607857299</v>
      </c>
      <c r="K605" s="17">
        <v>0.229652406816721</v>
      </c>
      <c r="L605" s="17"/>
      <c r="M605" s="17">
        <v>0.28107030110995601</v>
      </c>
      <c r="N605" s="17">
        <v>0.28013288825149402</v>
      </c>
      <c r="O605" s="17">
        <v>0.25340776237422702</v>
      </c>
      <c r="P605" s="17">
        <v>0.25826813258675502</v>
      </c>
      <c r="Q605" s="17"/>
      <c r="R605" s="17">
        <v>0.24012159140949299</v>
      </c>
      <c r="S605" s="17">
        <v>0.24115527697879199</v>
      </c>
      <c r="T605" s="17">
        <v>0.29797474071788699</v>
      </c>
      <c r="U605" s="17">
        <v>0.30227067416689402</v>
      </c>
      <c r="V605" s="17"/>
      <c r="W605" s="17">
        <v>0.20363736149341499</v>
      </c>
      <c r="X605" s="17">
        <v>0.30054061564996198</v>
      </c>
      <c r="Y605" s="17">
        <v>0.29108599310077898</v>
      </c>
      <c r="Z605" s="17">
        <v>0.34319547987881599</v>
      </c>
      <c r="AA605" s="17">
        <v>3.6730498083147801E-2</v>
      </c>
      <c r="AB605" s="17"/>
      <c r="AC605" s="17">
        <v>0.27420735766013898</v>
      </c>
      <c r="AD605" s="17">
        <v>0.26068454087554199</v>
      </c>
      <c r="AE605" s="17"/>
      <c r="AF605" s="17">
        <v>0.29427392887653397</v>
      </c>
      <c r="AG605" s="17">
        <v>0.26261129855422599</v>
      </c>
      <c r="AH605" s="17">
        <v>0.253716668190831</v>
      </c>
      <c r="AI605" s="17">
        <v>0.22934319625820901</v>
      </c>
      <c r="AJ605" s="17"/>
      <c r="AK605" s="17">
        <v>0.27985535071586698</v>
      </c>
      <c r="AL605" s="17">
        <v>0.26275108056162</v>
      </c>
      <c r="AM605" s="17"/>
      <c r="AN605" s="17">
        <v>0.269580376358036</v>
      </c>
      <c r="AO605" s="17">
        <v>0.28402003500747702</v>
      </c>
      <c r="AP605" s="17">
        <v>0.27924949721716102</v>
      </c>
      <c r="AQ605" s="17"/>
      <c r="AR605" s="17">
        <v>0.30887971568838302</v>
      </c>
      <c r="AS605" s="17">
        <v>0.24672227040828401</v>
      </c>
      <c r="AT605" s="17"/>
      <c r="AU605" s="17">
        <v>0.29726813757507897</v>
      </c>
      <c r="AV605" s="17">
        <v>0.26871517494804598</v>
      </c>
    </row>
    <row r="606" spans="2:48" x14ac:dyDescent="0.25">
      <c r="B606" t="s">
        <v>237</v>
      </c>
      <c r="C606" s="17">
        <v>0.248734360707701</v>
      </c>
      <c r="D606" s="17">
        <v>0.249496886136364</v>
      </c>
      <c r="E606" s="17">
        <v>0.24235939816805999</v>
      </c>
      <c r="F606" s="17"/>
      <c r="G606" s="17">
        <v>0.27041738191919501</v>
      </c>
      <c r="H606" s="17">
        <v>0.24797665968000199</v>
      </c>
      <c r="I606" s="17">
        <v>0.27538690732537102</v>
      </c>
      <c r="J606" s="17">
        <v>0.19487445520013499</v>
      </c>
      <c r="K606" s="17">
        <v>0.256435912647902</v>
      </c>
      <c r="L606" s="17"/>
      <c r="M606" s="17">
        <v>0.29178980707326801</v>
      </c>
      <c r="N606" s="17">
        <v>0.22752342404220699</v>
      </c>
      <c r="O606" s="17">
        <v>0.22487224288486801</v>
      </c>
      <c r="P606" s="17">
        <v>0.24568780376498101</v>
      </c>
      <c r="Q606" s="17"/>
      <c r="R606" s="17">
        <v>0.22790119199435299</v>
      </c>
      <c r="S606" s="17">
        <v>0.26120078574567202</v>
      </c>
      <c r="T606" s="17">
        <v>0.199827119415839</v>
      </c>
      <c r="U606" s="17">
        <v>0.26603605880363101</v>
      </c>
      <c r="V606" s="17"/>
      <c r="W606" s="17">
        <v>0.24088415281735101</v>
      </c>
      <c r="X606" s="17">
        <v>0.25139689873530802</v>
      </c>
      <c r="Y606" s="17">
        <v>0.255605775297092</v>
      </c>
      <c r="Z606" s="17">
        <v>0.15137739018486901</v>
      </c>
      <c r="AA606" s="17">
        <v>0.28235272059525701</v>
      </c>
      <c r="AB606" s="17"/>
      <c r="AC606" s="17">
        <v>0.23364777687944999</v>
      </c>
      <c r="AD606" s="17">
        <v>0.27967063377186901</v>
      </c>
      <c r="AE606" s="17"/>
      <c r="AF606" s="17">
        <v>0.24042107995046899</v>
      </c>
      <c r="AG606" s="17">
        <v>0.223526841222185</v>
      </c>
      <c r="AH606" s="17">
        <v>0.245179771622132</v>
      </c>
      <c r="AI606" s="17">
        <v>0.34905446235170801</v>
      </c>
      <c r="AJ606" s="17"/>
      <c r="AK606" s="17">
        <v>0.25333474775079001</v>
      </c>
      <c r="AL606" s="17">
        <v>0.24728749634016201</v>
      </c>
      <c r="AM606" s="17"/>
      <c r="AN606" s="17">
        <v>0.24324010306324001</v>
      </c>
      <c r="AO606" s="17">
        <v>0.25888758818297097</v>
      </c>
      <c r="AP606" s="17">
        <v>0.265220522598061</v>
      </c>
      <c r="AQ606" s="17"/>
      <c r="AR606" s="17">
        <v>0.274194380537233</v>
      </c>
      <c r="AS606" s="17">
        <v>0.239886583067531</v>
      </c>
      <c r="AT606" s="17"/>
      <c r="AU606" s="17">
        <v>0.26579364428406499</v>
      </c>
      <c r="AV606" s="17">
        <v>0.25340136110100703</v>
      </c>
    </row>
    <row r="607" spans="2:48" x14ac:dyDescent="0.25">
      <c r="B607" t="s">
        <v>238</v>
      </c>
      <c r="C607" s="17">
        <v>0.220770775872911</v>
      </c>
      <c r="D607" s="17">
        <v>0.23400384445960501</v>
      </c>
      <c r="E607" s="17">
        <v>0.20923103023702799</v>
      </c>
      <c r="F607" s="17"/>
      <c r="G607" s="17">
        <v>0.192714856319011</v>
      </c>
      <c r="H607" s="17">
        <v>0.22349384849822901</v>
      </c>
      <c r="I607" s="17">
        <v>0.225736304341323</v>
      </c>
      <c r="J607" s="17">
        <v>0.21508380183039599</v>
      </c>
      <c r="K607" s="17">
        <v>0.24561781727318399</v>
      </c>
      <c r="L607" s="17"/>
      <c r="M607" s="17">
        <v>0.233848451542194</v>
      </c>
      <c r="N607" s="17">
        <v>0.23353362304088601</v>
      </c>
      <c r="O607" s="17">
        <v>0.23121412808693201</v>
      </c>
      <c r="P607" s="17">
        <v>0.19846593852907901</v>
      </c>
      <c r="Q607" s="17"/>
      <c r="R607" s="17">
        <v>0.201519604429612</v>
      </c>
      <c r="S607" s="17">
        <v>0.201891139969543</v>
      </c>
      <c r="T607" s="17">
        <v>0.22490062216377399</v>
      </c>
      <c r="U607" s="17">
        <v>0.207602548296828</v>
      </c>
      <c r="V607" s="17"/>
      <c r="W607" s="17">
        <v>0.21049369859318701</v>
      </c>
      <c r="X607" s="17">
        <v>0.26245616948216599</v>
      </c>
      <c r="Y607" s="17">
        <v>0.211835144979688</v>
      </c>
      <c r="Z607" s="17">
        <v>0.19613558514289101</v>
      </c>
      <c r="AA607" s="17">
        <v>0.30157670393651598</v>
      </c>
      <c r="AB607" s="17"/>
      <c r="AC607" s="17">
        <v>0.22465726393869001</v>
      </c>
      <c r="AD607" s="17">
        <v>0.21848851440619399</v>
      </c>
      <c r="AE607" s="17"/>
      <c r="AF607" s="17">
        <v>0.28255644981769501</v>
      </c>
      <c r="AG607" s="17">
        <v>0.19744574080816099</v>
      </c>
      <c r="AH607" s="17">
        <v>0.199237592622654</v>
      </c>
      <c r="AI607" s="17">
        <v>0.171940962238326</v>
      </c>
      <c r="AJ607" s="17"/>
      <c r="AK607" s="17">
        <v>0.216230961498145</v>
      </c>
      <c r="AL607" s="17">
        <v>0.217275716364982</v>
      </c>
      <c r="AM607" s="17"/>
      <c r="AN607" s="17">
        <v>0.221405223036301</v>
      </c>
      <c r="AO607" s="17">
        <v>0.229621820143602</v>
      </c>
      <c r="AP607" s="17">
        <v>0.23375125067671401</v>
      </c>
      <c r="AQ607" s="17"/>
      <c r="AR607" s="17">
        <v>0.26920741612022098</v>
      </c>
      <c r="AS607" s="17">
        <v>0.19082718935925699</v>
      </c>
      <c r="AT607" s="17"/>
      <c r="AU607" s="17">
        <v>0.26222674195099899</v>
      </c>
      <c r="AV607" s="17">
        <v>0.217860193847557</v>
      </c>
    </row>
    <row r="608" spans="2:48" x14ac:dyDescent="0.25">
      <c r="B608" t="s">
        <v>240</v>
      </c>
      <c r="C608" s="17">
        <v>0.21979542143950501</v>
      </c>
      <c r="D608" s="17">
        <v>0.223835053239992</v>
      </c>
      <c r="E608" s="17">
        <v>0.212196958803237</v>
      </c>
      <c r="F608" s="17"/>
      <c r="G608" s="17">
        <v>0.181761792959725</v>
      </c>
      <c r="H608" s="17">
        <v>0.19971895681382601</v>
      </c>
      <c r="I608" s="17">
        <v>0.26842490559019</v>
      </c>
      <c r="J608" s="17">
        <v>0.21718282522736801</v>
      </c>
      <c r="K608" s="17">
        <v>0.23048782418408201</v>
      </c>
      <c r="L608" s="17"/>
      <c r="M608" s="17">
        <v>0.18764424273361299</v>
      </c>
      <c r="N608" s="17">
        <v>0.22016749969634899</v>
      </c>
      <c r="O608" s="17">
        <v>0.23417898827799799</v>
      </c>
      <c r="P608" s="17">
        <v>0.23432079726808999</v>
      </c>
      <c r="Q608" s="17"/>
      <c r="R608" s="17">
        <v>0.216690019316882</v>
      </c>
      <c r="S608" s="17">
        <v>0.18609949539925</v>
      </c>
      <c r="T608" s="17">
        <v>0.25170567312389502</v>
      </c>
      <c r="U608" s="17">
        <v>0.211356373929908</v>
      </c>
      <c r="V608" s="17"/>
      <c r="W608" s="17">
        <v>0.24569419708773499</v>
      </c>
      <c r="X608" s="17">
        <v>0.22803905382553699</v>
      </c>
      <c r="Y608" s="17">
        <v>0.17950627758495899</v>
      </c>
      <c r="Z608" s="17">
        <v>0.204673858486042</v>
      </c>
      <c r="AA608" s="17">
        <v>0.28235272059525701</v>
      </c>
      <c r="AB608" s="17"/>
      <c r="AC608" s="17">
        <v>0.22505849074140299</v>
      </c>
      <c r="AD608" s="17">
        <v>0.21242974507309301</v>
      </c>
      <c r="AE608" s="17"/>
      <c r="AF608" s="17">
        <v>0.23787552629855199</v>
      </c>
      <c r="AG608" s="17">
        <v>0.209589012957796</v>
      </c>
      <c r="AH608" s="17">
        <v>0.20680681772896201</v>
      </c>
      <c r="AI608" s="17">
        <v>0.26582237554730098</v>
      </c>
      <c r="AJ608" s="17"/>
      <c r="AK608" s="17">
        <v>0.25987024206131298</v>
      </c>
      <c r="AL608" s="17">
        <v>0.18424723291899101</v>
      </c>
      <c r="AM608" s="17"/>
      <c r="AN608" s="17">
        <v>0.23578437961941001</v>
      </c>
      <c r="AO608" s="17">
        <v>0.244865817235666</v>
      </c>
      <c r="AP608" s="17">
        <v>0.19021975844939101</v>
      </c>
      <c r="AQ608" s="17"/>
      <c r="AR608" s="17">
        <v>0.277071199138613</v>
      </c>
      <c r="AS608" s="17">
        <v>0.19921165909805</v>
      </c>
      <c r="AT608" s="17"/>
      <c r="AU608" s="17">
        <v>0.25996368813660797</v>
      </c>
      <c r="AV608" s="17">
        <v>0.191858743475533</v>
      </c>
    </row>
    <row r="609" spans="2:48" x14ac:dyDescent="0.25">
      <c r="B609" t="s">
        <v>239</v>
      </c>
      <c r="C609" s="17">
        <v>0.20287424893904299</v>
      </c>
      <c r="D609" s="17">
        <v>0.180984045126768</v>
      </c>
      <c r="E609" s="17">
        <v>0.218014352055658</v>
      </c>
      <c r="F609" s="17"/>
      <c r="G609" s="17">
        <v>0.20264292652871099</v>
      </c>
      <c r="H609" s="17">
        <v>0.23662047671805</v>
      </c>
      <c r="I609" s="17">
        <v>0.18530418204215701</v>
      </c>
      <c r="J609" s="17">
        <v>0.210104691140066</v>
      </c>
      <c r="K609" s="17">
        <v>0.180249378215733</v>
      </c>
      <c r="L609" s="17"/>
      <c r="M609" s="17">
        <v>0.17709066173903201</v>
      </c>
      <c r="N609" s="17">
        <v>0.18877982617040401</v>
      </c>
      <c r="O609" s="17">
        <v>0.205987053473314</v>
      </c>
      <c r="P609" s="17">
        <v>0.24055484958075099</v>
      </c>
      <c r="Q609" s="17"/>
      <c r="R609" s="17">
        <v>0.12798729807142001</v>
      </c>
      <c r="S609" s="17">
        <v>0.149016284674197</v>
      </c>
      <c r="T609" s="17">
        <v>0.21684594855939701</v>
      </c>
      <c r="U609" s="17">
        <v>0.20722895277605799</v>
      </c>
      <c r="V609" s="17"/>
      <c r="W609" s="17">
        <v>0.21365877832374</v>
      </c>
      <c r="X609" s="17">
        <v>0.20755370693578301</v>
      </c>
      <c r="Y609" s="17">
        <v>0.17069505086230699</v>
      </c>
      <c r="Z609" s="17">
        <v>0.29875208207414999</v>
      </c>
      <c r="AA609" s="17">
        <v>6.65399119729983E-2</v>
      </c>
      <c r="AB609" s="17"/>
      <c r="AC609" s="17">
        <v>0.22637006748545099</v>
      </c>
      <c r="AD609" s="17">
        <v>0.16453981174426499</v>
      </c>
      <c r="AE609" s="17"/>
      <c r="AF609" s="17">
        <v>0.21238024636554001</v>
      </c>
      <c r="AG609" s="17">
        <v>0.18371723012732599</v>
      </c>
      <c r="AH609" s="17">
        <v>0.199393261207749</v>
      </c>
      <c r="AI609" s="17">
        <v>0.215994695663001</v>
      </c>
      <c r="AJ609" s="17"/>
      <c r="AK609" s="17">
        <v>0.21286722170181899</v>
      </c>
      <c r="AL609" s="17">
        <v>0.197025447300336</v>
      </c>
      <c r="AM609" s="17"/>
      <c r="AN609" s="17">
        <v>0.232517145283341</v>
      </c>
      <c r="AO609" s="17">
        <v>0.19329347389881801</v>
      </c>
      <c r="AP609" s="17">
        <v>0.20904786077913501</v>
      </c>
      <c r="AQ609" s="17"/>
      <c r="AR609" s="17">
        <v>0.24138447164721499</v>
      </c>
      <c r="AS609" s="17">
        <v>0.18726545608405001</v>
      </c>
      <c r="AT609" s="17"/>
      <c r="AU609" s="17">
        <v>0.214603697276148</v>
      </c>
      <c r="AV609" s="17">
        <v>0.22107588115326801</v>
      </c>
    </row>
    <row r="610" spans="2:48" x14ac:dyDescent="0.25">
      <c r="B610" t="s">
        <v>235</v>
      </c>
      <c r="C610" s="17">
        <v>0.20135564012853299</v>
      </c>
      <c r="D610" s="17">
        <v>0.191183445429257</v>
      </c>
      <c r="E610" s="17">
        <v>0.211035496073044</v>
      </c>
      <c r="F610" s="17"/>
      <c r="G610" s="17">
        <v>0.208930009012918</v>
      </c>
      <c r="H610" s="17">
        <v>0.16977276189631299</v>
      </c>
      <c r="I610" s="17">
        <v>0.194509949871711</v>
      </c>
      <c r="J610" s="17">
        <v>0.229519962003539</v>
      </c>
      <c r="K610" s="17">
        <v>0.20351596086247001</v>
      </c>
      <c r="L610" s="17"/>
      <c r="M610" s="17">
        <v>0.20324354522719901</v>
      </c>
      <c r="N610" s="17">
        <v>0.175090759904067</v>
      </c>
      <c r="O610" s="17">
        <v>0.20792816892027899</v>
      </c>
      <c r="P610" s="17">
        <v>0.21182155549436199</v>
      </c>
      <c r="Q610" s="17"/>
      <c r="R610" s="17">
        <v>0.225974803959794</v>
      </c>
      <c r="S610" s="17">
        <v>0.16095345038206499</v>
      </c>
      <c r="T610" s="17">
        <v>0.163590059088875</v>
      </c>
      <c r="U610" s="17">
        <v>0.223006261721342</v>
      </c>
      <c r="V610" s="17"/>
      <c r="W610" s="17">
        <v>0.236823926061143</v>
      </c>
      <c r="X610" s="17">
        <v>0.20766886509058799</v>
      </c>
      <c r="Y610" s="17">
        <v>0.19287911778022601</v>
      </c>
      <c r="Z610" s="17">
        <v>9.9740197583940704E-2</v>
      </c>
      <c r="AA610" s="17">
        <v>0.368116615909514</v>
      </c>
      <c r="AB610" s="17"/>
      <c r="AC610" s="17">
        <v>0.20517615074231699</v>
      </c>
      <c r="AD610" s="17">
        <v>0.196133505166393</v>
      </c>
      <c r="AE610" s="17"/>
      <c r="AF610" s="17">
        <v>0.19106647413451999</v>
      </c>
      <c r="AG610" s="17">
        <v>0.24935014213337101</v>
      </c>
      <c r="AH610" s="17">
        <v>0.199888142068255</v>
      </c>
      <c r="AI610" s="17">
        <v>0.158198221798032</v>
      </c>
      <c r="AJ610" s="17"/>
      <c r="AK610" s="17">
        <v>0.21162133394339999</v>
      </c>
      <c r="AL610" s="17">
        <v>0.193493878149329</v>
      </c>
      <c r="AM610" s="17"/>
      <c r="AN610" s="17">
        <v>0.19560555295701099</v>
      </c>
      <c r="AO610" s="17">
        <v>0.21377564909105301</v>
      </c>
      <c r="AP610" s="17">
        <v>0.210012488508415</v>
      </c>
      <c r="AQ610" s="17"/>
      <c r="AR610" s="17">
        <v>0.199525569074507</v>
      </c>
      <c r="AS610" s="17">
        <v>0.21637877208609699</v>
      </c>
      <c r="AT610" s="17"/>
      <c r="AU610" s="17">
        <v>0.17854534882248099</v>
      </c>
      <c r="AV610" s="17">
        <v>0.23059868960594901</v>
      </c>
    </row>
    <row r="611" spans="2:48" x14ac:dyDescent="0.25">
      <c r="B611" t="s">
        <v>241</v>
      </c>
      <c r="C611" s="17">
        <v>0.13775746925011301</v>
      </c>
      <c r="D611" s="17">
        <v>0.137445763290023</v>
      </c>
      <c r="E611" s="17">
        <v>0.136440915315936</v>
      </c>
      <c r="F611" s="17"/>
      <c r="G611" s="17">
        <v>0.113475160282627</v>
      </c>
      <c r="H611" s="17">
        <v>0.151752520304167</v>
      </c>
      <c r="I611" s="17">
        <v>0.123903213058114</v>
      </c>
      <c r="J611" s="17">
        <v>0.155995516386781</v>
      </c>
      <c r="K611" s="17">
        <v>0.14262390732091201</v>
      </c>
      <c r="L611" s="17"/>
      <c r="M611" s="17">
        <v>0.123323152203792</v>
      </c>
      <c r="N611" s="17">
        <v>0.18496388198319999</v>
      </c>
      <c r="O611" s="17">
        <v>0.10219731108390499</v>
      </c>
      <c r="P611" s="17">
        <v>0.128949124199463</v>
      </c>
      <c r="Q611" s="17"/>
      <c r="R611" s="17">
        <v>0.14429436640381299</v>
      </c>
      <c r="S611" s="17">
        <v>0.12461392787447099</v>
      </c>
      <c r="T611" s="17">
        <v>0.13482246797626099</v>
      </c>
      <c r="U611" s="17">
        <v>0.125847949570737</v>
      </c>
      <c r="V611" s="17"/>
      <c r="W611" s="17">
        <v>0.112114570618065</v>
      </c>
      <c r="X611" s="17">
        <v>0.16894886914155499</v>
      </c>
      <c r="Y611" s="17">
        <v>0.15863401095579299</v>
      </c>
      <c r="Z611" s="17">
        <v>6.9294155539366298E-2</v>
      </c>
      <c r="AA611" s="17">
        <v>0.296535378519726</v>
      </c>
      <c r="AB611" s="17"/>
      <c r="AC611" s="17">
        <v>0.13471769090197699</v>
      </c>
      <c r="AD611" s="17">
        <v>0.148473977238951</v>
      </c>
      <c r="AE611" s="17"/>
      <c r="AF611" s="17">
        <v>0.156756211147104</v>
      </c>
      <c r="AG611" s="17">
        <v>0.144825515568652</v>
      </c>
      <c r="AH611" s="17">
        <v>0.127372598386231</v>
      </c>
      <c r="AI611" s="17">
        <v>0.10151649980812801</v>
      </c>
      <c r="AJ611" s="17"/>
      <c r="AK611" s="17">
        <v>0.14817756580885799</v>
      </c>
      <c r="AL611" s="17">
        <v>0.13184030962770499</v>
      </c>
      <c r="AM611" s="17"/>
      <c r="AN611" s="17">
        <v>0.12618083127051</v>
      </c>
      <c r="AO611" s="17">
        <v>0.16448658552692999</v>
      </c>
      <c r="AP611" s="17">
        <v>0.13744889066593799</v>
      </c>
      <c r="AQ611" s="17"/>
      <c r="AR611" s="17">
        <v>0.176913714639095</v>
      </c>
      <c r="AS611" s="17">
        <v>0.10973100279692299</v>
      </c>
      <c r="AT611" s="17"/>
      <c r="AU611" s="17">
        <v>0.18218625246944101</v>
      </c>
      <c r="AV611" s="17">
        <v>0.119502506318709</v>
      </c>
    </row>
    <row r="612" spans="2:48" x14ac:dyDescent="0.25">
      <c r="B612" t="s">
        <v>123</v>
      </c>
      <c r="C612" s="17">
        <v>8.1688287014778399E-2</v>
      </c>
      <c r="D612" s="17">
        <v>8.6533709763754602E-2</v>
      </c>
      <c r="E612" s="17">
        <v>7.8333858566653897E-2</v>
      </c>
      <c r="F612" s="17"/>
      <c r="G612" s="17">
        <v>0.107385848695024</v>
      </c>
      <c r="H612" s="17">
        <v>7.3385584995752401E-2</v>
      </c>
      <c r="I612" s="17">
        <v>6.0789140216891899E-2</v>
      </c>
      <c r="J612" s="17">
        <v>9.3868087706050304E-2</v>
      </c>
      <c r="K612" s="17">
        <v>7.3651158341152295E-2</v>
      </c>
      <c r="L612" s="17"/>
      <c r="M612" s="17">
        <v>6.2807043492277198E-2</v>
      </c>
      <c r="N612" s="17">
        <v>0.100747472300021</v>
      </c>
      <c r="O612" s="17">
        <v>7.3037639794010706E-2</v>
      </c>
      <c r="P612" s="17">
        <v>9.1208273170025805E-2</v>
      </c>
      <c r="Q612" s="17"/>
      <c r="R612" s="17">
        <v>8.2907431890206496E-2</v>
      </c>
      <c r="S612" s="17">
        <v>0.120653557455868</v>
      </c>
      <c r="T612" s="17">
        <v>6.0371719203143603E-2</v>
      </c>
      <c r="U612" s="17">
        <v>7.7238662496950106E-2</v>
      </c>
      <c r="V612" s="17"/>
      <c r="W612" s="17">
        <v>9.4919521433398102E-2</v>
      </c>
      <c r="X612" s="17">
        <v>7.2792525257203602E-2</v>
      </c>
      <c r="Y612" s="17">
        <v>5.3334256565019299E-2</v>
      </c>
      <c r="Z612" s="17">
        <v>3.02305655376E-2</v>
      </c>
      <c r="AA612" s="17">
        <v>0.23417279835157001</v>
      </c>
      <c r="AB612" s="17"/>
      <c r="AC612" s="17">
        <v>8.8856698532012002E-2</v>
      </c>
      <c r="AD612" s="17">
        <v>6.5285309282953896E-2</v>
      </c>
      <c r="AE612" s="17"/>
      <c r="AF612" s="17">
        <v>6.2350524608202201E-2</v>
      </c>
      <c r="AG612" s="17">
        <v>5.3058476802212901E-2</v>
      </c>
      <c r="AH612" s="17">
        <v>8.7931582259226995E-2</v>
      </c>
      <c r="AI612" s="17">
        <v>0.13310445174154101</v>
      </c>
      <c r="AJ612" s="17"/>
      <c r="AK612" s="17">
        <v>7.7345281604481605E-2</v>
      </c>
      <c r="AL612" s="17">
        <v>7.1812673956276704E-2</v>
      </c>
      <c r="AM612" s="17"/>
      <c r="AN612" s="17">
        <v>6.3948210952989207E-2</v>
      </c>
      <c r="AO612" s="17">
        <v>5.1135825272348098E-2</v>
      </c>
      <c r="AP612" s="17">
        <v>7.1142633728161903E-2</v>
      </c>
      <c r="AQ612" s="17"/>
      <c r="AR612" s="17">
        <v>6.4303319393240105E-2</v>
      </c>
      <c r="AS612" s="17">
        <v>8.8019610832258996E-2</v>
      </c>
      <c r="AT612" s="17"/>
      <c r="AU612" s="17">
        <v>5.36708013776106E-2</v>
      </c>
      <c r="AV612" s="17">
        <v>8.9757165225236205E-2</v>
      </c>
    </row>
    <row r="613" spans="2:48" x14ac:dyDescent="0.25">
      <c r="B613" t="s">
        <v>101</v>
      </c>
      <c r="C613" s="17">
        <v>1.44422101602704E-2</v>
      </c>
      <c r="D613" s="17">
        <v>1.72562799756967E-2</v>
      </c>
      <c r="E613" s="17">
        <v>1.18953164772391E-2</v>
      </c>
      <c r="F613" s="17"/>
      <c r="G613" s="17">
        <v>2.87936525633548E-2</v>
      </c>
      <c r="H613" s="17">
        <v>1.47437853433257E-2</v>
      </c>
      <c r="I613" s="17">
        <v>6.1601874726123799E-3</v>
      </c>
      <c r="J613" s="17">
        <v>1.76223875243425E-2</v>
      </c>
      <c r="K613" s="17">
        <v>5.4374988706656297E-3</v>
      </c>
      <c r="L613" s="17"/>
      <c r="M613" s="17">
        <v>1.4284507190846301E-2</v>
      </c>
      <c r="N613" s="17">
        <v>1.03978215353584E-2</v>
      </c>
      <c r="O613" s="17">
        <v>6.5124024746176399E-3</v>
      </c>
      <c r="P613" s="17">
        <v>2.4155518873651E-2</v>
      </c>
      <c r="Q613" s="17"/>
      <c r="R613" s="17">
        <v>1.3363132829008501E-2</v>
      </c>
      <c r="S613" s="17">
        <v>2.5179296600337402E-2</v>
      </c>
      <c r="T613" s="17">
        <v>2.0104180249898899E-2</v>
      </c>
      <c r="U613" s="17">
        <v>7.2202224883132398E-3</v>
      </c>
      <c r="V613" s="17"/>
      <c r="W613" s="17">
        <v>2.1880242924682099E-2</v>
      </c>
      <c r="X613" s="17">
        <v>1.07582310507073E-2</v>
      </c>
      <c r="Y613" s="17">
        <v>1.06806682371971E-2</v>
      </c>
      <c r="Z613" s="17">
        <v>4.1567820002280001E-2</v>
      </c>
      <c r="AA613" s="17">
        <v>0</v>
      </c>
      <c r="AB613" s="17"/>
      <c r="AC613" s="17">
        <v>1.75179066677131E-2</v>
      </c>
      <c r="AD613" s="17">
        <v>8.9988169242048097E-3</v>
      </c>
      <c r="AE613" s="17"/>
      <c r="AF613" s="17">
        <v>1.1753035302616399E-2</v>
      </c>
      <c r="AG613" s="17">
        <v>1.8810023598320701E-2</v>
      </c>
      <c r="AH613" s="17">
        <v>1.5370386750274301E-2</v>
      </c>
      <c r="AI613" s="17">
        <v>1.3125058917733801E-2</v>
      </c>
      <c r="AJ613" s="17"/>
      <c r="AK613" s="17">
        <v>6.0218895911939296E-3</v>
      </c>
      <c r="AL613" s="17">
        <v>1.65328452931565E-2</v>
      </c>
      <c r="AM613" s="17"/>
      <c r="AN613" s="17">
        <v>7.6617123322564101E-3</v>
      </c>
      <c r="AO613" s="17">
        <v>1.22855288198146E-2</v>
      </c>
      <c r="AP613" s="17">
        <v>1.87757068535379E-2</v>
      </c>
      <c r="AQ613" s="17"/>
      <c r="AR613" s="17">
        <v>1.33060504450115E-2</v>
      </c>
      <c r="AS613" s="17">
        <v>2.4311459871723302E-2</v>
      </c>
      <c r="AT613" s="17"/>
      <c r="AU613" s="17">
        <v>9.5473912125599095E-3</v>
      </c>
      <c r="AV613" s="17">
        <v>2.8868385335210502E-2</v>
      </c>
    </row>
    <row r="614" spans="2:48" x14ac:dyDescent="0.25">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row>
    <row r="615" spans="2:48" x14ac:dyDescent="0.25">
      <c r="B615" s="6" t="s">
        <v>283</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row>
    <row r="616" spans="2:48" x14ac:dyDescent="0.25">
      <c r="B616" s="24" t="s">
        <v>73</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row>
    <row r="617" spans="2:48" x14ac:dyDescent="0.25">
      <c r="B617" t="s">
        <v>243</v>
      </c>
      <c r="C617" s="17">
        <v>0.403265886266161</v>
      </c>
      <c r="D617" s="17">
        <v>0.430325414694469</v>
      </c>
      <c r="E617" s="17">
        <v>0.37517618099426597</v>
      </c>
      <c r="F617" s="17"/>
      <c r="G617" s="17">
        <v>0.40331501594652602</v>
      </c>
      <c r="H617" s="17">
        <v>0.43525941378975502</v>
      </c>
      <c r="I617" s="17">
        <v>0.41623652289123703</v>
      </c>
      <c r="J617" s="17">
        <v>0.37488474714884701</v>
      </c>
      <c r="K617" s="17">
        <v>0.38766908884439499</v>
      </c>
      <c r="L617" s="17"/>
      <c r="M617" s="17">
        <v>0.43319070338973098</v>
      </c>
      <c r="N617" s="17">
        <v>0.40358071533022799</v>
      </c>
      <c r="O617" s="17">
        <v>0.36365411284921401</v>
      </c>
      <c r="P617" s="17">
        <v>0.421124463987817</v>
      </c>
      <c r="Q617" s="17"/>
      <c r="R617" s="17">
        <v>0.36466205259332901</v>
      </c>
      <c r="S617" s="17">
        <v>0.35686591624816599</v>
      </c>
      <c r="T617" s="17">
        <v>0.45199566072158698</v>
      </c>
      <c r="U617" s="17">
        <v>0.41257104884766899</v>
      </c>
      <c r="V617" s="17"/>
      <c r="W617" s="17">
        <v>0.394505329185531</v>
      </c>
      <c r="X617" s="17">
        <v>0.437895126358681</v>
      </c>
      <c r="Y617" s="17">
        <v>0.40797281377200301</v>
      </c>
      <c r="Z617" s="17">
        <v>0.29819460830594002</v>
      </c>
      <c r="AA617" s="17">
        <v>0.45565994472848498</v>
      </c>
      <c r="AB617" s="17"/>
      <c r="AC617" s="17">
        <v>0.403488396810047</v>
      </c>
      <c r="AD617" s="17">
        <v>0.411448012425361</v>
      </c>
      <c r="AE617" s="17"/>
      <c r="AF617" s="17">
        <v>0.42838684046364001</v>
      </c>
      <c r="AG617" s="17">
        <v>0.371848445927981</v>
      </c>
      <c r="AH617" s="17">
        <v>0.40899245667648998</v>
      </c>
      <c r="AI617" s="17">
        <v>0.39037699946386101</v>
      </c>
      <c r="AJ617" s="17"/>
      <c r="AK617" s="17">
        <v>0.38734997058966197</v>
      </c>
      <c r="AL617" s="17">
        <v>0.41860603720978001</v>
      </c>
      <c r="AM617" s="17"/>
      <c r="AN617" s="17">
        <v>0.42315705372883</v>
      </c>
      <c r="AO617" s="17">
        <v>0.39416488973011199</v>
      </c>
      <c r="AP617" s="17">
        <v>0.43885306408206198</v>
      </c>
      <c r="AQ617" s="17"/>
      <c r="AR617" s="17">
        <v>0.45998265387637299</v>
      </c>
      <c r="AS617" s="17">
        <v>0.32893549034189001</v>
      </c>
      <c r="AT617" s="17"/>
      <c r="AU617" s="17">
        <v>0.45627213096154601</v>
      </c>
      <c r="AV617" s="17">
        <v>0.33742920778913199</v>
      </c>
    </row>
    <row r="618" spans="2:48" x14ac:dyDescent="0.25">
      <c r="B618" t="s">
        <v>244</v>
      </c>
      <c r="C618" s="17">
        <v>0.34862493501438402</v>
      </c>
      <c r="D618" s="17">
        <v>0.37725090463781802</v>
      </c>
      <c r="E618" s="17">
        <v>0.319888540884046</v>
      </c>
      <c r="F618" s="17"/>
      <c r="G618" s="17">
        <v>0.29686920519399101</v>
      </c>
      <c r="H618" s="17">
        <v>0.31613073216019399</v>
      </c>
      <c r="I618" s="17">
        <v>0.42156284985877401</v>
      </c>
      <c r="J618" s="17">
        <v>0.31784860910905799</v>
      </c>
      <c r="K618" s="17">
        <v>0.38872740352068003</v>
      </c>
      <c r="L618" s="17"/>
      <c r="M618" s="17">
        <v>0.41249323675729799</v>
      </c>
      <c r="N618" s="17">
        <v>0.34763904035008403</v>
      </c>
      <c r="O618" s="17">
        <v>0.33470569963131502</v>
      </c>
      <c r="P618" s="17">
        <v>0.30652540068665901</v>
      </c>
      <c r="Q618" s="17"/>
      <c r="R618" s="17">
        <v>0.339710479091414</v>
      </c>
      <c r="S618" s="17">
        <v>0.29558638200557102</v>
      </c>
      <c r="T618" s="17">
        <v>0.37702068041876302</v>
      </c>
      <c r="U618" s="17">
        <v>0.36616009510191699</v>
      </c>
      <c r="V618" s="17"/>
      <c r="W618" s="17">
        <v>0.287483939323534</v>
      </c>
      <c r="X618" s="17">
        <v>0.39329050650148101</v>
      </c>
      <c r="Y618" s="17">
        <v>0.34997179956077401</v>
      </c>
      <c r="Z618" s="17">
        <v>0.39239336799508701</v>
      </c>
      <c r="AA618" s="17">
        <v>4.0227400187230797E-2</v>
      </c>
      <c r="AB618" s="17"/>
      <c r="AC618" s="17">
        <v>0.33092524667234302</v>
      </c>
      <c r="AD618" s="17">
        <v>0.39261826621726997</v>
      </c>
      <c r="AE618" s="17"/>
      <c r="AF618" s="17">
        <v>0.35268530666174103</v>
      </c>
      <c r="AG618" s="17">
        <v>0.40783702473983802</v>
      </c>
      <c r="AH618" s="17">
        <v>0.31331381193737601</v>
      </c>
      <c r="AI618" s="17">
        <v>0.40540138754729699</v>
      </c>
      <c r="AJ618" s="17"/>
      <c r="AK618" s="17">
        <v>0.33085260936588501</v>
      </c>
      <c r="AL618" s="17">
        <v>0.38804216150781001</v>
      </c>
      <c r="AM618" s="17"/>
      <c r="AN618" s="17">
        <v>0.37746606089631402</v>
      </c>
      <c r="AO618" s="17">
        <v>0.35005557906588503</v>
      </c>
      <c r="AP618" s="17">
        <v>0.36505380338785398</v>
      </c>
      <c r="AQ618" s="17"/>
      <c r="AR618" s="17">
        <v>0.39798763654472902</v>
      </c>
      <c r="AS618" s="17">
        <v>0.33106967322938302</v>
      </c>
      <c r="AT618" s="17"/>
      <c r="AU618" s="17">
        <v>0.44045582040079001</v>
      </c>
      <c r="AV618" s="17">
        <v>0.272482628626805</v>
      </c>
    </row>
    <row r="619" spans="2:48" x14ac:dyDescent="0.25">
      <c r="B619" t="s">
        <v>245</v>
      </c>
      <c r="C619" s="17">
        <v>0.32302866009419001</v>
      </c>
      <c r="D619" s="17">
        <v>0.31840711924814502</v>
      </c>
      <c r="E619" s="17">
        <v>0.33116629114856599</v>
      </c>
      <c r="F619" s="17"/>
      <c r="G619" s="17">
        <v>0.24043405846499699</v>
      </c>
      <c r="H619" s="17">
        <v>0.34258404283166899</v>
      </c>
      <c r="I619" s="17">
        <v>0.34547096392085302</v>
      </c>
      <c r="J619" s="17">
        <v>0.30224499969402002</v>
      </c>
      <c r="K619" s="17">
        <v>0.38130997130563599</v>
      </c>
      <c r="L619" s="17"/>
      <c r="M619" s="17">
        <v>0.36503778927076302</v>
      </c>
      <c r="N619" s="17">
        <v>0.29622367530733001</v>
      </c>
      <c r="O619" s="17">
        <v>0.33403574224934501</v>
      </c>
      <c r="P619" s="17">
        <v>0.30912456134869598</v>
      </c>
      <c r="Q619" s="17"/>
      <c r="R619" s="17">
        <v>0.35590159340463201</v>
      </c>
      <c r="S619" s="17">
        <v>0.29076015630925101</v>
      </c>
      <c r="T619" s="17">
        <v>0.358535279759985</v>
      </c>
      <c r="U619" s="17">
        <v>0.29852705751198599</v>
      </c>
      <c r="V619" s="17"/>
      <c r="W619" s="17">
        <v>0.27201256716917699</v>
      </c>
      <c r="X619" s="17">
        <v>0.356319691818827</v>
      </c>
      <c r="Y619" s="17">
        <v>0.36195015409678499</v>
      </c>
      <c r="Z619" s="17">
        <v>0.28727697951840198</v>
      </c>
      <c r="AA619" s="17">
        <v>0.55658770545198899</v>
      </c>
      <c r="AB619" s="17"/>
      <c r="AC619" s="17">
        <v>0.308544600152097</v>
      </c>
      <c r="AD619" s="17">
        <v>0.34541166068951701</v>
      </c>
      <c r="AE619" s="17"/>
      <c r="AF619" s="17">
        <v>0.38080712457433602</v>
      </c>
      <c r="AG619" s="17">
        <v>0.37058856203509899</v>
      </c>
      <c r="AH619" s="17">
        <v>0.26773516673074499</v>
      </c>
      <c r="AI619" s="17">
        <v>0.29955380405207699</v>
      </c>
      <c r="AJ619" s="17"/>
      <c r="AK619" s="17">
        <v>0.36630445652111898</v>
      </c>
      <c r="AL619" s="17">
        <v>0.28428471570403202</v>
      </c>
      <c r="AM619" s="17"/>
      <c r="AN619" s="17">
        <v>0.37209416646473997</v>
      </c>
      <c r="AO619" s="17">
        <v>0.335030655748424</v>
      </c>
      <c r="AP619" s="17">
        <v>0.29057127763514801</v>
      </c>
      <c r="AQ619" s="17"/>
      <c r="AR619" s="17">
        <v>0.40214061639263898</v>
      </c>
      <c r="AS619" s="17">
        <v>0.25675691017946001</v>
      </c>
      <c r="AT619" s="17"/>
      <c r="AU619" s="17">
        <v>0.41513937117282901</v>
      </c>
      <c r="AV619" s="17">
        <v>0.24980663239276499</v>
      </c>
    </row>
    <row r="620" spans="2:48" x14ac:dyDescent="0.25">
      <c r="B620" t="s">
        <v>246</v>
      </c>
      <c r="C620" s="17">
        <v>0.318636012997142</v>
      </c>
      <c r="D620" s="17">
        <v>0.31241145438587498</v>
      </c>
      <c r="E620" s="17">
        <v>0.32829403537972301</v>
      </c>
      <c r="F620" s="17"/>
      <c r="G620" s="17">
        <v>0.34506897659768898</v>
      </c>
      <c r="H620" s="17">
        <v>0.26133190828776998</v>
      </c>
      <c r="I620" s="17">
        <v>0.32317201389121197</v>
      </c>
      <c r="J620" s="17">
        <v>0.28873614391466601</v>
      </c>
      <c r="K620" s="17">
        <v>0.374635540243343</v>
      </c>
      <c r="L620" s="17"/>
      <c r="M620" s="17">
        <v>0.41570134171466</v>
      </c>
      <c r="N620" s="17">
        <v>0.31314672051708797</v>
      </c>
      <c r="O620" s="17">
        <v>0.29458460768709999</v>
      </c>
      <c r="P620" s="17">
        <v>0.247570619790976</v>
      </c>
      <c r="Q620" s="17"/>
      <c r="R620" s="17">
        <v>0.32203845912350698</v>
      </c>
      <c r="S620" s="17">
        <v>0.31257577601745601</v>
      </c>
      <c r="T620" s="17">
        <v>0.33002565302133502</v>
      </c>
      <c r="U620" s="17">
        <v>0.336190382737592</v>
      </c>
      <c r="V620" s="17"/>
      <c r="W620" s="17">
        <v>0.26213064804661901</v>
      </c>
      <c r="X620" s="17">
        <v>0.33490878258268098</v>
      </c>
      <c r="Y620" s="17">
        <v>0.34153472122826001</v>
      </c>
      <c r="Z620" s="17">
        <v>0.39509011339427502</v>
      </c>
      <c r="AA620" s="17">
        <v>0.26214752976921901</v>
      </c>
      <c r="AB620" s="17"/>
      <c r="AC620" s="17">
        <v>0.30998024449718797</v>
      </c>
      <c r="AD620" s="17">
        <v>0.33721532234559798</v>
      </c>
      <c r="AE620" s="17"/>
      <c r="AF620" s="17">
        <v>0.34491959829778901</v>
      </c>
      <c r="AG620" s="17">
        <v>0.32332189038700199</v>
      </c>
      <c r="AH620" s="17">
        <v>0.29835697921323201</v>
      </c>
      <c r="AI620" s="17">
        <v>0.33312910718028499</v>
      </c>
      <c r="AJ620" s="17"/>
      <c r="AK620" s="17">
        <v>0.30657028993359697</v>
      </c>
      <c r="AL620" s="17">
        <v>0.33506802907952998</v>
      </c>
      <c r="AM620" s="17"/>
      <c r="AN620" s="17">
        <v>0.31990184544928701</v>
      </c>
      <c r="AO620" s="17">
        <v>0.32308226561227099</v>
      </c>
      <c r="AP620" s="17">
        <v>0.33496168748903898</v>
      </c>
      <c r="AQ620" s="17"/>
      <c r="AR620" s="17">
        <v>0.33900858786476201</v>
      </c>
      <c r="AS620" s="17">
        <v>0.27975287387453601</v>
      </c>
      <c r="AT620" s="17"/>
      <c r="AU620" s="17">
        <v>0.38998906115642501</v>
      </c>
      <c r="AV620" s="17">
        <v>0.27715948243244398</v>
      </c>
    </row>
    <row r="621" spans="2:48" x14ac:dyDescent="0.25">
      <c r="B621" t="s">
        <v>247</v>
      </c>
      <c r="C621" s="17">
        <v>0.26160154252365098</v>
      </c>
      <c r="D621" s="17">
        <v>0.259883821180937</v>
      </c>
      <c r="E621" s="17">
        <v>0.26391359727957298</v>
      </c>
      <c r="F621" s="17"/>
      <c r="G621" s="17">
        <v>0.25476721658518697</v>
      </c>
      <c r="H621" s="17">
        <v>0.26970849104850197</v>
      </c>
      <c r="I621" s="17">
        <v>0.24074929034991899</v>
      </c>
      <c r="J621" s="17">
        <v>0.28260726779663298</v>
      </c>
      <c r="K621" s="17">
        <v>0.25969561119254497</v>
      </c>
      <c r="L621" s="17"/>
      <c r="M621" s="17">
        <v>0.28795077975696698</v>
      </c>
      <c r="N621" s="17">
        <v>0.25168254197110101</v>
      </c>
      <c r="O621" s="17">
        <v>0.25394897517202503</v>
      </c>
      <c r="P621" s="17">
        <v>0.25971396651733802</v>
      </c>
      <c r="Q621" s="17"/>
      <c r="R621" s="17">
        <v>0.31140776135710102</v>
      </c>
      <c r="S621" s="17">
        <v>0.18687343494596501</v>
      </c>
      <c r="T621" s="17">
        <v>0.27733254799998303</v>
      </c>
      <c r="U621" s="17">
        <v>0.25626710285126297</v>
      </c>
      <c r="V621" s="17"/>
      <c r="W621" s="17">
        <v>0.23973915069676599</v>
      </c>
      <c r="X621" s="17">
        <v>0.26267806644439401</v>
      </c>
      <c r="Y621" s="17">
        <v>0.30073835895262502</v>
      </c>
      <c r="Z621" s="17">
        <v>0.30660544981959797</v>
      </c>
      <c r="AA621" s="17">
        <v>6.65399119729983E-2</v>
      </c>
      <c r="AB621" s="17"/>
      <c r="AC621" s="17">
        <v>0.24528944256456001</v>
      </c>
      <c r="AD621" s="17">
        <v>0.293592490658798</v>
      </c>
      <c r="AE621" s="17"/>
      <c r="AF621" s="17">
        <v>0.2924412138559</v>
      </c>
      <c r="AG621" s="17">
        <v>0.31053365510939901</v>
      </c>
      <c r="AH621" s="17">
        <v>0.22210189900489</v>
      </c>
      <c r="AI621" s="17">
        <v>0.25067827164856898</v>
      </c>
      <c r="AJ621" s="17"/>
      <c r="AK621" s="17">
        <v>0.322001850965139</v>
      </c>
      <c r="AL621" s="17">
        <v>0.22273686740530901</v>
      </c>
      <c r="AM621" s="17"/>
      <c r="AN621" s="17">
        <v>0.33390656862085999</v>
      </c>
      <c r="AO621" s="17">
        <v>0.25888584804921599</v>
      </c>
      <c r="AP621" s="17">
        <v>0.225229179558532</v>
      </c>
      <c r="AQ621" s="17"/>
      <c r="AR621" s="17">
        <v>0.33239331953645301</v>
      </c>
      <c r="AS621" s="17">
        <v>0.20584664218696</v>
      </c>
      <c r="AT621" s="17"/>
      <c r="AU621" s="17">
        <v>0.324333653252312</v>
      </c>
      <c r="AV621" s="17">
        <v>0.207236360588711</v>
      </c>
    </row>
    <row r="622" spans="2:48" x14ac:dyDescent="0.25">
      <c r="B622" t="s">
        <v>282</v>
      </c>
      <c r="C622" s="17">
        <v>0.25617534996448099</v>
      </c>
      <c r="D622" s="17">
        <v>0.26935691744753298</v>
      </c>
      <c r="E622" s="17">
        <v>0.24162781741039199</v>
      </c>
      <c r="F622" s="17"/>
      <c r="G622" s="17">
        <v>0.240500956503757</v>
      </c>
      <c r="H622" s="17">
        <v>0.25479029173037698</v>
      </c>
      <c r="I622" s="17">
        <v>0.283839616438472</v>
      </c>
      <c r="J622" s="17">
        <v>0.25011460003229202</v>
      </c>
      <c r="K622" s="17">
        <v>0.251378123352484</v>
      </c>
      <c r="L622" s="17"/>
      <c r="M622" s="17">
        <v>0.31725368628673201</v>
      </c>
      <c r="N622" s="17">
        <v>0.29508454258220201</v>
      </c>
      <c r="O622" s="17">
        <v>0.232721019210474</v>
      </c>
      <c r="P622" s="17">
        <v>0.18398060474429601</v>
      </c>
      <c r="Q622" s="17"/>
      <c r="R622" s="17">
        <v>0.26135075960062198</v>
      </c>
      <c r="S622" s="17">
        <v>0.25241900555587499</v>
      </c>
      <c r="T622" s="17">
        <v>0.28553960115350402</v>
      </c>
      <c r="U622" s="17">
        <v>0.26235293473181798</v>
      </c>
      <c r="V622" s="17"/>
      <c r="W622" s="17">
        <v>0.27545091832238</v>
      </c>
      <c r="X622" s="17">
        <v>0.24884109590999201</v>
      </c>
      <c r="Y622" s="17">
        <v>0.26992530286230398</v>
      </c>
      <c r="Z622" s="17">
        <v>0.26693101850518502</v>
      </c>
      <c r="AA622" s="17">
        <v>3.6730498083147801E-2</v>
      </c>
      <c r="AB622" s="17"/>
      <c r="AC622" s="17">
        <v>0.23190220292206201</v>
      </c>
      <c r="AD622" s="17">
        <v>0.30712775943623999</v>
      </c>
      <c r="AE622" s="17"/>
      <c r="AF622" s="17">
        <v>0.26386554648706201</v>
      </c>
      <c r="AG622" s="17">
        <v>0.289148905073145</v>
      </c>
      <c r="AH622" s="17">
        <v>0.25289672727286899</v>
      </c>
      <c r="AI622" s="17">
        <v>0.206181909880642</v>
      </c>
      <c r="AJ622" s="17"/>
      <c r="AK622" s="17">
        <v>0.26607118166523203</v>
      </c>
      <c r="AL622" s="17">
        <v>0.25555284191423</v>
      </c>
      <c r="AM622" s="17"/>
      <c r="AN622" s="17">
        <v>0.236041060783033</v>
      </c>
      <c r="AO622" s="17">
        <v>0.27586457178696699</v>
      </c>
      <c r="AP622" s="17">
        <v>0.28689412888868598</v>
      </c>
      <c r="AQ622" s="17"/>
      <c r="AR622" s="17">
        <v>0.31083640466548301</v>
      </c>
      <c r="AS622" s="17">
        <v>0.22316996787472099</v>
      </c>
      <c r="AT622" s="17"/>
      <c r="AU622" s="17">
        <v>0.341408954611157</v>
      </c>
      <c r="AV622" s="17">
        <v>0.18525048341622699</v>
      </c>
    </row>
    <row r="623" spans="2:48" x14ac:dyDescent="0.25">
      <c r="B623" t="s">
        <v>249</v>
      </c>
      <c r="C623" s="17">
        <v>0.19559661191248001</v>
      </c>
      <c r="D623" s="17">
        <v>0.22635033711835401</v>
      </c>
      <c r="E623" s="17">
        <v>0.16844792632378899</v>
      </c>
      <c r="F623" s="17"/>
      <c r="G623" s="17">
        <v>0.14171103149422001</v>
      </c>
      <c r="H623" s="17">
        <v>0.189977470013206</v>
      </c>
      <c r="I623" s="17">
        <v>0.220847483658031</v>
      </c>
      <c r="J623" s="17">
        <v>0.19864145009200099</v>
      </c>
      <c r="K623" s="17">
        <v>0.224559139362383</v>
      </c>
      <c r="L623" s="17"/>
      <c r="M623" s="17">
        <v>0.20628901380858899</v>
      </c>
      <c r="N623" s="17">
        <v>0.217765189252692</v>
      </c>
      <c r="O623" s="17">
        <v>0.17680975888141101</v>
      </c>
      <c r="P623" s="17">
        <v>0.183063706017911</v>
      </c>
      <c r="Q623" s="17"/>
      <c r="R623" s="17">
        <v>0.26361562963595803</v>
      </c>
      <c r="S623" s="17">
        <v>0.12147854400543399</v>
      </c>
      <c r="T623" s="17">
        <v>0.20614912579793301</v>
      </c>
      <c r="U623" s="17">
        <v>0.16684158170164601</v>
      </c>
      <c r="V623" s="17"/>
      <c r="W623" s="17">
        <v>0.17931176130436099</v>
      </c>
      <c r="X623" s="17">
        <v>0.18814617214190199</v>
      </c>
      <c r="Y623" s="17">
        <v>0.205561879596522</v>
      </c>
      <c r="Z623" s="17">
        <v>0.166994183583695</v>
      </c>
      <c r="AA623" s="17">
        <v>0.32868744174221798</v>
      </c>
      <c r="AB623" s="17"/>
      <c r="AC623" s="17">
        <v>0.18201268047878899</v>
      </c>
      <c r="AD623" s="17">
        <v>0.226638365245204</v>
      </c>
      <c r="AE623" s="17"/>
      <c r="AF623" s="17">
        <v>0.21395394249114899</v>
      </c>
      <c r="AG623" s="17">
        <v>0.226690393786846</v>
      </c>
      <c r="AH623" s="17">
        <v>0.18042979365325101</v>
      </c>
      <c r="AI623" s="17">
        <v>0.175842780546206</v>
      </c>
      <c r="AJ623" s="17"/>
      <c r="AK623" s="17">
        <v>0.22172519239517899</v>
      </c>
      <c r="AL623" s="17">
        <v>0.18264940553073</v>
      </c>
      <c r="AM623" s="17"/>
      <c r="AN623" s="17">
        <v>0.247638876922715</v>
      </c>
      <c r="AO623" s="17">
        <v>0.19683757191889001</v>
      </c>
      <c r="AP623" s="17">
        <v>0.16873071871370399</v>
      </c>
      <c r="AQ623" s="17"/>
      <c r="AR623" s="17">
        <v>0.23656203206677801</v>
      </c>
      <c r="AS623" s="17">
        <v>0.152605137849294</v>
      </c>
      <c r="AT623" s="17"/>
      <c r="AU623" s="17">
        <v>0.28475044716884501</v>
      </c>
      <c r="AV623" s="17">
        <v>0.121219266809276</v>
      </c>
    </row>
    <row r="624" spans="2:48" x14ac:dyDescent="0.25">
      <c r="B624" t="s">
        <v>123</v>
      </c>
      <c r="C624" s="17">
        <v>6.0245633466056901E-2</v>
      </c>
      <c r="D624" s="17">
        <v>5.7807425209607403E-2</v>
      </c>
      <c r="E624" s="17">
        <v>6.3772484592952899E-2</v>
      </c>
      <c r="F624" s="17"/>
      <c r="G624" s="17">
        <v>9.5832879517442501E-2</v>
      </c>
      <c r="H624" s="17">
        <v>5.71230285852369E-2</v>
      </c>
      <c r="I624" s="17">
        <v>5.7968857004280797E-2</v>
      </c>
      <c r="J624" s="17">
        <v>5.8036601925232301E-2</v>
      </c>
      <c r="K624" s="17">
        <v>3.3861297261509202E-2</v>
      </c>
      <c r="L624" s="17"/>
      <c r="M624" s="17">
        <v>1.3577298308411199E-2</v>
      </c>
      <c r="N624" s="17">
        <v>8.2787521312222903E-2</v>
      </c>
      <c r="O624" s="17">
        <v>6.2843621763466598E-2</v>
      </c>
      <c r="P624" s="17">
        <v>7.9188145106168104E-2</v>
      </c>
      <c r="Q624" s="17"/>
      <c r="R624" s="17">
        <v>3.8787507022053601E-2</v>
      </c>
      <c r="S624" s="17">
        <v>9.3532133098256601E-2</v>
      </c>
      <c r="T624" s="17">
        <v>7.7124587438015896E-2</v>
      </c>
      <c r="U624" s="17">
        <v>3.0159424317729201E-2</v>
      </c>
      <c r="V624" s="17"/>
      <c r="W624" s="17">
        <v>8.1906092679599904E-2</v>
      </c>
      <c r="X624" s="17">
        <v>4.26041005333141E-2</v>
      </c>
      <c r="Y624" s="17">
        <v>5.4521599375483898E-2</v>
      </c>
      <c r="Z624" s="17">
        <v>1.38468386395919E-2</v>
      </c>
      <c r="AA624" s="17">
        <v>0</v>
      </c>
      <c r="AB624" s="17"/>
      <c r="AC624" s="17">
        <v>7.3341665093572705E-2</v>
      </c>
      <c r="AD624" s="17">
        <v>3.4593787187344099E-2</v>
      </c>
      <c r="AE624" s="17"/>
      <c r="AF624" s="17">
        <v>3.1317857814917402E-2</v>
      </c>
      <c r="AG624" s="17">
        <v>5.23689240108011E-2</v>
      </c>
      <c r="AH624" s="17">
        <v>7.3220226972196004E-2</v>
      </c>
      <c r="AI624" s="17">
        <v>7.0774256163444696E-2</v>
      </c>
      <c r="AJ624" s="17"/>
      <c r="AK624" s="17">
        <v>5.5935956595925998E-2</v>
      </c>
      <c r="AL624" s="17">
        <v>5.3854964920642498E-2</v>
      </c>
      <c r="AM624" s="17"/>
      <c r="AN624" s="17">
        <v>3.3451971138295199E-2</v>
      </c>
      <c r="AO624" s="17">
        <v>5.0786704391552598E-2</v>
      </c>
      <c r="AP624" s="17">
        <v>4.67956740819125E-2</v>
      </c>
      <c r="AQ624" s="17"/>
      <c r="AR624" s="17">
        <v>3.2541740974429197E-2</v>
      </c>
      <c r="AS624" s="17">
        <v>7.1860955810239602E-2</v>
      </c>
      <c r="AT624" s="17"/>
      <c r="AU624" s="17">
        <v>3.7733297320164401E-2</v>
      </c>
      <c r="AV624" s="17">
        <v>6.5409978407672598E-2</v>
      </c>
    </row>
    <row r="625" spans="2:48" x14ac:dyDescent="0.25">
      <c r="B625" t="s">
        <v>126</v>
      </c>
      <c r="C625" s="17">
        <v>0.12492918670321</v>
      </c>
      <c r="D625" s="17">
        <v>0.10282086222436</v>
      </c>
      <c r="E625" s="17">
        <v>0.14130959714698699</v>
      </c>
      <c r="F625" s="17"/>
      <c r="G625" s="17">
        <v>0.15818437557089299</v>
      </c>
      <c r="H625" s="17">
        <v>0.123373449033075</v>
      </c>
      <c r="I625" s="17">
        <v>9.5522402671786605E-2</v>
      </c>
      <c r="J625" s="17">
        <v>0.15100517276591699</v>
      </c>
      <c r="K625" s="17">
        <v>9.7613408747762406E-2</v>
      </c>
      <c r="L625" s="17"/>
      <c r="M625" s="17">
        <v>0.100556679578339</v>
      </c>
      <c r="N625" s="17">
        <v>0.105955727715702</v>
      </c>
      <c r="O625" s="17">
        <v>0.15123989298638399</v>
      </c>
      <c r="P625" s="17">
        <v>0.135268378729966</v>
      </c>
      <c r="Q625" s="17"/>
      <c r="R625" s="17">
        <v>9.2165624209702202E-2</v>
      </c>
      <c r="S625" s="17">
        <v>0.10012274893025901</v>
      </c>
      <c r="T625" s="17">
        <v>9.8716450236382106E-2</v>
      </c>
      <c r="U625" s="17">
        <v>0.15483233031251201</v>
      </c>
      <c r="V625" s="17"/>
      <c r="W625" s="17">
        <v>0.14837619038970501</v>
      </c>
      <c r="X625" s="17">
        <v>0.12682378808264799</v>
      </c>
      <c r="Y625" s="17">
        <v>9.7367961404700096E-2</v>
      </c>
      <c r="Z625" s="17">
        <v>9.0355387711254606E-2</v>
      </c>
      <c r="AA625" s="17">
        <v>0.340141884491865</v>
      </c>
      <c r="AB625" s="17"/>
      <c r="AC625" s="17">
        <v>0.14588680323598399</v>
      </c>
      <c r="AD625" s="17">
        <v>8.5797562343807393E-2</v>
      </c>
      <c r="AE625" s="17"/>
      <c r="AF625" s="17">
        <v>0.117925749171738</v>
      </c>
      <c r="AG625" s="17">
        <v>7.1339599492430295E-2</v>
      </c>
      <c r="AH625" s="17">
        <v>0.14780016005205199</v>
      </c>
      <c r="AI625" s="17">
        <v>0.15876747641436201</v>
      </c>
      <c r="AJ625" s="17"/>
      <c r="AK625" s="17">
        <v>0.110370662431882</v>
      </c>
      <c r="AL625" s="17">
        <v>0.13355970409451301</v>
      </c>
      <c r="AM625" s="17"/>
      <c r="AN625" s="17">
        <v>0.112717626809221</v>
      </c>
      <c r="AO625" s="17">
        <v>0.111380943132263</v>
      </c>
      <c r="AP625" s="17">
        <v>0.14483372668348901</v>
      </c>
      <c r="AQ625" s="17"/>
      <c r="AR625" s="17">
        <v>7.2220992287379396E-2</v>
      </c>
      <c r="AS625" s="17">
        <v>0.20006749470285501</v>
      </c>
      <c r="AT625" s="17"/>
      <c r="AU625" s="17">
        <v>3.2908664330310602E-2</v>
      </c>
      <c r="AV625" s="17">
        <v>0.25913098370877602</v>
      </c>
    </row>
    <row r="626" spans="2:48" x14ac:dyDescent="0.25">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row>
    <row r="627" spans="2:48" x14ac:dyDescent="0.25">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V25"/>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60</v>
      </c>
      <c r="C9" s="17">
        <v>2.5409410756145698E-2</v>
      </c>
      <c r="D9" s="17">
        <v>2.5467254213389499E-2</v>
      </c>
      <c r="E9" s="17">
        <v>2.5812700089269901E-2</v>
      </c>
      <c r="F9" s="17"/>
      <c r="G9" s="17">
        <v>3.6128265286691899E-2</v>
      </c>
      <c r="H9" s="17">
        <v>5.6028269611183901E-2</v>
      </c>
      <c r="I9" s="17">
        <v>0</v>
      </c>
      <c r="J9" s="17">
        <v>3.3754813654730403E-2</v>
      </c>
      <c r="K9" s="17">
        <v>1.97886132035811E-3</v>
      </c>
      <c r="L9" s="17"/>
      <c r="M9" s="17">
        <v>5.1095955059529399E-3</v>
      </c>
      <c r="N9" s="17">
        <v>3.0924408304635401E-2</v>
      </c>
      <c r="O9" s="17">
        <v>1.0365476432356999E-2</v>
      </c>
      <c r="P9" s="17">
        <v>5.2254691528354803E-2</v>
      </c>
      <c r="Q9" s="17"/>
      <c r="R9" s="17">
        <v>2.3749761795198401E-2</v>
      </c>
      <c r="S9" s="17">
        <v>2.9063525476954E-2</v>
      </c>
      <c r="T9" s="17">
        <v>4.01984564002257E-2</v>
      </c>
      <c r="U9" s="17">
        <v>1.6283940676442499E-2</v>
      </c>
      <c r="V9" s="17"/>
      <c r="W9" s="17">
        <v>4.79954278758822E-2</v>
      </c>
      <c r="X9" s="17">
        <v>1.48769964279085E-2</v>
      </c>
      <c r="Y9" s="17">
        <v>5.57868413053307E-3</v>
      </c>
      <c r="Z9" s="17">
        <v>0</v>
      </c>
      <c r="AA9" s="17">
        <v>0</v>
      </c>
      <c r="AB9" s="17"/>
      <c r="AC9" s="17">
        <v>2.1328198005693799E-2</v>
      </c>
      <c r="AD9" s="17">
        <v>3.4197006812997602E-2</v>
      </c>
      <c r="AE9" s="17"/>
      <c r="AF9" s="17">
        <v>1.45219597477172E-2</v>
      </c>
      <c r="AG9" s="17">
        <v>2.7598782851904601E-2</v>
      </c>
      <c r="AH9" s="17">
        <v>2.4894615917981401E-2</v>
      </c>
      <c r="AI9" s="17">
        <v>4.8408070880041898E-2</v>
      </c>
      <c r="AJ9" s="17"/>
      <c r="AK9" s="17">
        <v>2.3306276862051601E-2</v>
      </c>
      <c r="AL9" s="17">
        <v>2.02534993587207E-2</v>
      </c>
      <c r="AM9" s="17"/>
      <c r="AN9" s="17">
        <v>1.16055822786335E-2</v>
      </c>
      <c r="AO9" s="17">
        <v>3.3491652176770102E-2</v>
      </c>
      <c r="AP9" s="17">
        <v>2.9156700827514401E-2</v>
      </c>
      <c r="AQ9" s="17"/>
      <c r="AR9" s="17">
        <v>2.5343255038865999E-2</v>
      </c>
      <c r="AS9" s="17">
        <v>2.8782852594259299E-2</v>
      </c>
      <c r="AT9" s="17"/>
      <c r="AU9" s="17">
        <v>1.3369224219915E-2</v>
      </c>
      <c r="AV9" s="17">
        <v>3.7370700920644602E-2</v>
      </c>
    </row>
    <row r="10" spans="2:48" x14ac:dyDescent="0.25">
      <c r="B10" s="18" t="s">
        <v>61</v>
      </c>
      <c r="C10" s="17">
        <v>1.45487231573493E-2</v>
      </c>
      <c r="D10" s="17">
        <v>1.9167846766862898E-2</v>
      </c>
      <c r="E10" s="17">
        <v>1.02020035295494E-2</v>
      </c>
      <c r="F10" s="17"/>
      <c r="G10" s="17">
        <v>1.56102395848754E-2</v>
      </c>
      <c r="H10" s="17">
        <v>1.7699965524351501E-2</v>
      </c>
      <c r="I10" s="17">
        <v>8.0306038677307404E-3</v>
      </c>
      <c r="J10" s="17">
        <v>2.7412367756882099E-2</v>
      </c>
      <c r="K10" s="17">
        <v>4.03082304195467E-3</v>
      </c>
      <c r="L10" s="17"/>
      <c r="M10" s="17">
        <v>1.49159882205192E-3</v>
      </c>
      <c r="N10" s="17">
        <v>2.44297818680561E-2</v>
      </c>
      <c r="O10" s="17">
        <v>0</v>
      </c>
      <c r="P10" s="17">
        <v>3.1460806743222998E-2</v>
      </c>
      <c r="Q10" s="17"/>
      <c r="R10" s="17">
        <v>1.7264490298383998E-2</v>
      </c>
      <c r="S10" s="17">
        <v>9.1720495188143594E-3</v>
      </c>
      <c r="T10" s="17">
        <v>2.0633084244534701E-2</v>
      </c>
      <c r="U10" s="17">
        <v>1.1669228957219399E-2</v>
      </c>
      <c r="V10" s="17"/>
      <c r="W10" s="17">
        <v>1.5401488158327601E-2</v>
      </c>
      <c r="X10" s="17">
        <v>7.0145829874054804E-3</v>
      </c>
      <c r="Y10" s="17">
        <v>1.27874376102214E-2</v>
      </c>
      <c r="Z10" s="17">
        <v>4.5455921435927402E-2</v>
      </c>
      <c r="AA10" s="17">
        <v>0</v>
      </c>
      <c r="AB10" s="17"/>
      <c r="AC10" s="17">
        <v>1.4513988740199799E-2</v>
      </c>
      <c r="AD10" s="17">
        <v>9.8156260506039004E-3</v>
      </c>
      <c r="AE10" s="17"/>
      <c r="AF10" s="17">
        <v>5.2232620741734202E-3</v>
      </c>
      <c r="AG10" s="17">
        <v>1.6105243522002499E-2</v>
      </c>
      <c r="AH10" s="17">
        <v>1.57354008442913E-2</v>
      </c>
      <c r="AI10" s="17">
        <v>4.30929745340113E-2</v>
      </c>
      <c r="AJ10" s="17"/>
      <c r="AK10" s="17">
        <v>2.05781981992652E-2</v>
      </c>
      <c r="AL10" s="17">
        <v>7.2672230831243804E-3</v>
      </c>
      <c r="AM10" s="17"/>
      <c r="AN10" s="17">
        <v>1.09072574020232E-2</v>
      </c>
      <c r="AO10" s="17">
        <v>1.7054609223573301E-2</v>
      </c>
      <c r="AP10" s="17">
        <v>1.37458332348089E-2</v>
      </c>
      <c r="AQ10" s="17"/>
      <c r="AR10" s="17">
        <v>1.49056463934453E-2</v>
      </c>
      <c r="AS10" s="17">
        <v>1.6947153411008501E-2</v>
      </c>
      <c r="AT10" s="17"/>
      <c r="AU10" s="17">
        <v>1.2166325393325499E-2</v>
      </c>
      <c r="AV10" s="17">
        <v>9.6383100900917004E-3</v>
      </c>
    </row>
    <row r="11" spans="2:48" x14ac:dyDescent="0.25">
      <c r="B11" s="18" t="s">
        <v>62</v>
      </c>
      <c r="C11" s="17">
        <v>1.8075761561289799E-2</v>
      </c>
      <c r="D11" s="17">
        <v>1.8430851093632301E-2</v>
      </c>
      <c r="E11" s="17">
        <v>1.8049286070659101E-2</v>
      </c>
      <c r="F11" s="17"/>
      <c r="G11" s="17">
        <v>2.0752539423712E-2</v>
      </c>
      <c r="H11" s="17">
        <v>7.0338852632565903E-3</v>
      </c>
      <c r="I11" s="17">
        <v>1.37216801142483E-2</v>
      </c>
      <c r="J11" s="17">
        <v>1.27812784374882E-2</v>
      </c>
      <c r="K11" s="17">
        <v>3.5821384337338197E-2</v>
      </c>
      <c r="L11" s="17"/>
      <c r="M11" s="17">
        <v>4.1060523999489297E-3</v>
      </c>
      <c r="N11" s="17">
        <v>1.6951276738940101E-2</v>
      </c>
      <c r="O11" s="17">
        <v>2.7270952429600301E-2</v>
      </c>
      <c r="P11" s="17">
        <v>2.6387310166745701E-2</v>
      </c>
      <c r="Q11" s="17"/>
      <c r="R11" s="17">
        <v>2.8109605872968998E-2</v>
      </c>
      <c r="S11" s="17">
        <v>2.5264041350741201E-2</v>
      </c>
      <c r="T11" s="17">
        <v>1.97139160501579E-2</v>
      </c>
      <c r="U11" s="17">
        <v>1.5370070244921499E-2</v>
      </c>
      <c r="V11" s="17"/>
      <c r="W11" s="17">
        <v>2.50454235483243E-2</v>
      </c>
      <c r="X11" s="17">
        <v>1.38484790228376E-2</v>
      </c>
      <c r="Y11" s="17">
        <v>2.9467659159006E-2</v>
      </c>
      <c r="Z11" s="17">
        <v>0</v>
      </c>
      <c r="AA11" s="17">
        <v>0</v>
      </c>
      <c r="AB11" s="17"/>
      <c r="AC11" s="17">
        <v>1.7021502674619798E-2</v>
      </c>
      <c r="AD11" s="17">
        <v>2.0749874525853099E-2</v>
      </c>
      <c r="AE11" s="17"/>
      <c r="AF11" s="17">
        <v>1.91457452016193E-2</v>
      </c>
      <c r="AG11" s="17">
        <v>2.3218053298157501E-2</v>
      </c>
      <c r="AH11" s="17">
        <v>1.48889643781864E-2</v>
      </c>
      <c r="AI11" s="17">
        <v>1.0841191987842801E-2</v>
      </c>
      <c r="AJ11" s="17"/>
      <c r="AK11" s="17">
        <v>1.41505646802326E-2</v>
      </c>
      <c r="AL11" s="17">
        <v>2.04345295840868E-2</v>
      </c>
      <c r="AM11" s="17"/>
      <c r="AN11" s="17">
        <v>2.6864395021853602E-2</v>
      </c>
      <c r="AO11" s="17">
        <v>9.0653508965061295E-3</v>
      </c>
      <c r="AP11" s="17">
        <v>2.3517858550459299E-2</v>
      </c>
      <c r="AQ11" s="17"/>
      <c r="AR11" s="17">
        <v>1.06475870389145E-2</v>
      </c>
      <c r="AS11" s="17">
        <v>2.3199533957170702E-2</v>
      </c>
      <c r="AT11" s="17"/>
      <c r="AU11" s="17">
        <v>7.4927866185448399E-3</v>
      </c>
      <c r="AV11" s="17">
        <v>3.2667794505476598E-2</v>
      </c>
    </row>
    <row r="12" spans="2:48" x14ac:dyDescent="0.25">
      <c r="B12" s="18" t="s">
        <v>63</v>
      </c>
      <c r="C12" s="17">
        <v>5.96698431891814E-2</v>
      </c>
      <c r="D12" s="17">
        <v>5.0111550916686398E-2</v>
      </c>
      <c r="E12" s="17">
        <v>6.4332799139261404E-2</v>
      </c>
      <c r="F12" s="17"/>
      <c r="G12" s="17">
        <v>9.03853537117566E-2</v>
      </c>
      <c r="H12" s="17">
        <v>5.6078103084179598E-2</v>
      </c>
      <c r="I12" s="17">
        <v>4.6128309915602801E-2</v>
      </c>
      <c r="J12" s="17">
        <v>5.1974822205828101E-2</v>
      </c>
      <c r="K12" s="17">
        <v>5.4882150992896603E-2</v>
      </c>
      <c r="L12" s="17"/>
      <c r="M12" s="17">
        <v>2.93156755512348E-2</v>
      </c>
      <c r="N12" s="17">
        <v>4.69405999889509E-2</v>
      </c>
      <c r="O12" s="17">
        <v>8.4568179656568404E-2</v>
      </c>
      <c r="P12" s="17">
        <v>8.2345394915605399E-2</v>
      </c>
      <c r="Q12" s="17"/>
      <c r="R12" s="17">
        <v>2.46571764910576E-2</v>
      </c>
      <c r="S12" s="17">
        <v>4.3955858287181501E-2</v>
      </c>
      <c r="T12" s="17">
        <v>3.8366903271097E-2</v>
      </c>
      <c r="U12" s="17">
        <v>9.1100159946770898E-2</v>
      </c>
      <c r="V12" s="17"/>
      <c r="W12" s="17">
        <v>9.5111389621210005E-2</v>
      </c>
      <c r="X12" s="17">
        <v>4.5722216404212299E-2</v>
      </c>
      <c r="Y12" s="17">
        <v>4.8771526334909901E-2</v>
      </c>
      <c r="Z12" s="17">
        <v>2.2879042233625899E-2</v>
      </c>
      <c r="AA12" s="17">
        <v>0</v>
      </c>
      <c r="AB12" s="17"/>
      <c r="AC12" s="17">
        <v>5.8562308770395602E-2</v>
      </c>
      <c r="AD12" s="17">
        <v>6.0935475356745199E-2</v>
      </c>
      <c r="AE12" s="17"/>
      <c r="AF12" s="17">
        <v>3.77049956080103E-2</v>
      </c>
      <c r="AG12" s="17">
        <v>4.6395563017705102E-2</v>
      </c>
      <c r="AH12" s="17">
        <v>6.3869969145280994E-2</v>
      </c>
      <c r="AI12" s="17">
        <v>0.16015808287952699</v>
      </c>
      <c r="AJ12" s="17"/>
      <c r="AK12" s="17">
        <v>5.5197280348285999E-2</v>
      </c>
      <c r="AL12" s="17">
        <v>6.0543784055914297E-2</v>
      </c>
      <c r="AM12" s="17"/>
      <c r="AN12" s="17">
        <v>4.0047856071837598E-2</v>
      </c>
      <c r="AO12" s="17">
        <v>4.9818148330371403E-2</v>
      </c>
      <c r="AP12" s="17">
        <v>8.3011535925535104E-2</v>
      </c>
      <c r="AQ12" s="17"/>
      <c r="AR12" s="17">
        <v>5.2550102093576898E-2</v>
      </c>
      <c r="AS12" s="17">
        <v>8.9020330603288095E-2</v>
      </c>
      <c r="AT12" s="17"/>
      <c r="AU12" s="17">
        <v>3.7183256893276798E-2</v>
      </c>
      <c r="AV12" s="17">
        <v>7.6455843508514199E-2</v>
      </c>
    </row>
    <row r="13" spans="2:48" x14ac:dyDescent="0.25">
      <c r="B13" s="18" t="s">
        <v>64</v>
      </c>
      <c r="C13" s="17">
        <v>8.9727844119000394E-2</v>
      </c>
      <c r="D13" s="17">
        <v>5.6460757518632797E-2</v>
      </c>
      <c r="E13" s="17">
        <v>0.124562216685041</v>
      </c>
      <c r="F13" s="17"/>
      <c r="G13" s="17">
        <v>0.130449209811207</v>
      </c>
      <c r="H13" s="17">
        <v>7.0747316184638406E-2</v>
      </c>
      <c r="I13" s="17">
        <v>0.106991813746612</v>
      </c>
      <c r="J13" s="17">
        <v>8.0394467407987197E-2</v>
      </c>
      <c r="K13" s="17">
        <v>6.1855636562962599E-2</v>
      </c>
      <c r="L13" s="17"/>
      <c r="M13" s="17">
        <v>7.6516836559271606E-2</v>
      </c>
      <c r="N13" s="17">
        <v>9.7114653568392301E-2</v>
      </c>
      <c r="O13" s="17">
        <v>8.1466160823207096E-2</v>
      </c>
      <c r="P13" s="17">
        <v>0.103162563909955</v>
      </c>
      <c r="Q13" s="17"/>
      <c r="R13" s="17">
        <v>5.2078392586581E-2</v>
      </c>
      <c r="S13" s="17">
        <v>0.120308546993781</v>
      </c>
      <c r="T13" s="17">
        <v>9.7540160903825696E-2</v>
      </c>
      <c r="U13" s="17">
        <v>0.101318144622978</v>
      </c>
      <c r="V13" s="17"/>
      <c r="W13" s="17">
        <v>9.8440364182824105E-2</v>
      </c>
      <c r="X13" s="17">
        <v>9.8050253663533898E-2</v>
      </c>
      <c r="Y13" s="17">
        <v>8.5274119741769003E-2</v>
      </c>
      <c r="Z13" s="17">
        <v>1.8091086258421599E-2</v>
      </c>
      <c r="AA13" s="17">
        <v>0</v>
      </c>
      <c r="AB13" s="17"/>
      <c r="AC13" s="17">
        <v>8.01750310649232E-2</v>
      </c>
      <c r="AD13" s="17">
        <v>0.10686350242622999</v>
      </c>
      <c r="AE13" s="17"/>
      <c r="AF13" s="17">
        <v>5.3274570677273203E-2</v>
      </c>
      <c r="AG13" s="17">
        <v>9.5323444901308493E-2</v>
      </c>
      <c r="AH13" s="17">
        <v>9.3389902012642106E-2</v>
      </c>
      <c r="AI13" s="17">
        <v>0.166382978491741</v>
      </c>
      <c r="AJ13" s="17"/>
      <c r="AK13" s="17">
        <v>7.1233755842558005E-2</v>
      </c>
      <c r="AL13" s="17">
        <v>0.101523001141531</v>
      </c>
      <c r="AM13" s="17"/>
      <c r="AN13" s="17">
        <v>4.3873340386383901E-2</v>
      </c>
      <c r="AO13" s="17">
        <v>8.8723462331115097E-2</v>
      </c>
      <c r="AP13" s="17">
        <v>0.123631272441573</v>
      </c>
      <c r="AQ13" s="17"/>
      <c r="AR13" s="17">
        <v>6.8539468023045794E-2</v>
      </c>
      <c r="AS13" s="17">
        <v>0.10050860020642</v>
      </c>
      <c r="AT13" s="17"/>
      <c r="AU13" s="17">
        <v>7.1138672342443601E-2</v>
      </c>
      <c r="AV13" s="17">
        <v>9.5998008372488605E-2</v>
      </c>
    </row>
    <row r="14" spans="2:48" x14ac:dyDescent="0.25">
      <c r="B14" s="18" t="s">
        <v>65</v>
      </c>
      <c r="C14" s="17">
        <v>0.14413138019567501</v>
      </c>
      <c r="D14" s="17">
        <v>0.13671299091969699</v>
      </c>
      <c r="E14" s="17">
        <v>0.15224043280392799</v>
      </c>
      <c r="F14" s="17"/>
      <c r="G14" s="17">
        <v>0.14273707628862101</v>
      </c>
      <c r="H14" s="17">
        <v>0.16876811712384501</v>
      </c>
      <c r="I14" s="17">
        <v>0.161620689162005</v>
      </c>
      <c r="J14" s="17">
        <v>0.152844505521954</v>
      </c>
      <c r="K14" s="17">
        <v>9.5656512961826895E-2</v>
      </c>
      <c r="L14" s="17"/>
      <c r="M14" s="17">
        <v>7.9940478141061103E-2</v>
      </c>
      <c r="N14" s="17">
        <v>0.174293860966896</v>
      </c>
      <c r="O14" s="17">
        <v>0.22092256406438501</v>
      </c>
      <c r="P14" s="17">
        <v>0.107871390218098</v>
      </c>
      <c r="Q14" s="17"/>
      <c r="R14" s="17">
        <v>0.14874096411384799</v>
      </c>
      <c r="S14" s="17">
        <v>0.146252534513924</v>
      </c>
      <c r="T14" s="17">
        <v>0.13654261112228899</v>
      </c>
      <c r="U14" s="17">
        <v>0.12860975355885601</v>
      </c>
      <c r="V14" s="17"/>
      <c r="W14" s="17">
        <v>0.14096689581487601</v>
      </c>
      <c r="X14" s="17">
        <v>0.16646743765055699</v>
      </c>
      <c r="Y14" s="17">
        <v>0.114640174233038</v>
      </c>
      <c r="Z14" s="17">
        <v>9.0996437250570703E-2</v>
      </c>
      <c r="AA14" s="17">
        <v>0</v>
      </c>
      <c r="AB14" s="17"/>
      <c r="AC14" s="17">
        <v>0.140011235658867</v>
      </c>
      <c r="AD14" s="17">
        <v>0.15372282239521401</v>
      </c>
      <c r="AE14" s="17"/>
      <c r="AF14" s="17">
        <v>0.106451994967216</v>
      </c>
      <c r="AG14" s="17">
        <v>0.15271261087947599</v>
      </c>
      <c r="AH14" s="17">
        <v>0.18431265952460801</v>
      </c>
      <c r="AI14" s="17">
        <v>9.9422322362812496E-2</v>
      </c>
      <c r="AJ14" s="17"/>
      <c r="AK14" s="17">
        <v>0.15905928638505401</v>
      </c>
      <c r="AL14" s="17">
        <v>0.12827909200769599</v>
      </c>
      <c r="AM14" s="17"/>
      <c r="AN14" s="17">
        <v>0.119622199928793</v>
      </c>
      <c r="AO14" s="17">
        <v>0.147539503370475</v>
      </c>
      <c r="AP14" s="17">
        <v>0.158609651064615</v>
      </c>
      <c r="AQ14" s="17"/>
      <c r="AR14" s="17">
        <v>0.13205560906793001</v>
      </c>
      <c r="AS14" s="17">
        <v>0.147784898515191</v>
      </c>
      <c r="AT14" s="17"/>
      <c r="AU14" s="17">
        <v>0.12177562061418799</v>
      </c>
      <c r="AV14" s="17">
        <v>0.137991849791473</v>
      </c>
    </row>
    <row r="15" spans="2:48" x14ac:dyDescent="0.25">
      <c r="B15" s="18" t="s">
        <v>66</v>
      </c>
      <c r="C15" s="17">
        <v>0.18243186305102699</v>
      </c>
      <c r="D15" s="17">
        <v>0.17181636106739301</v>
      </c>
      <c r="E15" s="17">
        <v>0.19354120548377399</v>
      </c>
      <c r="F15" s="17"/>
      <c r="G15" s="17">
        <v>0.14176766222578899</v>
      </c>
      <c r="H15" s="17">
        <v>0.17627415993378001</v>
      </c>
      <c r="I15" s="17">
        <v>0.22914885488231801</v>
      </c>
      <c r="J15" s="17">
        <v>0.18114654348404799</v>
      </c>
      <c r="K15" s="17">
        <v>0.18262887489676</v>
      </c>
      <c r="L15" s="17"/>
      <c r="M15" s="17">
        <v>0.16799069657332</v>
      </c>
      <c r="N15" s="17">
        <v>0.18659246025218401</v>
      </c>
      <c r="O15" s="17">
        <v>0.14137175926666901</v>
      </c>
      <c r="P15" s="17">
        <v>0.22818086451801101</v>
      </c>
      <c r="Q15" s="17"/>
      <c r="R15" s="17">
        <v>0.141776566614598</v>
      </c>
      <c r="S15" s="17">
        <v>0.16894853467203699</v>
      </c>
      <c r="T15" s="17">
        <v>0.19021670140023</v>
      </c>
      <c r="U15" s="17">
        <v>0.17502035302501701</v>
      </c>
      <c r="V15" s="17"/>
      <c r="W15" s="17">
        <v>0.16989013680888099</v>
      </c>
      <c r="X15" s="17">
        <v>0.20286173338045099</v>
      </c>
      <c r="Y15" s="17">
        <v>0.170153927664452</v>
      </c>
      <c r="Z15" s="17">
        <v>0.21739002881055899</v>
      </c>
      <c r="AA15" s="17">
        <v>0</v>
      </c>
      <c r="AB15" s="17"/>
      <c r="AC15" s="17">
        <v>0.20055199940749399</v>
      </c>
      <c r="AD15" s="17">
        <v>0.15167567832634701</v>
      </c>
      <c r="AE15" s="17"/>
      <c r="AF15" s="17">
        <v>0.178236294507016</v>
      </c>
      <c r="AG15" s="17">
        <v>0.236528964989457</v>
      </c>
      <c r="AH15" s="17">
        <v>0.158145495632979</v>
      </c>
      <c r="AI15" s="17">
        <v>0.214987544002506</v>
      </c>
      <c r="AJ15" s="17"/>
      <c r="AK15" s="17">
        <v>0.17583234100099701</v>
      </c>
      <c r="AL15" s="17">
        <v>0.183301932736985</v>
      </c>
      <c r="AM15" s="17"/>
      <c r="AN15" s="17">
        <v>0.181770560754758</v>
      </c>
      <c r="AO15" s="17">
        <v>0.20138564595842801</v>
      </c>
      <c r="AP15" s="17">
        <v>0.168950076076712</v>
      </c>
      <c r="AQ15" s="17"/>
      <c r="AR15" s="17">
        <v>0.205589118619801</v>
      </c>
      <c r="AS15" s="17">
        <v>0.18789436732596199</v>
      </c>
      <c r="AT15" s="17"/>
      <c r="AU15" s="17">
        <v>0.20685372581209399</v>
      </c>
      <c r="AV15" s="17">
        <v>0.18357222862730599</v>
      </c>
    </row>
    <row r="16" spans="2:48" x14ac:dyDescent="0.25">
      <c r="B16" s="18" t="s">
        <v>67</v>
      </c>
      <c r="C16" s="17">
        <v>0.211443646989003</v>
      </c>
      <c r="D16" s="17">
        <v>0.23798954726473401</v>
      </c>
      <c r="E16" s="17">
        <v>0.185455951355326</v>
      </c>
      <c r="F16" s="17"/>
      <c r="G16" s="17">
        <v>0.229980405222417</v>
      </c>
      <c r="H16" s="17">
        <v>0.21436966482147801</v>
      </c>
      <c r="I16" s="17">
        <v>0.21061812174713601</v>
      </c>
      <c r="J16" s="17">
        <v>0.21837073328737899</v>
      </c>
      <c r="K16" s="17">
        <v>0.18486206287545101</v>
      </c>
      <c r="L16" s="17"/>
      <c r="M16" s="17">
        <v>0.262183982326881</v>
      </c>
      <c r="N16" s="17">
        <v>0.19947484946989799</v>
      </c>
      <c r="O16" s="17">
        <v>0.18969602720092099</v>
      </c>
      <c r="P16" s="17">
        <v>0.19187900494500301</v>
      </c>
      <c r="Q16" s="17"/>
      <c r="R16" s="17">
        <v>0.17969621628357799</v>
      </c>
      <c r="S16" s="17">
        <v>0.23831492213777999</v>
      </c>
      <c r="T16" s="17">
        <v>0.23149646572560001</v>
      </c>
      <c r="U16" s="17">
        <v>0.199331539723833</v>
      </c>
      <c r="V16" s="17"/>
      <c r="W16" s="17">
        <v>0.18029744654053201</v>
      </c>
      <c r="X16" s="17">
        <v>0.23557776654367699</v>
      </c>
      <c r="Y16" s="17">
        <v>0.22631376551495</v>
      </c>
      <c r="Z16" s="17">
        <v>0.24737636599506099</v>
      </c>
      <c r="AA16" s="17">
        <v>0.123475600882184</v>
      </c>
      <c r="AB16" s="17"/>
      <c r="AC16" s="17">
        <v>0.213359742758472</v>
      </c>
      <c r="AD16" s="17">
        <v>0.20580752042252401</v>
      </c>
      <c r="AE16" s="17"/>
      <c r="AF16" s="17">
        <v>0.22733885628799699</v>
      </c>
      <c r="AG16" s="17">
        <v>0.17139636818190601</v>
      </c>
      <c r="AH16" s="17">
        <v>0.23992098939144099</v>
      </c>
      <c r="AI16" s="17">
        <v>0.103009911661904</v>
      </c>
      <c r="AJ16" s="17"/>
      <c r="AK16" s="17">
        <v>0.19527715398036399</v>
      </c>
      <c r="AL16" s="17">
        <v>0.22961398909393299</v>
      </c>
      <c r="AM16" s="17"/>
      <c r="AN16" s="17">
        <v>0.193260693888823</v>
      </c>
      <c r="AO16" s="17">
        <v>0.24703261649371899</v>
      </c>
      <c r="AP16" s="17">
        <v>0.20593832061785999</v>
      </c>
      <c r="AQ16" s="17"/>
      <c r="AR16" s="17">
        <v>0.19443118728071301</v>
      </c>
      <c r="AS16" s="17">
        <v>0.19381328877005899</v>
      </c>
      <c r="AT16" s="17"/>
      <c r="AU16" s="17">
        <v>0.21140887955239701</v>
      </c>
      <c r="AV16" s="17">
        <v>0.221923935156595</v>
      </c>
    </row>
    <row r="17" spans="2:48" x14ac:dyDescent="0.25">
      <c r="B17" s="18" t="s">
        <v>68</v>
      </c>
      <c r="C17" s="17">
        <v>0.143070771476867</v>
      </c>
      <c r="D17" s="17">
        <v>0.15817478907170701</v>
      </c>
      <c r="E17" s="17">
        <v>0.13059019714197101</v>
      </c>
      <c r="F17" s="17"/>
      <c r="G17" s="17">
        <v>0.110014699227814</v>
      </c>
      <c r="H17" s="17">
        <v>0.14835425106196101</v>
      </c>
      <c r="I17" s="17">
        <v>0.11986033673683701</v>
      </c>
      <c r="J17" s="17">
        <v>0.13057078291941501</v>
      </c>
      <c r="K17" s="17">
        <v>0.20457752642330401</v>
      </c>
      <c r="L17" s="17"/>
      <c r="M17" s="17">
        <v>0.22882774212935</v>
      </c>
      <c r="N17" s="17">
        <v>0.11256507692063</v>
      </c>
      <c r="O17" s="17">
        <v>0.145051016648891</v>
      </c>
      <c r="P17" s="17">
        <v>9.3413906083668799E-2</v>
      </c>
      <c r="Q17" s="17"/>
      <c r="R17" s="17">
        <v>0.211637393442207</v>
      </c>
      <c r="S17" s="17">
        <v>0.12224526419142399</v>
      </c>
      <c r="T17" s="17">
        <v>0.11879253776179501</v>
      </c>
      <c r="U17" s="17">
        <v>0.15287415921640199</v>
      </c>
      <c r="V17" s="17"/>
      <c r="W17" s="17">
        <v>0.124844743228297</v>
      </c>
      <c r="X17" s="17">
        <v>0.13131685478653901</v>
      </c>
      <c r="Y17" s="17">
        <v>0.16119347419591001</v>
      </c>
      <c r="Z17" s="17">
        <v>0.22735437603381101</v>
      </c>
      <c r="AA17" s="17">
        <v>0.537411721919968</v>
      </c>
      <c r="AB17" s="17"/>
      <c r="AC17" s="17">
        <v>0.15012097633160901</v>
      </c>
      <c r="AD17" s="17">
        <v>0.131940398997449</v>
      </c>
      <c r="AE17" s="17"/>
      <c r="AF17" s="17">
        <v>0.18280851395584399</v>
      </c>
      <c r="AG17" s="17">
        <v>0.155155261661619</v>
      </c>
      <c r="AH17" s="17">
        <v>0.122306185788991</v>
      </c>
      <c r="AI17" s="17">
        <v>5.4090152493908597E-2</v>
      </c>
      <c r="AJ17" s="17"/>
      <c r="AK17" s="17">
        <v>0.166985641792575</v>
      </c>
      <c r="AL17" s="17">
        <v>0.14196999722755901</v>
      </c>
      <c r="AM17" s="17"/>
      <c r="AN17" s="17">
        <v>0.20028511752750799</v>
      </c>
      <c r="AO17" s="17">
        <v>0.122645686712105</v>
      </c>
      <c r="AP17" s="17">
        <v>0.12118451021618799</v>
      </c>
      <c r="AQ17" s="17"/>
      <c r="AR17" s="17">
        <v>0.165048116162058</v>
      </c>
      <c r="AS17" s="17">
        <v>0.13416316378103901</v>
      </c>
      <c r="AT17" s="17"/>
      <c r="AU17" s="17">
        <v>0.17678134249963101</v>
      </c>
      <c r="AV17" s="17">
        <v>0.138303031120137</v>
      </c>
    </row>
    <row r="18" spans="2:48" x14ac:dyDescent="0.25">
      <c r="B18" s="18" t="s">
        <v>69</v>
      </c>
      <c r="C18" s="17">
        <v>4.1231775686607998E-2</v>
      </c>
      <c r="D18" s="17">
        <v>4.58762547898941E-2</v>
      </c>
      <c r="E18" s="17">
        <v>3.3194865727364298E-2</v>
      </c>
      <c r="F18" s="17"/>
      <c r="G18" s="17">
        <v>3.1039905882707199E-2</v>
      </c>
      <c r="H18" s="17">
        <v>4.3671543736532398E-2</v>
      </c>
      <c r="I18" s="17">
        <v>4.2207531239956499E-2</v>
      </c>
      <c r="J18" s="17">
        <v>4.8231071809070797E-2</v>
      </c>
      <c r="K18" s="17">
        <v>4.0618564555566401E-2</v>
      </c>
      <c r="L18" s="17"/>
      <c r="M18" s="17">
        <v>6.7531195488971393E-2</v>
      </c>
      <c r="N18" s="17">
        <v>3.7537289454564603E-2</v>
      </c>
      <c r="O18" s="17">
        <v>3.3198051611700197E-2</v>
      </c>
      <c r="P18" s="17">
        <v>2.9532066652410399E-2</v>
      </c>
      <c r="Q18" s="17"/>
      <c r="R18" s="17">
        <v>7.1635761951925697E-2</v>
      </c>
      <c r="S18" s="17">
        <v>3.3151489785699297E-2</v>
      </c>
      <c r="T18" s="17">
        <v>4.8679761098721498E-2</v>
      </c>
      <c r="U18" s="17">
        <v>3.4686239271295001E-2</v>
      </c>
      <c r="V18" s="17"/>
      <c r="W18" s="17">
        <v>3.6897855070944501E-2</v>
      </c>
      <c r="X18" s="17">
        <v>4.2579711814392199E-2</v>
      </c>
      <c r="Y18" s="17">
        <v>4.82745417938912E-2</v>
      </c>
      <c r="Z18" s="17">
        <v>2.40655846374245E-2</v>
      </c>
      <c r="AA18" s="17">
        <v>0.13307982394599699</v>
      </c>
      <c r="AB18" s="17"/>
      <c r="AC18" s="17">
        <v>4.1749926933499298E-2</v>
      </c>
      <c r="AD18" s="17">
        <v>4.1676684003430699E-2</v>
      </c>
      <c r="AE18" s="17"/>
      <c r="AF18" s="17">
        <v>6.9399083484871296E-2</v>
      </c>
      <c r="AG18" s="17">
        <v>3.2625925718907503E-2</v>
      </c>
      <c r="AH18" s="17">
        <v>2.7000560922380099E-2</v>
      </c>
      <c r="AI18" s="17">
        <v>1.60886981035166E-2</v>
      </c>
      <c r="AJ18" s="17"/>
      <c r="AK18" s="17">
        <v>4.07495318640681E-2</v>
      </c>
      <c r="AL18" s="17">
        <v>4.0462566170431001E-2</v>
      </c>
      <c r="AM18" s="17"/>
      <c r="AN18" s="17">
        <v>5.4766208579850303E-2</v>
      </c>
      <c r="AO18" s="17">
        <v>3.0846147454930799E-2</v>
      </c>
      <c r="AP18" s="17">
        <v>4.3040594929339801E-2</v>
      </c>
      <c r="AQ18" s="17"/>
      <c r="AR18" s="17">
        <v>3.5453778908538E-2</v>
      </c>
      <c r="AS18" s="17">
        <v>4.1223132306066897E-2</v>
      </c>
      <c r="AT18" s="17"/>
      <c r="AU18" s="17">
        <v>3.6131404612527097E-2</v>
      </c>
      <c r="AV18" s="17">
        <v>3.1767821660512403E-2</v>
      </c>
    </row>
    <row r="19" spans="2:48" x14ac:dyDescent="0.25">
      <c r="B19" s="18" t="s">
        <v>70</v>
      </c>
      <c r="C19" s="17">
        <v>6.0246254225317701E-2</v>
      </c>
      <c r="D19" s="17">
        <v>7.39360027583605E-2</v>
      </c>
      <c r="E19" s="17">
        <v>4.7674602810492302E-2</v>
      </c>
      <c r="F19" s="17"/>
      <c r="G19" s="17">
        <v>4.6096564227640101E-2</v>
      </c>
      <c r="H19" s="17">
        <v>3.70672318316893E-2</v>
      </c>
      <c r="I19" s="17">
        <v>5.55118711149412E-2</v>
      </c>
      <c r="J19" s="17">
        <v>5.4410126477116599E-2</v>
      </c>
      <c r="K19" s="17">
        <v>0.106726741030372</v>
      </c>
      <c r="L19" s="17"/>
      <c r="M19" s="17">
        <v>6.4232149035944597E-2</v>
      </c>
      <c r="N19" s="17">
        <v>7.0091634819949497E-2</v>
      </c>
      <c r="O19" s="17">
        <v>4.7105033823277798E-2</v>
      </c>
      <c r="P19" s="17">
        <v>4.6143170082334997E-2</v>
      </c>
      <c r="Q19" s="17"/>
      <c r="R19" s="17">
        <v>8.11939176058738E-2</v>
      </c>
      <c r="S19" s="17">
        <v>5.3571118734582798E-2</v>
      </c>
      <c r="T19" s="17">
        <v>5.1258159717453601E-2</v>
      </c>
      <c r="U19" s="17">
        <v>6.7666022590975899E-2</v>
      </c>
      <c r="V19" s="17"/>
      <c r="W19" s="17">
        <v>4.3854796754798399E-2</v>
      </c>
      <c r="X19" s="17">
        <v>4.1683967318486302E-2</v>
      </c>
      <c r="Y19" s="17">
        <v>9.3260280463467501E-2</v>
      </c>
      <c r="Z19" s="17">
        <v>8.1144310632521102E-2</v>
      </c>
      <c r="AA19" s="17">
        <v>0.105105092528347</v>
      </c>
      <c r="AB19" s="17"/>
      <c r="AC19" s="17">
        <v>5.1636038898240699E-2</v>
      </c>
      <c r="AD19" s="17">
        <v>7.6531927197465793E-2</v>
      </c>
      <c r="AE19" s="17"/>
      <c r="AF19" s="17">
        <v>9.09317143645825E-2</v>
      </c>
      <c r="AG19" s="17">
        <v>2.89504583565054E-2</v>
      </c>
      <c r="AH19" s="17">
        <v>4.8739784811404799E-2</v>
      </c>
      <c r="AI19" s="17">
        <v>8.3518072602187604E-2</v>
      </c>
      <c r="AJ19" s="17"/>
      <c r="AK19" s="17">
        <v>6.7473533209865003E-2</v>
      </c>
      <c r="AL19" s="17">
        <v>5.64046604891884E-2</v>
      </c>
      <c r="AM19" s="17"/>
      <c r="AN19" s="17">
        <v>0.109962265852207</v>
      </c>
      <c r="AO19" s="17">
        <v>4.2447823397136701E-2</v>
      </c>
      <c r="AP19" s="17">
        <v>2.3245895032747699E-2</v>
      </c>
      <c r="AQ19" s="17"/>
      <c r="AR19" s="17">
        <v>8.7331138908014694E-2</v>
      </c>
      <c r="AS19" s="17">
        <v>3.1438115582058897E-2</v>
      </c>
      <c r="AT19" s="17"/>
      <c r="AU19" s="17">
        <v>9.5548673682459201E-2</v>
      </c>
      <c r="AV19" s="17">
        <v>2.9556930708516099E-2</v>
      </c>
    </row>
    <row r="20" spans="2:48" x14ac:dyDescent="0.25">
      <c r="B20" s="18" t="s">
        <v>71</v>
      </c>
      <c r="C20" s="19">
        <v>1.0012725592535399E-2</v>
      </c>
      <c r="D20" s="19">
        <v>5.8557936190104303E-3</v>
      </c>
      <c r="E20" s="19">
        <v>1.43437391633631E-2</v>
      </c>
      <c r="F20" s="19"/>
      <c r="G20" s="19">
        <v>5.0380791067690398E-3</v>
      </c>
      <c r="H20" s="19">
        <v>3.9074918231053303E-3</v>
      </c>
      <c r="I20" s="19">
        <v>6.1601874726123799E-3</v>
      </c>
      <c r="J20" s="19">
        <v>8.1084870381008794E-3</v>
      </c>
      <c r="K20" s="19">
        <v>2.6360861001209199E-2</v>
      </c>
      <c r="L20" s="19"/>
      <c r="M20" s="19">
        <v>1.27539974660116E-2</v>
      </c>
      <c r="N20" s="19">
        <v>3.0841076469032701E-3</v>
      </c>
      <c r="O20" s="19">
        <v>1.8984778042423201E-2</v>
      </c>
      <c r="P20" s="19">
        <v>7.3688302365892602E-3</v>
      </c>
      <c r="Q20" s="19"/>
      <c r="R20" s="19">
        <v>1.94597529437791E-2</v>
      </c>
      <c r="S20" s="19">
        <v>9.75211433708012E-3</v>
      </c>
      <c r="T20" s="19">
        <v>6.5612423040696003E-3</v>
      </c>
      <c r="U20" s="19">
        <v>6.0703881652891699E-3</v>
      </c>
      <c r="V20" s="19"/>
      <c r="W20" s="19">
        <v>2.1254032395103602E-2</v>
      </c>
      <c r="X20" s="19">
        <v>0</v>
      </c>
      <c r="Y20" s="19">
        <v>4.2844091578513504E-3</v>
      </c>
      <c r="Z20" s="19">
        <v>2.52468467120779E-2</v>
      </c>
      <c r="AA20" s="19">
        <v>0.100927760723505</v>
      </c>
      <c r="AB20" s="19"/>
      <c r="AC20" s="19">
        <v>1.0969050755986301E-2</v>
      </c>
      <c r="AD20" s="19">
        <v>6.0834834851400304E-3</v>
      </c>
      <c r="AE20" s="19"/>
      <c r="AF20" s="19">
        <v>1.4963009123679699E-2</v>
      </c>
      <c r="AG20" s="19">
        <v>1.39893226210509E-2</v>
      </c>
      <c r="AH20" s="19">
        <v>6.7954716298128997E-3</v>
      </c>
      <c r="AI20" s="19">
        <v>0</v>
      </c>
      <c r="AJ20" s="19"/>
      <c r="AK20" s="19">
        <v>1.0156435834683401E-2</v>
      </c>
      <c r="AL20" s="19">
        <v>9.9457250508301898E-3</v>
      </c>
      <c r="AM20" s="19"/>
      <c r="AN20" s="19">
        <v>7.0345223073277601E-3</v>
      </c>
      <c r="AO20" s="19">
        <v>9.9493536548701592E-3</v>
      </c>
      <c r="AP20" s="19">
        <v>5.9677510826465002E-3</v>
      </c>
      <c r="AQ20" s="19"/>
      <c r="AR20" s="19">
        <v>8.1049924650974606E-3</v>
      </c>
      <c r="AS20" s="19">
        <v>5.2245629474758403E-3</v>
      </c>
      <c r="AT20" s="19"/>
      <c r="AU20" s="19">
        <v>1.0150087759197301E-2</v>
      </c>
      <c r="AV20" s="19">
        <v>4.7535455382450202E-3</v>
      </c>
    </row>
    <row r="21" spans="2:48" x14ac:dyDescent="0.25">
      <c r="B21" s="16"/>
    </row>
    <row r="22" spans="2:48" x14ac:dyDescent="0.25">
      <c r="B22" t="s">
        <v>74</v>
      </c>
    </row>
    <row r="23" spans="2:48" x14ac:dyDescent="0.25">
      <c r="B23" t="s">
        <v>75</v>
      </c>
    </row>
    <row r="25" spans="2:48" x14ac:dyDescent="0.25">
      <c r="B25"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V17"/>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44</v>
      </c>
      <c r="C9" s="17">
        <v>0.51669657900666999</v>
      </c>
      <c r="D9" s="17">
        <v>0.54803863047711798</v>
      </c>
      <c r="E9" s="17">
        <v>0.48487414953512697</v>
      </c>
      <c r="F9" s="17"/>
      <c r="G9" s="17">
        <v>0.507223737105716</v>
      </c>
      <c r="H9" s="17">
        <v>0.53242537948397295</v>
      </c>
      <c r="I9" s="17">
        <v>0.56671624800723397</v>
      </c>
      <c r="J9" s="17">
        <v>0.44099347390423499</v>
      </c>
      <c r="K9" s="17">
        <v>0.53687963878592504</v>
      </c>
      <c r="L9" s="17"/>
      <c r="M9" s="17">
        <v>0.70971954490714395</v>
      </c>
      <c r="N9" s="17">
        <v>0.56472866766723495</v>
      </c>
      <c r="O9" s="17">
        <v>0.41025535901440302</v>
      </c>
      <c r="P9" s="17">
        <v>0.36115552478943902</v>
      </c>
      <c r="Q9" s="17"/>
      <c r="R9" s="17">
        <v>0.62785903407081001</v>
      </c>
      <c r="S9" s="17">
        <v>0.44338506433594199</v>
      </c>
      <c r="T9" s="17">
        <v>0.53125748933971895</v>
      </c>
      <c r="U9" s="17">
        <v>0.52185850976027903</v>
      </c>
      <c r="V9" s="17"/>
      <c r="W9" s="17">
        <v>0.43624482202974701</v>
      </c>
      <c r="X9" s="17">
        <v>0.53747709891067996</v>
      </c>
      <c r="Y9" s="17">
        <v>0.53303591895105595</v>
      </c>
      <c r="Z9" s="17">
        <v>0.764618148782642</v>
      </c>
      <c r="AA9" s="17">
        <v>0.703464621480274</v>
      </c>
      <c r="AB9" s="17"/>
      <c r="AC9" s="17">
        <v>0.452452539472537</v>
      </c>
      <c r="AD9" s="17">
        <v>0.64180006530748401</v>
      </c>
      <c r="AE9" s="17"/>
      <c r="AF9" s="17">
        <v>0.50587132383871003</v>
      </c>
      <c r="AG9" s="17">
        <v>0.50162280512759905</v>
      </c>
      <c r="AH9" s="17">
        <v>0.57844865153858605</v>
      </c>
      <c r="AI9" s="17">
        <v>0.37261680154700599</v>
      </c>
      <c r="AJ9" s="17"/>
      <c r="AK9" s="17">
        <v>0.499118817338215</v>
      </c>
      <c r="AL9" s="17">
        <v>0.54475073159611898</v>
      </c>
      <c r="AM9" s="17"/>
      <c r="AN9" s="17">
        <v>0.49255418303502602</v>
      </c>
      <c r="AO9" s="17">
        <v>0.53311179804132303</v>
      </c>
      <c r="AP9" s="17">
        <v>0.55570647926572803</v>
      </c>
      <c r="AQ9" s="17"/>
      <c r="AR9" s="17">
        <v>0.53903156483828796</v>
      </c>
      <c r="AS9" s="17">
        <v>0.50416210753712098</v>
      </c>
      <c r="AT9" s="17"/>
      <c r="AU9" s="17">
        <v>0.57536092353531398</v>
      </c>
      <c r="AV9" s="17">
        <v>0.48619477781868198</v>
      </c>
    </row>
    <row r="10" spans="2:48" x14ac:dyDescent="0.25">
      <c r="B10" s="18" t="s">
        <v>45</v>
      </c>
      <c r="C10" s="17">
        <v>0.408478766851532</v>
      </c>
      <c r="D10" s="17">
        <v>0.373399737609866</v>
      </c>
      <c r="E10" s="17">
        <v>0.44448431730631599</v>
      </c>
      <c r="F10" s="17"/>
      <c r="G10" s="17">
        <v>0.39603914900304399</v>
      </c>
      <c r="H10" s="17">
        <v>0.39335667150502202</v>
      </c>
      <c r="I10" s="17">
        <v>0.35729928820707402</v>
      </c>
      <c r="J10" s="17">
        <v>0.46845032465473002</v>
      </c>
      <c r="K10" s="17">
        <v>0.42537373677669199</v>
      </c>
      <c r="L10" s="17"/>
      <c r="M10" s="17">
        <v>0.27569176616368202</v>
      </c>
      <c r="N10" s="17">
        <v>0.37175222206618902</v>
      </c>
      <c r="O10" s="17">
        <v>0.49824358657046403</v>
      </c>
      <c r="P10" s="17">
        <v>0.50719987120501997</v>
      </c>
      <c r="Q10" s="17"/>
      <c r="R10" s="17">
        <v>0.29635973243479202</v>
      </c>
      <c r="S10" s="17">
        <v>0.46407274781281799</v>
      </c>
      <c r="T10" s="17">
        <v>0.37877359372480901</v>
      </c>
      <c r="U10" s="17">
        <v>0.43035168949418301</v>
      </c>
      <c r="V10" s="17"/>
      <c r="W10" s="17">
        <v>0.45511521811561001</v>
      </c>
      <c r="X10" s="17">
        <v>0.412738093475711</v>
      </c>
      <c r="Y10" s="17">
        <v>0.413321256241654</v>
      </c>
      <c r="Z10" s="17">
        <v>0.19628816586568801</v>
      </c>
      <c r="AA10" s="17">
        <v>0.19560761779622099</v>
      </c>
      <c r="AB10" s="17"/>
      <c r="AC10" s="17">
        <v>0.47378322250077798</v>
      </c>
      <c r="AD10" s="17">
        <v>0.29093402448931699</v>
      </c>
      <c r="AE10" s="17"/>
      <c r="AF10" s="17">
        <v>0.45198064002473898</v>
      </c>
      <c r="AG10" s="17">
        <v>0.404779643613218</v>
      </c>
      <c r="AH10" s="17">
        <v>0.35603041224484999</v>
      </c>
      <c r="AI10" s="17">
        <v>0.485413988443468</v>
      </c>
      <c r="AJ10" s="17"/>
      <c r="AK10" s="17">
        <v>0.40581194018412398</v>
      </c>
      <c r="AL10" s="17">
        <v>0.40489722877412598</v>
      </c>
      <c r="AM10" s="17"/>
      <c r="AN10" s="17">
        <v>0.470786692101758</v>
      </c>
      <c r="AO10" s="17">
        <v>0.39695318766712101</v>
      </c>
      <c r="AP10" s="17">
        <v>0.36041784001716598</v>
      </c>
      <c r="AQ10" s="17"/>
      <c r="AR10" s="17">
        <v>0.40501746435997898</v>
      </c>
      <c r="AS10" s="17">
        <v>0.416515417916277</v>
      </c>
      <c r="AT10" s="17"/>
      <c r="AU10" s="17">
        <v>0.35657117525582299</v>
      </c>
      <c r="AV10" s="17">
        <v>0.45817215157395902</v>
      </c>
    </row>
    <row r="11" spans="2:48" x14ac:dyDescent="0.25">
      <c r="B11" s="18" t="s">
        <v>76</v>
      </c>
      <c r="C11" s="17">
        <v>6.7024675212471505E-2</v>
      </c>
      <c r="D11" s="17">
        <v>7.1721534499006895E-2</v>
      </c>
      <c r="E11" s="17">
        <v>6.17419025982845E-2</v>
      </c>
      <c r="F11" s="17"/>
      <c r="G11" s="17">
        <v>9.2215641753888605E-2</v>
      </c>
      <c r="H11" s="17">
        <v>6.6972102229882105E-2</v>
      </c>
      <c r="I11" s="17">
        <v>6.2214839726663598E-2</v>
      </c>
      <c r="J11" s="17">
        <v>8.6701578342005897E-2</v>
      </c>
      <c r="K11" s="17">
        <v>2.8202395417940201E-2</v>
      </c>
      <c r="L11" s="17"/>
      <c r="M11" s="17">
        <v>1.45886889291737E-2</v>
      </c>
      <c r="N11" s="17">
        <v>5.56201685646018E-2</v>
      </c>
      <c r="O11" s="17">
        <v>7.8217977822571699E-2</v>
      </c>
      <c r="P11" s="17">
        <v>0.120496235754239</v>
      </c>
      <c r="Q11" s="17"/>
      <c r="R11" s="17">
        <v>5.8792881091592399E-2</v>
      </c>
      <c r="S11" s="17">
        <v>7.0584456289155703E-2</v>
      </c>
      <c r="T11" s="17">
        <v>8.4227922086090701E-2</v>
      </c>
      <c r="U11" s="17">
        <v>4.7789800745537597E-2</v>
      </c>
      <c r="V11" s="17"/>
      <c r="W11" s="17">
        <v>0.10395716957567901</v>
      </c>
      <c r="X11" s="17">
        <v>4.7912378384498598E-2</v>
      </c>
      <c r="Y11" s="17">
        <v>3.61215579203975E-2</v>
      </c>
      <c r="Z11" s="17">
        <v>3.90936853516698E-2</v>
      </c>
      <c r="AA11" s="17">
        <v>0.100927760723505</v>
      </c>
      <c r="AB11" s="17"/>
      <c r="AC11" s="17">
        <v>6.8192543887081306E-2</v>
      </c>
      <c r="AD11" s="17">
        <v>5.4881212498698803E-2</v>
      </c>
      <c r="AE11" s="17"/>
      <c r="AF11" s="17">
        <v>3.7551534665446903E-2</v>
      </c>
      <c r="AG11" s="17">
        <v>8.3957107610295803E-2</v>
      </c>
      <c r="AH11" s="17">
        <v>6.1824846522746599E-2</v>
      </c>
      <c r="AI11" s="17">
        <v>0.125655023687545</v>
      </c>
      <c r="AJ11" s="17"/>
      <c r="AK11" s="17">
        <v>8.7169154578366298E-2</v>
      </c>
      <c r="AL11" s="17">
        <v>4.7106989632467802E-2</v>
      </c>
      <c r="AM11" s="17"/>
      <c r="AN11" s="17">
        <v>3.1900208807222899E-2</v>
      </c>
      <c r="AO11" s="17">
        <v>6.9935014291555395E-2</v>
      </c>
      <c r="AP11" s="17">
        <v>6.7837293489708295E-2</v>
      </c>
      <c r="AQ11" s="17"/>
      <c r="AR11" s="17">
        <v>4.6655107161606403E-2</v>
      </c>
      <c r="AS11" s="17">
        <v>7.0741968774981095E-2</v>
      </c>
      <c r="AT11" s="17"/>
      <c r="AU11" s="17">
        <v>5.3936099412540302E-2</v>
      </c>
      <c r="AV11" s="17">
        <v>5.3698266246203101E-2</v>
      </c>
    </row>
    <row r="12" spans="2:48" x14ac:dyDescent="0.25">
      <c r="B12" s="18" t="s">
        <v>77</v>
      </c>
      <c r="C12" s="19">
        <v>7.7999789293260596E-3</v>
      </c>
      <c r="D12" s="19">
        <v>6.8400974140090604E-3</v>
      </c>
      <c r="E12" s="19">
        <v>8.89963056027274E-3</v>
      </c>
      <c r="F12" s="19"/>
      <c r="G12" s="19">
        <v>4.5214721373519401E-3</v>
      </c>
      <c r="H12" s="19">
        <v>7.2458467811233702E-3</v>
      </c>
      <c r="I12" s="19">
        <v>1.3769624059028899E-2</v>
      </c>
      <c r="J12" s="19">
        <v>3.854623099029E-3</v>
      </c>
      <c r="K12" s="19">
        <v>9.5442290194434204E-3</v>
      </c>
      <c r="L12" s="19"/>
      <c r="M12" s="19">
        <v>0</v>
      </c>
      <c r="N12" s="19">
        <v>7.89894170197512E-3</v>
      </c>
      <c r="O12" s="19">
        <v>1.32830765925613E-2</v>
      </c>
      <c r="P12" s="19">
        <v>1.11483682513017E-2</v>
      </c>
      <c r="Q12" s="19"/>
      <c r="R12" s="19">
        <v>1.6988352402805901E-2</v>
      </c>
      <c r="S12" s="19">
        <v>2.1957731562084599E-2</v>
      </c>
      <c r="T12" s="19">
        <v>5.74099484938158E-3</v>
      </c>
      <c r="U12" s="19">
        <v>0</v>
      </c>
      <c r="V12" s="19"/>
      <c r="W12" s="19">
        <v>4.6827902789637697E-3</v>
      </c>
      <c r="X12" s="19">
        <v>1.8724292291106199E-3</v>
      </c>
      <c r="Y12" s="19">
        <v>1.7521266886893001E-2</v>
      </c>
      <c r="Z12" s="19">
        <v>0</v>
      </c>
      <c r="AA12" s="19">
        <v>0</v>
      </c>
      <c r="AB12" s="19"/>
      <c r="AC12" s="19">
        <v>5.5716941396046996E-3</v>
      </c>
      <c r="AD12" s="19">
        <v>1.2384697704500101E-2</v>
      </c>
      <c r="AE12" s="19"/>
      <c r="AF12" s="19">
        <v>4.5965014711038202E-3</v>
      </c>
      <c r="AG12" s="19">
        <v>9.6404436488871093E-3</v>
      </c>
      <c r="AH12" s="19">
        <v>3.6960896938168001E-3</v>
      </c>
      <c r="AI12" s="19">
        <v>1.6314186321980902E-2</v>
      </c>
      <c r="AJ12" s="19"/>
      <c r="AK12" s="19">
        <v>7.9000878992949095E-3</v>
      </c>
      <c r="AL12" s="19">
        <v>3.2450499972870501E-3</v>
      </c>
      <c r="AM12" s="19"/>
      <c r="AN12" s="19">
        <v>4.7589160559930897E-3</v>
      </c>
      <c r="AO12" s="19">
        <v>0</v>
      </c>
      <c r="AP12" s="19">
        <v>1.6038387227398102E-2</v>
      </c>
      <c r="AQ12" s="19"/>
      <c r="AR12" s="19">
        <v>9.2958636401264602E-3</v>
      </c>
      <c r="AS12" s="19">
        <v>8.5805057716210106E-3</v>
      </c>
      <c r="AT12" s="19"/>
      <c r="AU12" s="19">
        <v>1.41318017963235E-2</v>
      </c>
      <c r="AV12" s="19">
        <v>1.93480436115586E-3</v>
      </c>
    </row>
    <row r="13" spans="2:48" x14ac:dyDescent="0.25">
      <c r="B13" s="16"/>
    </row>
    <row r="14" spans="2:48" x14ac:dyDescent="0.25">
      <c r="B14" t="s">
        <v>74</v>
      </c>
    </row>
    <row r="15" spans="2:48" x14ac:dyDescent="0.25">
      <c r="B15" t="s">
        <v>75</v>
      </c>
    </row>
    <row r="17" spans="2:2" x14ac:dyDescent="0.25">
      <c r="B17"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V19"/>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30" x14ac:dyDescent="0.25">
      <c r="B9" s="18" t="s">
        <v>79</v>
      </c>
      <c r="C9" s="17">
        <v>0.118495928616769</v>
      </c>
      <c r="D9" s="17">
        <v>0.133823569436062</v>
      </c>
      <c r="E9" s="17">
        <v>0.10355558844370499</v>
      </c>
      <c r="F9" s="17"/>
      <c r="G9" s="17">
        <v>0.13703638883904201</v>
      </c>
      <c r="H9" s="17">
        <v>0.11042014579371499</v>
      </c>
      <c r="I9" s="17">
        <v>0.12731692504558201</v>
      </c>
      <c r="J9" s="17">
        <v>9.1570861617864499E-2</v>
      </c>
      <c r="K9" s="17">
        <v>0.126922746544258</v>
      </c>
      <c r="L9" s="17"/>
      <c r="M9" s="17">
        <v>0.16347132507747</v>
      </c>
      <c r="N9" s="17">
        <v>0.115968771172632</v>
      </c>
      <c r="O9" s="17">
        <v>0.107353063151071</v>
      </c>
      <c r="P9" s="17">
        <v>9.2551180536130595E-2</v>
      </c>
      <c r="Q9" s="17"/>
      <c r="R9" s="17">
        <v>0.15183484503688499</v>
      </c>
      <c r="S9" s="17">
        <v>0.10305151379210301</v>
      </c>
      <c r="T9" s="17">
        <v>0.114741500019354</v>
      </c>
      <c r="U9" s="17">
        <v>0.12790913928713801</v>
      </c>
      <c r="V9" s="17"/>
      <c r="W9" s="17">
        <v>0.11764284835059099</v>
      </c>
      <c r="X9" s="17">
        <v>8.68847700433662E-2</v>
      </c>
      <c r="Y9" s="17">
        <v>0.133757941930712</v>
      </c>
      <c r="Z9" s="17">
        <v>0.238330269287365</v>
      </c>
      <c r="AA9" s="17">
        <v>0.51075043254094399</v>
      </c>
      <c r="AB9" s="17"/>
      <c r="AC9" s="17">
        <v>0.10644960524488301</v>
      </c>
      <c r="AD9" s="17">
        <v>0.14298908045803099</v>
      </c>
      <c r="AE9" s="17"/>
      <c r="AF9" s="17">
        <v>0.12875096905802999</v>
      </c>
      <c r="AG9" s="17">
        <v>9.0435230252637402E-2</v>
      </c>
      <c r="AH9" s="17">
        <v>0.13687548430144</v>
      </c>
      <c r="AI9" s="17">
        <v>8.4427081003340204E-2</v>
      </c>
      <c r="AJ9" s="17"/>
      <c r="AK9" s="17">
        <v>9.7100786411504506E-2</v>
      </c>
      <c r="AL9" s="17">
        <v>0.14926111705801201</v>
      </c>
      <c r="AM9" s="17"/>
      <c r="AN9" s="17">
        <v>0.13105255077012301</v>
      </c>
      <c r="AO9" s="17">
        <v>9.5411723222694603E-2</v>
      </c>
      <c r="AP9" s="17">
        <v>0.127600179085605</v>
      </c>
      <c r="AQ9" s="17"/>
      <c r="AR9" s="17">
        <v>0.115730877776242</v>
      </c>
      <c r="AS9" s="17">
        <v>0.133574802071076</v>
      </c>
      <c r="AT9" s="17"/>
      <c r="AU9" s="17">
        <v>0.12636153915194701</v>
      </c>
      <c r="AV9" s="17">
        <v>0.112196233419268</v>
      </c>
    </row>
    <row r="10" spans="2:48" ht="30" x14ac:dyDescent="0.25">
      <c r="B10" s="18" t="s">
        <v>80</v>
      </c>
      <c r="C10" s="17">
        <v>0.38412068160261997</v>
      </c>
      <c r="D10" s="17">
        <v>0.38375989694215401</v>
      </c>
      <c r="E10" s="17">
        <v>0.38353967083917501</v>
      </c>
      <c r="F10" s="17"/>
      <c r="G10" s="17">
        <v>0.441996973344433</v>
      </c>
      <c r="H10" s="17">
        <v>0.373333585939921</v>
      </c>
      <c r="I10" s="17">
        <v>0.33896146465018701</v>
      </c>
      <c r="J10" s="17">
        <v>0.363304110283796</v>
      </c>
      <c r="K10" s="17">
        <v>0.40455332879871098</v>
      </c>
      <c r="L10" s="17"/>
      <c r="M10" s="17">
        <v>0.49212836047063602</v>
      </c>
      <c r="N10" s="17">
        <v>0.35309927957488502</v>
      </c>
      <c r="O10" s="17">
        <v>0.403182537678135</v>
      </c>
      <c r="P10" s="17">
        <v>0.29275613524036997</v>
      </c>
      <c r="Q10" s="17"/>
      <c r="R10" s="17">
        <v>0.43557307548461199</v>
      </c>
      <c r="S10" s="17">
        <v>0.36477236279241698</v>
      </c>
      <c r="T10" s="17">
        <v>0.35713294238332899</v>
      </c>
      <c r="U10" s="17">
        <v>0.37873533756122502</v>
      </c>
      <c r="V10" s="17"/>
      <c r="W10" s="17">
        <v>0.407282614525729</v>
      </c>
      <c r="X10" s="17">
        <v>0.39712669920767502</v>
      </c>
      <c r="Y10" s="17">
        <v>0.32960202628784002</v>
      </c>
      <c r="Z10" s="17">
        <v>0.45927843528428403</v>
      </c>
      <c r="AA10" s="17">
        <v>0.28235272059525701</v>
      </c>
      <c r="AB10" s="17"/>
      <c r="AC10" s="17">
        <v>0.39355103629809601</v>
      </c>
      <c r="AD10" s="17">
        <v>0.36459685718351398</v>
      </c>
      <c r="AE10" s="17"/>
      <c r="AF10" s="17">
        <v>0.40271866033818399</v>
      </c>
      <c r="AG10" s="17">
        <v>0.34308051386601801</v>
      </c>
      <c r="AH10" s="17">
        <v>0.40877783908839399</v>
      </c>
      <c r="AI10" s="17">
        <v>0.33753458113651402</v>
      </c>
      <c r="AJ10" s="17"/>
      <c r="AK10" s="17">
        <v>0.321379538247486</v>
      </c>
      <c r="AL10" s="17">
        <v>0.43665529000423198</v>
      </c>
      <c r="AM10" s="17"/>
      <c r="AN10" s="17">
        <v>0.39902438174437799</v>
      </c>
      <c r="AO10" s="17">
        <v>0.37811096705183</v>
      </c>
      <c r="AP10" s="17">
        <v>0.43031601718033402</v>
      </c>
      <c r="AQ10" s="17"/>
      <c r="AR10" s="17">
        <v>0.34994272301846702</v>
      </c>
      <c r="AS10" s="17">
        <v>0.38075906559644601</v>
      </c>
      <c r="AT10" s="17"/>
      <c r="AU10" s="17">
        <v>0.40668822950547501</v>
      </c>
      <c r="AV10" s="17">
        <v>0.39596464645495799</v>
      </c>
    </row>
    <row r="11" spans="2:48" ht="45" x14ac:dyDescent="0.25">
      <c r="B11" s="18" t="s">
        <v>81</v>
      </c>
      <c r="C11" s="17">
        <v>0.33302920727256602</v>
      </c>
      <c r="D11" s="17">
        <v>0.34409909062204302</v>
      </c>
      <c r="E11" s="17">
        <v>0.32237613167192403</v>
      </c>
      <c r="F11" s="17"/>
      <c r="G11" s="17">
        <v>0.32043182641680501</v>
      </c>
      <c r="H11" s="17">
        <v>0.35083171765353299</v>
      </c>
      <c r="I11" s="17">
        <v>0.34667457213296099</v>
      </c>
      <c r="J11" s="17">
        <v>0.36333941615993398</v>
      </c>
      <c r="K11" s="17">
        <v>0.28409670631078598</v>
      </c>
      <c r="L11" s="17"/>
      <c r="M11" s="17">
        <v>0.25729881495294099</v>
      </c>
      <c r="N11" s="17">
        <v>0.38273627206213301</v>
      </c>
      <c r="O11" s="17">
        <v>0.34681371512578002</v>
      </c>
      <c r="P11" s="17">
        <v>0.34779963319516799</v>
      </c>
      <c r="Q11" s="17"/>
      <c r="R11" s="17">
        <v>0.27644410741754399</v>
      </c>
      <c r="S11" s="17">
        <v>0.34681368124428902</v>
      </c>
      <c r="T11" s="17">
        <v>0.33373616256365801</v>
      </c>
      <c r="U11" s="17">
        <v>0.34160499847079601</v>
      </c>
      <c r="V11" s="17"/>
      <c r="W11" s="17">
        <v>0.28375580175607101</v>
      </c>
      <c r="X11" s="17">
        <v>0.359442995544132</v>
      </c>
      <c r="Y11" s="17">
        <v>0.38144475360110403</v>
      </c>
      <c r="Z11" s="17">
        <v>0.22949513844337099</v>
      </c>
      <c r="AA11" s="17">
        <v>0.105969086140295</v>
      </c>
      <c r="AB11" s="17"/>
      <c r="AC11" s="17">
        <v>0.32839859575709202</v>
      </c>
      <c r="AD11" s="17">
        <v>0.34084484206608301</v>
      </c>
      <c r="AE11" s="17"/>
      <c r="AF11" s="17">
        <v>0.29940193945542098</v>
      </c>
      <c r="AG11" s="17">
        <v>0.38231661189385302</v>
      </c>
      <c r="AH11" s="17">
        <v>0.32954554319257101</v>
      </c>
      <c r="AI11" s="17">
        <v>0.33282927108341898</v>
      </c>
      <c r="AJ11" s="17"/>
      <c r="AK11" s="17">
        <v>0.36363995346517702</v>
      </c>
      <c r="AL11" s="17">
        <v>0.29666740281215498</v>
      </c>
      <c r="AM11" s="17"/>
      <c r="AN11" s="17">
        <v>0.308307960180284</v>
      </c>
      <c r="AO11" s="17">
        <v>0.38523811292939503</v>
      </c>
      <c r="AP11" s="17">
        <v>0.30817773191437797</v>
      </c>
      <c r="AQ11" s="17"/>
      <c r="AR11" s="17">
        <v>0.34458856929744303</v>
      </c>
      <c r="AS11" s="17">
        <v>0.35660724747520101</v>
      </c>
      <c r="AT11" s="17"/>
      <c r="AU11" s="17">
        <v>0.314367224953914</v>
      </c>
      <c r="AV11" s="17">
        <v>0.35369308899522001</v>
      </c>
    </row>
    <row r="12" spans="2:48" ht="60" x14ac:dyDescent="0.25">
      <c r="B12" s="18" t="s">
        <v>82</v>
      </c>
      <c r="C12" s="17">
        <v>0.127096692439887</v>
      </c>
      <c r="D12" s="17">
        <v>0.10940881629016</v>
      </c>
      <c r="E12" s="17">
        <v>0.14426149898922899</v>
      </c>
      <c r="F12" s="17"/>
      <c r="G12" s="17">
        <v>7.0062990742077502E-2</v>
      </c>
      <c r="H12" s="17">
        <v>0.124613533633739</v>
      </c>
      <c r="I12" s="17">
        <v>0.13805905352474099</v>
      </c>
      <c r="J12" s="17">
        <v>0.15196603101678699</v>
      </c>
      <c r="K12" s="17">
        <v>0.14823856604348101</v>
      </c>
      <c r="L12" s="17"/>
      <c r="M12" s="17">
        <v>7.0094643848393007E-2</v>
      </c>
      <c r="N12" s="17">
        <v>9.8561282558034993E-2</v>
      </c>
      <c r="O12" s="17">
        <v>0.109223456609016</v>
      </c>
      <c r="P12" s="17">
        <v>0.22336623536390601</v>
      </c>
      <c r="Q12" s="17"/>
      <c r="R12" s="17">
        <v>0.10623325433387699</v>
      </c>
      <c r="S12" s="17">
        <v>0.12967955666035899</v>
      </c>
      <c r="T12" s="17">
        <v>0.161948040827982</v>
      </c>
      <c r="U12" s="17">
        <v>0.117539764909404</v>
      </c>
      <c r="V12" s="17"/>
      <c r="W12" s="17">
        <v>0.14671278036301899</v>
      </c>
      <c r="X12" s="17">
        <v>0.12231201941900501</v>
      </c>
      <c r="Y12" s="17">
        <v>0.13142292315461099</v>
      </c>
      <c r="Z12" s="17">
        <v>4.2185842811572401E-2</v>
      </c>
      <c r="AA12" s="17">
        <v>0.100927760723505</v>
      </c>
      <c r="AB12" s="17"/>
      <c r="AC12" s="17">
        <v>0.13394799135562799</v>
      </c>
      <c r="AD12" s="17">
        <v>0.1137686210041</v>
      </c>
      <c r="AE12" s="17"/>
      <c r="AF12" s="17">
        <v>0.14322621414530401</v>
      </c>
      <c r="AG12" s="17">
        <v>0.16265133079712299</v>
      </c>
      <c r="AH12" s="17">
        <v>8.3371232143519797E-2</v>
      </c>
      <c r="AI12" s="17">
        <v>0.19022779331057399</v>
      </c>
      <c r="AJ12" s="17"/>
      <c r="AK12" s="17">
        <v>0.17579203261558199</v>
      </c>
      <c r="AL12" s="17">
        <v>9.1219070889110396E-2</v>
      </c>
      <c r="AM12" s="17"/>
      <c r="AN12" s="17">
        <v>0.14101418872145799</v>
      </c>
      <c r="AO12" s="17">
        <v>0.120086302310757</v>
      </c>
      <c r="AP12" s="17">
        <v>0.10859604126577101</v>
      </c>
      <c r="AQ12" s="17"/>
      <c r="AR12" s="17">
        <v>0.166498832219867</v>
      </c>
      <c r="AS12" s="17">
        <v>9.8175935055846597E-2</v>
      </c>
      <c r="AT12" s="17"/>
      <c r="AU12" s="17">
        <v>0.12701469139122001</v>
      </c>
      <c r="AV12" s="17">
        <v>0.10869987884194</v>
      </c>
    </row>
    <row r="13" spans="2:48" ht="60" x14ac:dyDescent="0.25">
      <c r="B13" s="18" t="s">
        <v>83</v>
      </c>
      <c r="C13" s="17">
        <v>1.7729198344608701E-2</v>
      </c>
      <c r="D13" s="17">
        <v>6.65283780053491E-3</v>
      </c>
      <c r="E13" s="17">
        <v>2.91070157990025E-2</v>
      </c>
      <c r="F13" s="17"/>
      <c r="G13" s="17">
        <v>1.06112661835908E-2</v>
      </c>
      <c r="H13" s="17">
        <v>2.5463376048577201E-2</v>
      </c>
      <c r="I13" s="17">
        <v>2.95301131309696E-2</v>
      </c>
      <c r="J13" s="17">
        <v>1.40208535228201E-2</v>
      </c>
      <c r="K13" s="17">
        <v>9.1097619856528901E-3</v>
      </c>
      <c r="L13" s="17"/>
      <c r="M13" s="17">
        <v>0</v>
      </c>
      <c r="N13" s="17">
        <v>2.8382755343481499E-2</v>
      </c>
      <c r="O13" s="17">
        <v>1.1516184248920799E-2</v>
      </c>
      <c r="P13" s="17">
        <v>3.1135277170725801E-2</v>
      </c>
      <c r="Q13" s="17"/>
      <c r="R13" s="17">
        <v>1.4069479059500199E-2</v>
      </c>
      <c r="S13" s="17">
        <v>1.5500509741037701E-2</v>
      </c>
      <c r="T13" s="17">
        <v>1.6943593835022301E-2</v>
      </c>
      <c r="U13" s="17">
        <v>1.9066577079362799E-2</v>
      </c>
      <c r="V13" s="17"/>
      <c r="W13" s="17">
        <v>2.5006545263476301E-2</v>
      </c>
      <c r="X13" s="17">
        <v>1.8627466685992401E-2</v>
      </c>
      <c r="Y13" s="17">
        <v>1.39972249300552E-2</v>
      </c>
      <c r="Z13" s="17">
        <v>1.6863475533814901E-2</v>
      </c>
      <c r="AA13" s="17">
        <v>0</v>
      </c>
      <c r="AB13" s="17"/>
      <c r="AC13" s="17">
        <v>1.7381602617926799E-2</v>
      </c>
      <c r="AD13" s="17">
        <v>1.9024010267725201E-2</v>
      </c>
      <c r="AE13" s="17"/>
      <c r="AF13" s="17">
        <v>1.1834733511268699E-2</v>
      </c>
      <c r="AG13" s="17">
        <v>1.27713539993055E-2</v>
      </c>
      <c r="AH13" s="17">
        <v>2.3829130241763499E-2</v>
      </c>
      <c r="AI13" s="17">
        <v>2.74174222754783E-2</v>
      </c>
      <c r="AJ13" s="17"/>
      <c r="AK13" s="17">
        <v>2.29146152324252E-2</v>
      </c>
      <c r="AL13" s="17">
        <v>1.4724140205484E-2</v>
      </c>
      <c r="AM13" s="17"/>
      <c r="AN13" s="17">
        <v>1.253897144505E-2</v>
      </c>
      <c r="AO13" s="17">
        <v>1.3887765795984299E-2</v>
      </c>
      <c r="AP13" s="17">
        <v>1.5581638713200599E-2</v>
      </c>
      <c r="AQ13" s="17"/>
      <c r="AR13" s="17">
        <v>1.65665980497718E-2</v>
      </c>
      <c r="AS13" s="17">
        <v>1.4445621560194299E-2</v>
      </c>
      <c r="AT13" s="17"/>
      <c r="AU13" s="17">
        <v>8.5504159891754295E-3</v>
      </c>
      <c r="AV13" s="17">
        <v>1.9755985024841698E-2</v>
      </c>
    </row>
    <row r="14" spans="2:48" x14ac:dyDescent="0.25">
      <c r="B14" s="18" t="s">
        <v>77</v>
      </c>
      <c r="C14" s="19">
        <v>1.9528291723549401E-2</v>
      </c>
      <c r="D14" s="19">
        <v>2.2255788909046201E-2</v>
      </c>
      <c r="E14" s="19">
        <v>1.7160094256963201E-2</v>
      </c>
      <c r="F14" s="19"/>
      <c r="G14" s="19">
        <v>1.9860554474050399E-2</v>
      </c>
      <c r="H14" s="19">
        <v>1.53376409305147E-2</v>
      </c>
      <c r="I14" s="19">
        <v>1.94578715155591E-2</v>
      </c>
      <c r="J14" s="19">
        <v>1.5798727398797799E-2</v>
      </c>
      <c r="K14" s="19">
        <v>2.70788903171118E-2</v>
      </c>
      <c r="L14" s="19"/>
      <c r="M14" s="19">
        <v>1.7006855650559899E-2</v>
      </c>
      <c r="N14" s="19">
        <v>2.1251639288832301E-2</v>
      </c>
      <c r="O14" s="19">
        <v>2.1911043187077501E-2</v>
      </c>
      <c r="P14" s="19">
        <v>1.23915384936984E-2</v>
      </c>
      <c r="Q14" s="19"/>
      <c r="R14" s="19">
        <v>1.5845238667581401E-2</v>
      </c>
      <c r="S14" s="19">
        <v>4.0182375769793797E-2</v>
      </c>
      <c r="T14" s="19">
        <v>1.5497760370654401E-2</v>
      </c>
      <c r="U14" s="19">
        <v>1.51441826920735E-2</v>
      </c>
      <c r="V14" s="19"/>
      <c r="W14" s="19">
        <v>1.9599409741114199E-2</v>
      </c>
      <c r="X14" s="19">
        <v>1.560604909983E-2</v>
      </c>
      <c r="Y14" s="19">
        <v>9.7751300956784998E-3</v>
      </c>
      <c r="Z14" s="19">
        <v>1.38468386395919E-2</v>
      </c>
      <c r="AA14" s="19">
        <v>0</v>
      </c>
      <c r="AB14" s="19"/>
      <c r="AC14" s="19">
        <v>2.0271168726373901E-2</v>
      </c>
      <c r="AD14" s="19">
        <v>1.8776589020545902E-2</v>
      </c>
      <c r="AE14" s="19"/>
      <c r="AF14" s="19">
        <v>1.4067483491793001E-2</v>
      </c>
      <c r="AG14" s="19">
        <v>8.7449591910631497E-3</v>
      </c>
      <c r="AH14" s="19">
        <v>1.7600771032311901E-2</v>
      </c>
      <c r="AI14" s="19">
        <v>2.7563851190674799E-2</v>
      </c>
      <c r="AJ14" s="19"/>
      <c r="AK14" s="19">
        <v>1.9173074027826E-2</v>
      </c>
      <c r="AL14" s="19">
        <v>1.1472979031005999E-2</v>
      </c>
      <c r="AM14" s="19"/>
      <c r="AN14" s="19">
        <v>8.0619471387069607E-3</v>
      </c>
      <c r="AO14" s="19">
        <v>7.2651286893388803E-3</v>
      </c>
      <c r="AP14" s="19">
        <v>9.7283918407108805E-3</v>
      </c>
      <c r="AQ14" s="19"/>
      <c r="AR14" s="19">
        <v>6.6723996382083298E-3</v>
      </c>
      <c r="AS14" s="19">
        <v>1.6437328241236299E-2</v>
      </c>
      <c r="AT14" s="19"/>
      <c r="AU14" s="19">
        <v>1.7017899008267501E-2</v>
      </c>
      <c r="AV14" s="19">
        <v>9.6901672637715597E-3</v>
      </c>
    </row>
    <row r="15" spans="2:48" x14ac:dyDescent="0.25">
      <c r="B15" s="16"/>
    </row>
    <row r="16" spans="2:48" x14ac:dyDescent="0.25">
      <c r="B16" t="s">
        <v>74</v>
      </c>
    </row>
    <row r="17" spans="2:2" x14ac:dyDescent="0.25">
      <c r="B17" t="s">
        <v>75</v>
      </c>
    </row>
    <row r="19" spans="2:2" x14ac:dyDescent="0.25">
      <c r="B19"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V19"/>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30" x14ac:dyDescent="0.25">
      <c r="B9" s="18" t="s">
        <v>85</v>
      </c>
      <c r="C9" s="17">
        <v>9.1553424081147097E-2</v>
      </c>
      <c r="D9" s="17">
        <v>0.108218151358591</v>
      </c>
      <c r="E9" s="17">
        <v>7.4789594841431994E-2</v>
      </c>
      <c r="F9" s="17"/>
      <c r="G9" s="17">
        <v>0.119030005621219</v>
      </c>
      <c r="H9" s="17">
        <v>3.1992724474701001E-2</v>
      </c>
      <c r="I9" s="17">
        <v>9.9736837352432106E-2</v>
      </c>
      <c r="J9" s="17">
        <v>8.4930826857040995E-2</v>
      </c>
      <c r="K9" s="17">
        <v>0.12197439736447201</v>
      </c>
      <c r="L9" s="17"/>
      <c r="M9" s="17">
        <v>0.119648918800059</v>
      </c>
      <c r="N9" s="17">
        <v>9.3512141105369304E-2</v>
      </c>
      <c r="O9" s="17">
        <v>0.10581405504673901</v>
      </c>
      <c r="P9" s="17">
        <v>4.9858153287646603E-2</v>
      </c>
      <c r="Q9" s="17"/>
      <c r="R9" s="17">
        <v>0.135842577050207</v>
      </c>
      <c r="S9" s="17">
        <v>0.104649643446579</v>
      </c>
      <c r="T9" s="17">
        <v>8.4717343389272004E-2</v>
      </c>
      <c r="U9" s="17">
        <v>7.4416866299534701E-2</v>
      </c>
      <c r="V9" s="17"/>
      <c r="W9" s="17">
        <v>8.6376711720290905E-2</v>
      </c>
      <c r="X9" s="17">
        <v>6.0030560373936601E-2</v>
      </c>
      <c r="Y9" s="17">
        <v>0.11855530622350299</v>
      </c>
      <c r="Z9" s="17">
        <v>0.262418605709482</v>
      </c>
      <c r="AA9" s="17">
        <v>0.51075043254094399</v>
      </c>
      <c r="AB9" s="17"/>
      <c r="AC9" s="17">
        <v>7.2714791755588606E-2</v>
      </c>
      <c r="AD9" s="17">
        <v>0.11884728905712399</v>
      </c>
      <c r="AE9" s="17"/>
      <c r="AF9" s="17">
        <v>0.12695878453349099</v>
      </c>
      <c r="AG9" s="17">
        <v>7.2759196866074294E-2</v>
      </c>
      <c r="AH9" s="17">
        <v>8.4080705740696496E-2</v>
      </c>
      <c r="AI9" s="17">
        <v>4.4791091802032702E-2</v>
      </c>
      <c r="AJ9" s="17"/>
      <c r="AK9" s="17">
        <v>9.8716075540923598E-2</v>
      </c>
      <c r="AL9" s="17">
        <v>9.2138707234796502E-2</v>
      </c>
      <c r="AM9" s="17"/>
      <c r="AN9" s="17">
        <v>0.14375934538007201</v>
      </c>
      <c r="AO9" s="17">
        <v>6.1718838625120301E-2</v>
      </c>
      <c r="AP9" s="17">
        <v>7.3882299848067004E-2</v>
      </c>
      <c r="AQ9" s="17"/>
      <c r="AR9" s="17">
        <v>0.10633983565489299</v>
      </c>
      <c r="AS9" s="17">
        <v>7.7886540626818102E-2</v>
      </c>
      <c r="AT9" s="17"/>
      <c r="AU9" s="17">
        <v>0.113665482108083</v>
      </c>
      <c r="AV9" s="17">
        <v>7.5075498089613196E-2</v>
      </c>
    </row>
    <row r="10" spans="2:48" ht="30" x14ac:dyDescent="0.25">
      <c r="B10" s="18" t="s">
        <v>86</v>
      </c>
      <c r="C10" s="17">
        <v>0.30836325188948599</v>
      </c>
      <c r="D10" s="17">
        <v>0.33491760766719098</v>
      </c>
      <c r="E10" s="17">
        <v>0.28593620159755601</v>
      </c>
      <c r="F10" s="17"/>
      <c r="G10" s="17">
        <v>0.38403793829711602</v>
      </c>
      <c r="H10" s="17">
        <v>0.27827886661316997</v>
      </c>
      <c r="I10" s="17">
        <v>0.20369354572173101</v>
      </c>
      <c r="J10" s="17">
        <v>0.308500141985242</v>
      </c>
      <c r="K10" s="17">
        <v>0.36805235975384798</v>
      </c>
      <c r="L10" s="17"/>
      <c r="M10" s="17">
        <v>0.43636316386672203</v>
      </c>
      <c r="N10" s="17">
        <v>0.26741009774560498</v>
      </c>
      <c r="O10" s="17">
        <v>0.35887861091686302</v>
      </c>
      <c r="P10" s="17">
        <v>0.18691556695273301</v>
      </c>
      <c r="Q10" s="17"/>
      <c r="R10" s="17">
        <v>0.35395621294106799</v>
      </c>
      <c r="S10" s="17">
        <v>0.32327804365104301</v>
      </c>
      <c r="T10" s="17">
        <v>0.25601142080190098</v>
      </c>
      <c r="U10" s="17">
        <v>0.30564057329123201</v>
      </c>
      <c r="V10" s="17"/>
      <c r="W10" s="17">
        <v>0.31698448207816399</v>
      </c>
      <c r="X10" s="17">
        <v>0.28277949838495797</v>
      </c>
      <c r="Y10" s="17">
        <v>0.320071028086089</v>
      </c>
      <c r="Z10" s="17">
        <v>0.31164429295568402</v>
      </c>
      <c r="AA10" s="17">
        <v>0.30157670393651598</v>
      </c>
      <c r="AB10" s="17"/>
      <c r="AC10" s="17">
        <v>0.329095426047262</v>
      </c>
      <c r="AD10" s="17">
        <v>0.27213918486435801</v>
      </c>
      <c r="AE10" s="17"/>
      <c r="AF10" s="17">
        <v>0.38478705293100801</v>
      </c>
      <c r="AG10" s="17">
        <v>0.27081291036000299</v>
      </c>
      <c r="AH10" s="17">
        <v>0.29260805942352802</v>
      </c>
      <c r="AI10" s="17">
        <v>0.233080345196719</v>
      </c>
      <c r="AJ10" s="17"/>
      <c r="AK10" s="17">
        <v>0.304524220803495</v>
      </c>
      <c r="AL10" s="17">
        <v>0.33444429796380998</v>
      </c>
      <c r="AM10" s="17"/>
      <c r="AN10" s="17">
        <v>0.358247836544131</v>
      </c>
      <c r="AO10" s="17">
        <v>0.28487417338742199</v>
      </c>
      <c r="AP10" s="17">
        <v>0.31600113083117598</v>
      </c>
      <c r="AQ10" s="17"/>
      <c r="AR10" s="17">
        <v>0.322256728262729</v>
      </c>
      <c r="AS10" s="17">
        <v>0.27840675054570502</v>
      </c>
      <c r="AT10" s="17"/>
      <c r="AU10" s="17">
        <v>0.361371543040856</v>
      </c>
      <c r="AV10" s="17">
        <v>0.266024650231938</v>
      </c>
    </row>
    <row r="11" spans="2:48" ht="45" x14ac:dyDescent="0.25">
      <c r="B11" s="18" t="s">
        <v>87</v>
      </c>
      <c r="C11" s="17">
        <v>0.383040098657354</v>
      </c>
      <c r="D11" s="17">
        <v>0.35234340522087698</v>
      </c>
      <c r="E11" s="17">
        <v>0.41273731290779098</v>
      </c>
      <c r="F11" s="17"/>
      <c r="G11" s="17">
        <v>0.31828431197961798</v>
      </c>
      <c r="H11" s="17">
        <v>0.42957900855594799</v>
      </c>
      <c r="I11" s="17">
        <v>0.46156847791365901</v>
      </c>
      <c r="J11" s="17">
        <v>0.36457422780586901</v>
      </c>
      <c r="K11" s="17">
        <v>0.34083060909829699</v>
      </c>
      <c r="L11" s="17"/>
      <c r="M11" s="17">
        <v>0.326638596401988</v>
      </c>
      <c r="N11" s="17">
        <v>0.40868198879753298</v>
      </c>
      <c r="O11" s="17">
        <v>0.38637363274271902</v>
      </c>
      <c r="P11" s="17">
        <v>0.41500631335508498</v>
      </c>
      <c r="Q11" s="17"/>
      <c r="R11" s="17">
        <v>0.33269672705578801</v>
      </c>
      <c r="S11" s="17">
        <v>0.33673608871414601</v>
      </c>
      <c r="T11" s="17">
        <v>0.44825593313080397</v>
      </c>
      <c r="U11" s="17">
        <v>0.39057938716961799</v>
      </c>
      <c r="V11" s="17"/>
      <c r="W11" s="17">
        <v>0.37140049821072202</v>
      </c>
      <c r="X11" s="17">
        <v>0.43023413625352003</v>
      </c>
      <c r="Y11" s="17">
        <v>0.36809630482389</v>
      </c>
      <c r="Z11" s="17">
        <v>0.302276969213714</v>
      </c>
      <c r="AA11" s="17">
        <v>8.6745102799036106E-2</v>
      </c>
      <c r="AB11" s="17"/>
      <c r="AC11" s="17">
        <v>0.38857989703867102</v>
      </c>
      <c r="AD11" s="17">
        <v>0.37491423893568598</v>
      </c>
      <c r="AE11" s="17"/>
      <c r="AF11" s="17">
        <v>0.35509537337605002</v>
      </c>
      <c r="AG11" s="17">
        <v>0.44431955113277999</v>
      </c>
      <c r="AH11" s="17">
        <v>0.38968471110644798</v>
      </c>
      <c r="AI11" s="17">
        <v>0.35708081952210302</v>
      </c>
      <c r="AJ11" s="17"/>
      <c r="AK11" s="17">
        <v>0.36598357826206601</v>
      </c>
      <c r="AL11" s="17">
        <v>0.38823061212581</v>
      </c>
      <c r="AM11" s="17"/>
      <c r="AN11" s="17">
        <v>0.35065887652752098</v>
      </c>
      <c r="AO11" s="17">
        <v>0.43378545612096298</v>
      </c>
      <c r="AP11" s="17">
        <v>0.39762713768463298</v>
      </c>
      <c r="AQ11" s="17"/>
      <c r="AR11" s="17">
        <v>0.35140189384548298</v>
      </c>
      <c r="AS11" s="17">
        <v>0.42795841158510101</v>
      </c>
      <c r="AT11" s="17"/>
      <c r="AU11" s="17">
        <v>0.33324408307032299</v>
      </c>
      <c r="AV11" s="17">
        <v>0.43695982550735901</v>
      </c>
    </row>
    <row r="12" spans="2:48" ht="60" x14ac:dyDescent="0.25">
      <c r="B12" s="18" t="s">
        <v>88</v>
      </c>
      <c r="C12" s="17">
        <v>0.16699211726295399</v>
      </c>
      <c r="D12" s="17">
        <v>0.157986913085889</v>
      </c>
      <c r="E12" s="17">
        <v>0.17901077903239801</v>
      </c>
      <c r="F12" s="17"/>
      <c r="G12" s="17">
        <v>0.10952823610562901</v>
      </c>
      <c r="H12" s="17">
        <v>0.202253386185971</v>
      </c>
      <c r="I12" s="17">
        <v>0.21063924518731</v>
      </c>
      <c r="J12" s="17">
        <v>0.17755627988379599</v>
      </c>
      <c r="K12" s="17">
        <v>0.134048214461291</v>
      </c>
      <c r="L12" s="17"/>
      <c r="M12" s="17">
        <v>8.3297366432051101E-2</v>
      </c>
      <c r="N12" s="17">
        <v>0.18672781552717299</v>
      </c>
      <c r="O12" s="17">
        <v>9.3474715037488096E-2</v>
      </c>
      <c r="P12" s="17">
        <v>0.28312475700484202</v>
      </c>
      <c r="Q12" s="17"/>
      <c r="R12" s="17">
        <v>0.13182623700406401</v>
      </c>
      <c r="S12" s="17">
        <v>0.18539777520976899</v>
      </c>
      <c r="T12" s="17">
        <v>0.152305724981391</v>
      </c>
      <c r="U12" s="17">
        <v>0.18296534093376501</v>
      </c>
      <c r="V12" s="17"/>
      <c r="W12" s="17">
        <v>0.15793471231093001</v>
      </c>
      <c r="X12" s="17">
        <v>0.18970691341271501</v>
      </c>
      <c r="Y12" s="17">
        <v>0.16808811360442699</v>
      </c>
      <c r="Z12" s="17">
        <v>9.5834696958395693E-2</v>
      </c>
      <c r="AA12" s="17">
        <v>0</v>
      </c>
      <c r="AB12" s="17"/>
      <c r="AC12" s="17">
        <v>0.15540445683380499</v>
      </c>
      <c r="AD12" s="17">
        <v>0.19284130104584701</v>
      </c>
      <c r="AE12" s="17"/>
      <c r="AF12" s="17">
        <v>0.103651159910257</v>
      </c>
      <c r="AG12" s="17">
        <v>0.17002841341019101</v>
      </c>
      <c r="AH12" s="17">
        <v>0.186445630475186</v>
      </c>
      <c r="AI12" s="17">
        <v>0.268467216310465</v>
      </c>
      <c r="AJ12" s="17"/>
      <c r="AK12" s="17">
        <v>0.179527727092715</v>
      </c>
      <c r="AL12" s="17">
        <v>0.146390842391948</v>
      </c>
      <c r="AM12" s="17"/>
      <c r="AN12" s="17">
        <v>0.13521087569863499</v>
      </c>
      <c r="AO12" s="17">
        <v>0.17954831653713199</v>
      </c>
      <c r="AP12" s="17">
        <v>0.14912164791017199</v>
      </c>
      <c r="AQ12" s="17"/>
      <c r="AR12" s="17">
        <v>0.17568502874341901</v>
      </c>
      <c r="AS12" s="17">
        <v>0.16877561029539301</v>
      </c>
      <c r="AT12" s="17"/>
      <c r="AU12" s="17">
        <v>0.15381210890031399</v>
      </c>
      <c r="AV12" s="17">
        <v>0.17580599114920201</v>
      </c>
    </row>
    <row r="13" spans="2:48" ht="60" x14ac:dyDescent="0.25">
      <c r="B13" s="18" t="s">
        <v>89</v>
      </c>
      <c r="C13" s="17">
        <v>1.9914843869237399E-2</v>
      </c>
      <c r="D13" s="17">
        <v>1.0462368798828999E-2</v>
      </c>
      <c r="E13" s="17">
        <v>2.4578091124907199E-2</v>
      </c>
      <c r="F13" s="17"/>
      <c r="G13" s="17">
        <v>9.1733549285289602E-3</v>
      </c>
      <c r="H13" s="17">
        <v>2.1775079343615701E-2</v>
      </c>
      <c r="I13" s="17">
        <v>6.7893586499815301E-3</v>
      </c>
      <c r="J13" s="17">
        <v>4.7606421980205503E-2</v>
      </c>
      <c r="K13" s="17">
        <v>1.35708741184379E-2</v>
      </c>
      <c r="L13" s="17"/>
      <c r="M13" s="17">
        <v>5.9139295951795698E-3</v>
      </c>
      <c r="N13" s="17">
        <v>1.8483783294675E-2</v>
      </c>
      <c r="O13" s="17">
        <v>1.2573296379374399E-2</v>
      </c>
      <c r="P13" s="17">
        <v>4.38587601092017E-2</v>
      </c>
      <c r="Q13" s="17"/>
      <c r="R13" s="17">
        <v>1.5619671787714701E-2</v>
      </c>
      <c r="S13" s="17">
        <v>1.7930371290420001E-2</v>
      </c>
      <c r="T13" s="17">
        <v>3.1938111847778998E-2</v>
      </c>
      <c r="U13" s="17">
        <v>1.1685137294901501E-2</v>
      </c>
      <c r="V13" s="17"/>
      <c r="W13" s="17">
        <v>2.5995456438042699E-2</v>
      </c>
      <c r="X13" s="17">
        <v>1.4351545045473301E-2</v>
      </c>
      <c r="Y13" s="17">
        <v>2.0904838104239199E-2</v>
      </c>
      <c r="Z13" s="17">
        <v>2.78254351627246E-2</v>
      </c>
      <c r="AA13" s="17">
        <v>0.100927760723505</v>
      </c>
      <c r="AB13" s="17"/>
      <c r="AC13" s="17">
        <v>2.3291414437142499E-2</v>
      </c>
      <c r="AD13" s="17">
        <v>1.40814725662049E-2</v>
      </c>
      <c r="AE13" s="17"/>
      <c r="AF13" s="17">
        <v>1.37571113124968E-2</v>
      </c>
      <c r="AG13" s="17">
        <v>3.2106712726158199E-2</v>
      </c>
      <c r="AH13" s="17">
        <v>9.7666905436289003E-3</v>
      </c>
      <c r="AI13" s="17">
        <v>4.3343965883474E-2</v>
      </c>
      <c r="AJ13" s="17"/>
      <c r="AK13" s="17">
        <v>3.0141780291790401E-2</v>
      </c>
      <c r="AL13" s="17">
        <v>1.07189198972437E-2</v>
      </c>
      <c r="AM13" s="17"/>
      <c r="AN13" s="17">
        <v>7.5234116190914203E-3</v>
      </c>
      <c r="AO13" s="17">
        <v>2.6441905768375299E-2</v>
      </c>
      <c r="AP13" s="17">
        <v>2.0747053534036001E-2</v>
      </c>
      <c r="AQ13" s="17"/>
      <c r="AR13" s="17">
        <v>2.33461231568802E-2</v>
      </c>
      <c r="AS13" s="17">
        <v>2.0931200672658499E-2</v>
      </c>
      <c r="AT13" s="17"/>
      <c r="AU13" s="17">
        <v>1.7858879244728301E-2</v>
      </c>
      <c r="AV13" s="17">
        <v>2.1292370192695999E-2</v>
      </c>
    </row>
    <row r="14" spans="2:48" x14ac:dyDescent="0.25">
      <c r="B14" s="18" t="s">
        <v>77</v>
      </c>
      <c r="C14" s="19">
        <v>3.01362642398223E-2</v>
      </c>
      <c r="D14" s="19">
        <v>3.6071553868622097E-2</v>
      </c>
      <c r="E14" s="19">
        <v>2.2948020495916099E-2</v>
      </c>
      <c r="F14" s="19"/>
      <c r="G14" s="19">
        <v>5.9946153067889099E-2</v>
      </c>
      <c r="H14" s="19">
        <v>3.6120934826594203E-2</v>
      </c>
      <c r="I14" s="19">
        <v>1.7572535174886699E-2</v>
      </c>
      <c r="J14" s="19">
        <v>1.6832101487847001E-2</v>
      </c>
      <c r="K14" s="19">
        <v>2.1523545203654699E-2</v>
      </c>
      <c r="L14" s="19"/>
      <c r="M14" s="19">
        <v>2.8138024904000299E-2</v>
      </c>
      <c r="N14" s="19">
        <v>2.5184173529644801E-2</v>
      </c>
      <c r="O14" s="19">
        <v>4.2885689876816999E-2</v>
      </c>
      <c r="P14" s="19">
        <v>2.1236449290491701E-2</v>
      </c>
      <c r="Q14" s="19"/>
      <c r="R14" s="19">
        <v>3.0058574161158001E-2</v>
      </c>
      <c r="S14" s="19">
        <v>3.2008077688042598E-2</v>
      </c>
      <c r="T14" s="19">
        <v>2.6771465848852798E-2</v>
      </c>
      <c r="U14" s="19">
        <v>3.4712695010948598E-2</v>
      </c>
      <c r="V14" s="19"/>
      <c r="W14" s="19">
        <v>4.1308139241850103E-2</v>
      </c>
      <c r="X14" s="19">
        <v>2.2897346529396598E-2</v>
      </c>
      <c r="Y14" s="19">
        <v>4.2844091578513504E-3</v>
      </c>
      <c r="Z14" s="19">
        <v>0</v>
      </c>
      <c r="AA14" s="19">
        <v>0</v>
      </c>
      <c r="AB14" s="19"/>
      <c r="AC14" s="19">
        <v>3.0914013887530799E-2</v>
      </c>
      <c r="AD14" s="19">
        <v>2.7176513530779101E-2</v>
      </c>
      <c r="AE14" s="19"/>
      <c r="AF14" s="19">
        <v>1.5750517936697201E-2</v>
      </c>
      <c r="AG14" s="19">
        <v>9.9732155047941307E-3</v>
      </c>
      <c r="AH14" s="19">
        <v>3.7414202710513197E-2</v>
      </c>
      <c r="AI14" s="19">
        <v>5.3236561285206298E-2</v>
      </c>
      <c r="AJ14" s="19"/>
      <c r="AK14" s="19">
        <v>2.11066180090103E-2</v>
      </c>
      <c r="AL14" s="19">
        <v>2.8076620386391499E-2</v>
      </c>
      <c r="AM14" s="19"/>
      <c r="AN14" s="19">
        <v>4.5996542305501899E-3</v>
      </c>
      <c r="AO14" s="19">
        <v>1.3631309560987299E-2</v>
      </c>
      <c r="AP14" s="19">
        <v>4.2620730191915597E-2</v>
      </c>
      <c r="AQ14" s="19"/>
      <c r="AR14" s="19">
        <v>2.0970390336596801E-2</v>
      </c>
      <c r="AS14" s="19">
        <v>2.6041486274324298E-2</v>
      </c>
      <c r="AT14" s="19"/>
      <c r="AU14" s="19">
        <v>2.0047903635696002E-2</v>
      </c>
      <c r="AV14" s="19">
        <v>2.48416648291922E-2</v>
      </c>
    </row>
    <row r="15" spans="2:48" x14ac:dyDescent="0.25">
      <c r="B15" s="16"/>
    </row>
    <row r="16" spans="2:48" x14ac:dyDescent="0.25">
      <c r="B16" t="s">
        <v>74</v>
      </c>
    </row>
    <row r="17" spans="2:2" x14ac:dyDescent="0.25">
      <c r="B17" t="s">
        <v>75</v>
      </c>
    </row>
    <row r="19" spans="2:2" x14ac:dyDescent="0.25">
      <c r="B19"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V18"/>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45" x14ac:dyDescent="0.25">
      <c r="B9" s="18" t="s">
        <v>91</v>
      </c>
      <c r="C9" s="17">
        <v>0.29315654851870998</v>
      </c>
      <c r="D9" s="17">
        <v>0.31688975982518403</v>
      </c>
      <c r="E9" s="17">
        <v>0.27198886787123699</v>
      </c>
      <c r="F9" s="17"/>
      <c r="G9" s="17">
        <v>1.6706342396654E-2</v>
      </c>
      <c r="H9" s="17">
        <v>0.17808606882967701</v>
      </c>
      <c r="I9" s="17">
        <v>0.33224265349045201</v>
      </c>
      <c r="J9" s="17">
        <v>0.41846386750820602</v>
      </c>
      <c r="K9" s="17">
        <v>0.50494059887013798</v>
      </c>
      <c r="L9" s="17"/>
      <c r="M9" s="17">
        <v>0.32507417331648802</v>
      </c>
      <c r="N9" s="17">
        <v>0.25912571727176797</v>
      </c>
      <c r="O9" s="17">
        <v>0.30780591712419397</v>
      </c>
      <c r="P9" s="17">
        <v>0.28472565203507</v>
      </c>
      <c r="Q9" s="17"/>
      <c r="R9" s="17">
        <v>0.29950727974955299</v>
      </c>
      <c r="S9" s="17">
        <v>0.29214595363886398</v>
      </c>
      <c r="T9" s="17">
        <v>0.29690588392007999</v>
      </c>
      <c r="U9" s="17">
        <v>0.25904020469447903</v>
      </c>
      <c r="V9" s="17"/>
      <c r="W9" s="17">
        <v>0.17813318329515199</v>
      </c>
      <c r="X9" s="17">
        <v>0.25401031319705197</v>
      </c>
      <c r="Y9" s="17">
        <v>0.47549121973179698</v>
      </c>
      <c r="Z9" s="17">
        <v>0.55627287390888003</v>
      </c>
      <c r="AA9" s="17">
        <v>0.70635805033716503</v>
      </c>
      <c r="AB9" s="17"/>
      <c r="AC9" s="17">
        <v>0.31910362460860198</v>
      </c>
      <c r="AD9" s="17">
        <v>0.25324896374184402</v>
      </c>
      <c r="AE9" s="17"/>
      <c r="AF9" s="17">
        <v>0.60083624595641005</v>
      </c>
      <c r="AG9" s="17">
        <v>0.28688858897161701</v>
      </c>
      <c r="AH9" s="17">
        <v>0.10101261003930501</v>
      </c>
      <c r="AI9" s="17">
        <v>0.13938502272626299</v>
      </c>
      <c r="AJ9" s="17"/>
      <c r="AK9" s="17">
        <v>0.35034720227812199</v>
      </c>
      <c r="AL9" s="17">
        <v>0.25905162503142398</v>
      </c>
      <c r="AM9" s="17"/>
      <c r="AN9" s="17">
        <v>1</v>
      </c>
      <c r="AO9" s="17">
        <v>0</v>
      </c>
      <c r="AP9" s="17">
        <v>0</v>
      </c>
      <c r="AQ9" s="17"/>
      <c r="AR9" s="17">
        <v>0.35793722709204101</v>
      </c>
      <c r="AS9" s="17">
        <v>0.23790592585327</v>
      </c>
      <c r="AT9" s="17"/>
      <c r="AU9" s="17">
        <v>0.35876872161970502</v>
      </c>
      <c r="AV9" s="17">
        <v>0.24599613299430001</v>
      </c>
    </row>
    <row r="10" spans="2:48" ht="75" x14ac:dyDescent="0.25">
      <c r="B10" s="18" t="s">
        <v>92</v>
      </c>
      <c r="C10" s="17">
        <v>0.34480623875329097</v>
      </c>
      <c r="D10" s="17">
        <v>0.32984082601824</v>
      </c>
      <c r="E10" s="17">
        <v>0.36239923299385901</v>
      </c>
      <c r="F10" s="17"/>
      <c r="G10" s="17">
        <v>0.15775279934162501</v>
      </c>
      <c r="H10" s="17">
        <v>0.42623336427402198</v>
      </c>
      <c r="I10" s="17">
        <v>0.39215706675130202</v>
      </c>
      <c r="J10" s="17">
        <v>0.38488371895947998</v>
      </c>
      <c r="K10" s="17">
        <v>0.35715853153458699</v>
      </c>
      <c r="L10" s="17"/>
      <c r="M10" s="17">
        <v>0.33735677449045798</v>
      </c>
      <c r="N10" s="17">
        <v>0.36153975906351299</v>
      </c>
      <c r="O10" s="17">
        <v>0.30142379485540999</v>
      </c>
      <c r="P10" s="17">
        <v>0.38897371475618697</v>
      </c>
      <c r="Q10" s="17"/>
      <c r="R10" s="17">
        <v>0.33930109534478597</v>
      </c>
      <c r="S10" s="17">
        <v>0.33597658016876902</v>
      </c>
      <c r="T10" s="17">
        <v>0.33984596320793198</v>
      </c>
      <c r="U10" s="17">
        <v>0.34834820117895099</v>
      </c>
      <c r="V10" s="17"/>
      <c r="W10" s="17">
        <v>0.26775508301519302</v>
      </c>
      <c r="X10" s="17">
        <v>0.42178669539985603</v>
      </c>
      <c r="Y10" s="17">
        <v>0.36015815047628003</v>
      </c>
      <c r="Z10" s="17">
        <v>0.27332559017685698</v>
      </c>
      <c r="AA10" s="17">
        <v>0.29364194966283502</v>
      </c>
      <c r="AB10" s="17"/>
      <c r="AC10" s="17">
        <v>0.34096079562891501</v>
      </c>
      <c r="AD10" s="17">
        <v>0.35485950932850502</v>
      </c>
      <c r="AE10" s="17"/>
      <c r="AF10" s="17">
        <v>0.297790508556454</v>
      </c>
      <c r="AG10" s="17">
        <v>0.53716442237626405</v>
      </c>
      <c r="AH10" s="17">
        <v>0.29403669251722703</v>
      </c>
      <c r="AI10" s="17">
        <v>0.251580992378793</v>
      </c>
      <c r="AJ10" s="17"/>
      <c r="AK10" s="17">
        <v>0.384207338867251</v>
      </c>
      <c r="AL10" s="17">
        <v>0.330631081632484</v>
      </c>
      <c r="AM10" s="17"/>
      <c r="AN10" s="17">
        <v>0</v>
      </c>
      <c r="AO10" s="17">
        <v>1</v>
      </c>
      <c r="AP10" s="17">
        <v>0</v>
      </c>
      <c r="AQ10" s="17"/>
      <c r="AR10" s="17">
        <v>0.36500812569147001</v>
      </c>
      <c r="AS10" s="17">
        <v>0.32573872802369502</v>
      </c>
      <c r="AT10" s="17"/>
      <c r="AU10" s="17">
        <v>0.381650798870454</v>
      </c>
      <c r="AV10" s="17">
        <v>0.35689622008336702</v>
      </c>
    </row>
    <row r="11" spans="2:48" ht="45" x14ac:dyDescent="0.25">
      <c r="B11" s="18" t="s">
        <v>93</v>
      </c>
      <c r="C11" s="17">
        <v>0.30081389756886401</v>
      </c>
      <c r="D11" s="17">
        <v>0.28497774841215501</v>
      </c>
      <c r="E11" s="17">
        <v>0.31216396391890999</v>
      </c>
      <c r="F11" s="17"/>
      <c r="G11" s="17">
        <v>0.69453523238269599</v>
      </c>
      <c r="H11" s="17">
        <v>0.35652082665012103</v>
      </c>
      <c r="I11" s="17">
        <v>0.224521811744512</v>
      </c>
      <c r="J11" s="17">
        <v>0.13104536617170701</v>
      </c>
      <c r="K11" s="17">
        <v>0.116023178916841</v>
      </c>
      <c r="L11" s="17"/>
      <c r="M11" s="17">
        <v>0.30557916226430798</v>
      </c>
      <c r="N11" s="17">
        <v>0.28556752539824298</v>
      </c>
      <c r="O11" s="17">
        <v>0.33223293084816002</v>
      </c>
      <c r="P11" s="17">
        <v>0.26729052958419203</v>
      </c>
      <c r="Q11" s="17"/>
      <c r="R11" s="17">
        <v>0.29823711965041799</v>
      </c>
      <c r="S11" s="17">
        <v>0.325032125164184</v>
      </c>
      <c r="T11" s="17">
        <v>0.28565947370549999</v>
      </c>
      <c r="U11" s="17">
        <v>0.33877009190843199</v>
      </c>
      <c r="V11" s="17"/>
      <c r="W11" s="17">
        <v>0.492711876656936</v>
      </c>
      <c r="X11" s="17">
        <v>0.27976154839218298</v>
      </c>
      <c r="Y11" s="17">
        <v>0.124681762930521</v>
      </c>
      <c r="Z11" s="17">
        <v>0.156554697274672</v>
      </c>
      <c r="AA11" s="17">
        <v>0</v>
      </c>
      <c r="AB11" s="17"/>
      <c r="AC11" s="17">
        <v>0.27492365412805297</v>
      </c>
      <c r="AD11" s="17">
        <v>0.34621342602961303</v>
      </c>
      <c r="AE11" s="17"/>
      <c r="AF11" s="17">
        <v>7.7602247878716502E-2</v>
      </c>
      <c r="AG11" s="17">
        <v>0.147812880329485</v>
      </c>
      <c r="AH11" s="17">
        <v>0.52119617351313996</v>
      </c>
      <c r="AI11" s="17">
        <v>0.48991493821655102</v>
      </c>
      <c r="AJ11" s="17"/>
      <c r="AK11" s="17">
        <v>0.21571612500836801</v>
      </c>
      <c r="AL11" s="17">
        <v>0.36057150589603898</v>
      </c>
      <c r="AM11" s="17"/>
      <c r="AN11" s="17">
        <v>0</v>
      </c>
      <c r="AO11" s="17">
        <v>0</v>
      </c>
      <c r="AP11" s="17">
        <v>1</v>
      </c>
      <c r="AQ11" s="17"/>
      <c r="AR11" s="17">
        <v>0.22563656291068701</v>
      </c>
      <c r="AS11" s="17">
        <v>0.38887498874577803</v>
      </c>
      <c r="AT11" s="17"/>
      <c r="AU11" s="17">
        <v>0.215700522421607</v>
      </c>
      <c r="AV11" s="17">
        <v>0.34146067083683501</v>
      </c>
    </row>
    <row r="12" spans="2:48" x14ac:dyDescent="0.25">
      <c r="B12" s="18" t="s">
        <v>76</v>
      </c>
      <c r="C12" s="17">
        <v>3.9102880196074101E-2</v>
      </c>
      <c r="D12" s="17">
        <v>4.2485603507368297E-2</v>
      </c>
      <c r="E12" s="17">
        <v>3.64358132180507E-2</v>
      </c>
      <c r="F12" s="17"/>
      <c r="G12" s="17">
        <v>6.8157492712945994E-2</v>
      </c>
      <c r="H12" s="17">
        <v>2.7277433098096798E-2</v>
      </c>
      <c r="I12" s="17">
        <v>3.93627538897523E-2</v>
      </c>
      <c r="J12" s="17">
        <v>4.9315750918244701E-2</v>
      </c>
      <c r="K12" s="17">
        <v>1.2534161488274799E-2</v>
      </c>
      <c r="L12" s="17"/>
      <c r="M12" s="17">
        <v>2.4240782386869001E-2</v>
      </c>
      <c r="N12" s="17">
        <v>7.2550604131040405E-2</v>
      </c>
      <c r="O12" s="17">
        <v>3.2707623458402502E-2</v>
      </c>
      <c r="P12" s="17">
        <v>2.3067451747121399E-2</v>
      </c>
      <c r="Q12" s="17"/>
      <c r="R12" s="17">
        <v>4.9118317845893503E-2</v>
      </c>
      <c r="S12" s="17">
        <v>1.53177556938974E-2</v>
      </c>
      <c r="T12" s="17">
        <v>5.9895708648942003E-2</v>
      </c>
      <c r="U12" s="17">
        <v>3.5663762174220799E-2</v>
      </c>
      <c r="V12" s="17"/>
      <c r="W12" s="17">
        <v>3.7950309033910903E-2</v>
      </c>
      <c r="X12" s="17">
        <v>2.99747614920347E-2</v>
      </c>
      <c r="Y12" s="17">
        <v>3.9668866861402002E-2</v>
      </c>
      <c r="Z12" s="17">
        <v>1.38468386395919E-2</v>
      </c>
      <c r="AA12" s="17">
        <v>0</v>
      </c>
      <c r="AB12" s="17"/>
      <c r="AC12" s="17">
        <v>3.6485681291636797E-2</v>
      </c>
      <c r="AD12" s="17">
        <v>3.5174088810931398E-2</v>
      </c>
      <c r="AE12" s="17"/>
      <c r="AF12" s="17">
        <v>1.4861814072410299E-2</v>
      </c>
      <c r="AG12" s="17">
        <v>2.8134108322634199E-2</v>
      </c>
      <c r="AH12" s="17">
        <v>5.7012082025448101E-2</v>
      </c>
      <c r="AI12" s="17">
        <v>6.3120215382736197E-2</v>
      </c>
      <c r="AJ12" s="17"/>
      <c r="AK12" s="17">
        <v>3.2391795529603501E-2</v>
      </c>
      <c r="AL12" s="17">
        <v>3.8637174037133501E-2</v>
      </c>
      <c r="AM12" s="17"/>
      <c r="AN12" s="17">
        <v>0</v>
      </c>
      <c r="AO12" s="17">
        <v>0</v>
      </c>
      <c r="AP12" s="17">
        <v>0</v>
      </c>
      <c r="AQ12" s="17"/>
      <c r="AR12" s="17">
        <v>3.4871872136232503E-2</v>
      </c>
      <c r="AS12" s="17">
        <v>3.5315361061419602E-2</v>
      </c>
      <c r="AT12" s="17"/>
      <c r="AU12" s="17">
        <v>2.3525963379322199E-2</v>
      </c>
      <c r="AV12" s="17">
        <v>4.49690365790055E-2</v>
      </c>
    </row>
    <row r="13" spans="2:48" x14ac:dyDescent="0.25">
      <c r="B13" s="18" t="s">
        <v>77</v>
      </c>
      <c r="C13" s="19">
        <v>2.21204349630609E-2</v>
      </c>
      <c r="D13" s="19">
        <v>2.58060622370525E-2</v>
      </c>
      <c r="E13" s="19">
        <v>1.70121219979429E-2</v>
      </c>
      <c r="F13" s="19"/>
      <c r="G13" s="19">
        <v>6.2848133166079206E-2</v>
      </c>
      <c r="H13" s="19">
        <v>1.18823071480832E-2</v>
      </c>
      <c r="I13" s="19">
        <v>1.17157141239817E-2</v>
      </c>
      <c r="J13" s="19">
        <v>1.6291296442362001E-2</v>
      </c>
      <c r="K13" s="19">
        <v>9.3435291901587097E-3</v>
      </c>
      <c r="L13" s="19"/>
      <c r="M13" s="19">
        <v>7.7491075418769598E-3</v>
      </c>
      <c r="N13" s="19">
        <v>2.1216394135435399E-2</v>
      </c>
      <c r="O13" s="19">
        <v>2.5829733713833399E-2</v>
      </c>
      <c r="P13" s="19">
        <v>3.5942651877428899E-2</v>
      </c>
      <c r="Q13" s="19"/>
      <c r="R13" s="19">
        <v>1.3836187409349001E-2</v>
      </c>
      <c r="S13" s="19">
        <v>3.1527585334285103E-2</v>
      </c>
      <c r="T13" s="19">
        <v>1.76929705175458E-2</v>
      </c>
      <c r="U13" s="19">
        <v>1.8177740043917399E-2</v>
      </c>
      <c r="V13" s="19"/>
      <c r="W13" s="19">
        <v>2.3449547998807E-2</v>
      </c>
      <c r="X13" s="19">
        <v>1.44666815188746E-2</v>
      </c>
      <c r="Y13" s="19">
        <v>0</v>
      </c>
      <c r="Z13" s="19">
        <v>0</v>
      </c>
      <c r="AA13" s="19">
        <v>0</v>
      </c>
      <c r="AB13" s="19"/>
      <c r="AC13" s="19">
        <v>2.8526244342792599E-2</v>
      </c>
      <c r="AD13" s="19">
        <v>1.0504012089106901E-2</v>
      </c>
      <c r="AE13" s="19"/>
      <c r="AF13" s="19">
        <v>8.9091835360093803E-3</v>
      </c>
      <c r="AG13" s="19">
        <v>0</v>
      </c>
      <c r="AH13" s="19">
        <v>2.67424419048801E-2</v>
      </c>
      <c r="AI13" s="19">
        <v>5.5998831295656297E-2</v>
      </c>
      <c r="AJ13" s="19"/>
      <c r="AK13" s="19">
        <v>1.7337538316655101E-2</v>
      </c>
      <c r="AL13" s="19">
        <v>1.11086134029202E-2</v>
      </c>
      <c r="AM13" s="19"/>
      <c r="AN13" s="19">
        <v>0</v>
      </c>
      <c r="AO13" s="19">
        <v>0</v>
      </c>
      <c r="AP13" s="19">
        <v>0</v>
      </c>
      <c r="AQ13" s="19"/>
      <c r="AR13" s="19">
        <v>1.6546212169570602E-2</v>
      </c>
      <c r="AS13" s="19">
        <v>1.2164996315837499E-2</v>
      </c>
      <c r="AT13" s="19"/>
      <c r="AU13" s="19">
        <v>2.03539937089121E-2</v>
      </c>
      <c r="AV13" s="19">
        <v>1.06779395064933E-2</v>
      </c>
    </row>
    <row r="14" spans="2:48" x14ac:dyDescent="0.25">
      <c r="B14" s="16"/>
    </row>
    <row r="15" spans="2:48" x14ac:dyDescent="0.25">
      <c r="B15" t="s">
        <v>74</v>
      </c>
    </row>
    <row r="16" spans="2:48" x14ac:dyDescent="0.25">
      <c r="B16" t="s">
        <v>75</v>
      </c>
    </row>
    <row r="18" spans="2:2" x14ac:dyDescent="0.25">
      <c r="B18"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30" x14ac:dyDescent="0.25">
      <c r="B9" s="18" t="s">
        <v>95</v>
      </c>
      <c r="C9" s="17">
        <v>0.54053852229246502</v>
      </c>
      <c r="D9" s="17">
        <v>0.55914168063722103</v>
      </c>
      <c r="E9" s="17">
        <v>0.51824027344855905</v>
      </c>
      <c r="F9" s="17"/>
      <c r="G9" s="17">
        <v>0.91178505220511796</v>
      </c>
      <c r="H9" s="17">
        <v>0.61573280357881799</v>
      </c>
      <c r="I9" s="17">
        <v>0.40529168782389402</v>
      </c>
      <c r="J9" s="17">
        <v>0.43228697680490402</v>
      </c>
      <c r="K9" s="17">
        <v>0.35457793706736701</v>
      </c>
      <c r="L9" s="17"/>
      <c r="M9" s="17">
        <v>0.50536556297361801</v>
      </c>
      <c r="N9" s="17">
        <v>0.49908521194144101</v>
      </c>
      <c r="O9" s="17">
        <v>0.59583964372799203</v>
      </c>
      <c r="P9" s="17">
        <v>0.56185711543764305</v>
      </c>
      <c r="Q9" s="17"/>
      <c r="R9" s="17">
        <v>0.57489526611230801</v>
      </c>
      <c r="S9" s="17">
        <v>0.54413152842169199</v>
      </c>
      <c r="T9" s="17">
        <v>0.55974814693822394</v>
      </c>
      <c r="U9" s="17">
        <v>0.51535904657697795</v>
      </c>
      <c r="V9" s="17"/>
      <c r="W9" s="17">
        <v>0.72101055176893103</v>
      </c>
      <c r="X9" s="17">
        <v>0.529076285208119</v>
      </c>
      <c r="Y9" s="17">
        <v>0.36245673695680902</v>
      </c>
      <c r="Z9" s="17">
        <v>0.24647648987611501</v>
      </c>
      <c r="AA9" s="17">
        <v>0.19560761779622099</v>
      </c>
      <c r="AB9" s="17"/>
      <c r="AC9" s="17">
        <v>0.53654238614540695</v>
      </c>
      <c r="AD9" s="17">
        <v>0.53754348453374401</v>
      </c>
      <c r="AE9" s="17"/>
      <c r="AF9" s="17">
        <v>0.41503390513347899</v>
      </c>
      <c r="AG9" s="17">
        <v>0.47726810840514799</v>
      </c>
      <c r="AH9" s="17">
        <v>0.65215270679817905</v>
      </c>
      <c r="AI9" s="17">
        <v>0.65708459356078297</v>
      </c>
      <c r="AJ9" s="17"/>
      <c r="AK9" s="17">
        <v>0.49362071280184699</v>
      </c>
      <c r="AL9" s="17">
        <v>0.57056779810352598</v>
      </c>
      <c r="AM9" s="17"/>
      <c r="AN9" s="17">
        <v>0.36301171248639502</v>
      </c>
      <c r="AO9" s="17">
        <v>0.47944741212946401</v>
      </c>
      <c r="AP9" s="17">
        <v>0.77151209126120701</v>
      </c>
      <c r="AQ9" s="17"/>
      <c r="AR9" s="17">
        <v>0.48753684918370099</v>
      </c>
      <c r="AS9" s="17">
        <v>0.59176681850053503</v>
      </c>
      <c r="AT9" s="17"/>
      <c r="AU9" s="17">
        <v>0.51040210180726198</v>
      </c>
      <c r="AV9" s="17">
        <v>0.593198738044869</v>
      </c>
    </row>
    <row r="10" spans="2:48" ht="45" x14ac:dyDescent="0.25">
      <c r="B10" s="18" t="s">
        <v>96</v>
      </c>
      <c r="C10" s="17">
        <v>0.131437306724034</v>
      </c>
      <c r="D10" s="17">
        <v>0.12978470711732701</v>
      </c>
      <c r="E10" s="17">
        <v>0.13547168187688499</v>
      </c>
      <c r="F10" s="17"/>
      <c r="G10" s="17">
        <v>2.0642558762574099E-2</v>
      </c>
      <c r="H10" s="17">
        <v>0.22444847738975399</v>
      </c>
      <c r="I10" s="17">
        <v>0.20951101500782801</v>
      </c>
      <c r="J10" s="17">
        <v>0.111859192810374</v>
      </c>
      <c r="K10" s="17">
        <v>8.9347480544757593E-2</v>
      </c>
      <c r="L10" s="17"/>
      <c r="M10" s="17">
        <v>0.15748082089424001</v>
      </c>
      <c r="N10" s="17">
        <v>0.17471136659677999</v>
      </c>
      <c r="O10" s="17">
        <v>9.7974864145018506E-2</v>
      </c>
      <c r="P10" s="17">
        <v>9.3593456278160597E-2</v>
      </c>
      <c r="Q10" s="17"/>
      <c r="R10" s="17">
        <v>9.5489347568812999E-2</v>
      </c>
      <c r="S10" s="17">
        <v>0.111520561556535</v>
      </c>
      <c r="T10" s="17">
        <v>0.147847904730594</v>
      </c>
      <c r="U10" s="17">
        <v>0.15972083589271699</v>
      </c>
      <c r="V10" s="17"/>
      <c r="W10" s="17">
        <v>6.0137392856918701E-2</v>
      </c>
      <c r="X10" s="17">
        <v>0.21075833411610201</v>
      </c>
      <c r="Y10" s="17">
        <v>0.12083115154574001</v>
      </c>
      <c r="Z10" s="17">
        <v>9.9852866133947699E-2</v>
      </c>
      <c r="AA10" s="17">
        <v>0.105969086140295</v>
      </c>
      <c r="AB10" s="17"/>
      <c r="AC10" s="17">
        <v>0.118202806361833</v>
      </c>
      <c r="AD10" s="17">
        <v>0.161655033739702</v>
      </c>
      <c r="AE10" s="17"/>
      <c r="AF10" s="17">
        <v>6.6073167841815605E-2</v>
      </c>
      <c r="AG10" s="17">
        <v>0.16492944965380399</v>
      </c>
      <c r="AH10" s="17">
        <v>0.195963313565682</v>
      </c>
      <c r="AI10" s="17">
        <v>2.1376460804754902E-2</v>
      </c>
      <c r="AJ10" s="17"/>
      <c r="AK10" s="17">
        <v>0.12689295703370701</v>
      </c>
      <c r="AL10" s="17">
        <v>0.13924556443908401</v>
      </c>
      <c r="AM10" s="17"/>
      <c r="AN10" s="17">
        <v>0.10155899164875</v>
      </c>
      <c r="AO10" s="17">
        <v>0.192294409551064</v>
      </c>
      <c r="AP10" s="17">
        <v>0.109328170798561</v>
      </c>
      <c r="AQ10" s="17"/>
      <c r="AR10" s="17">
        <v>0.12868631826169799</v>
      </c>
      <c r="AS10" s="17">
        <v>0.11009091001179</v>
      </c>
      <c r="AT10" s="17"/>
      <c r="AU10" s="17">
        <v>0.12901608136477999</v>
      </c>
      <c r="AV10" s="17">
        <v>0.13125149179698101</v>
      </c>
    </row>
    <row r="11" spans="2:48" ht="45" x14ac:dyDescent="0.25">
      <c r="B11" s="18" t="s">
        <v>97</v>
      </c>
      <c r="C11" s="17">
        <v>0.10756496183942001</v>
      </c>
      <c r="D11" s="17">
        <v>0.11965291348229599</v>
      </c>
      <c r="E11" s="17">
        <v>9.7450731572521002E-2</v>
      </c>
      <c r="F11" s="17"/>
      <c r="G11" s="17">
        <v>7.1902586542936702E-3</v>
      </c>
      <c r="H11" s="17">
        <v>8.1175759533647196E-2</v>
      </c>
      <c r="I11" s="17">
        <v>0.16105478591927999</v>
      </c>
      <c r="J11" s="17">
        <v>0.145434973448202</v>
      </c>
      <c r="K11" s="17">
        <v>0.138586297712081</v>
      </c>
      <c r="L11" s="17"/>
      <c r="M11" s="17">
        <v>0.107583504945556</v>
      </c>
      <c r="N11" s="17">
        <v>9.4541478086981198E-2</v>
      </c>
      <c r="O11" s="17">
        <v>9.4461274541130999E-2</v>
      </c>
      <c r="P11" s="17">
        <v>0.14239429564306</v>
      </c>
      <c r="Q11" s="17"/>
      <c r="R11" s="17">
        <v>9.7513550446386293E-2</v>
      </c>
      <c r="S11" s="17">
        <v>0.12607936985506299</v>
      </c>
      <c r="T11" s="17">
        <v>9.4387625145968199E-2</v>
      </c>
      <c r="U11" s="17">
        <v>0.117220611506238</v>
      </c>
      <c r="V11" s="17"/>
      <c r="W11" s="17">
        <v>6.7225669626171394E-2</v>
      </c>
      <c r="X11" s="17">
        <v>9.3626371625671598E-2</v>
      </c>
      <c r="Y11" s="17">
        <v>0.18793760334632401</v>
      </c>
      <c r="Z11" s="17">
        <v>0.18034405409520701</v>
      </c>
      <c r="AA11" s="17">
        <v>0</v>
      </c>
      <c r="AB11" s="17"/>
      <c r="AC11" s="17">
        <v>0.10178083598128</v>
      </c>
      <c r="AD11" s="17">
        <v>0.119559337566281</v>
      </c>
      <c r="AE11" s="17"/>
      <c r="AF11" s="17">
        <v>9.2971949080098995E-2</v>
      </c>
      <c r="AG11" s="17">
        <v>0.15712418287055599</v>
      </c>
      <c r="AH11" s="17">
        <v>8.2828150008059404E-2</v>
      </c>
      <c r="AI11" s="17">
        <v>0.152922825870593</v>
      </c>
      <c r="AJ11" s="17"/>
      <c r="AK11" s="17">
        <v>0.103561576883308</v>
      </c>
      <c r="AL11" s="17">
        <v>0.116576485122401</v>
      </c>
      <c r="AM11" s="17"/>
      <c r="AN11" s="17">
        <v>0.108540278307028</v>
      </c>
      <c r="AO11" s="17">
        <v>0.145837613701329</v>
      </c>
      <c r="AP11" s="17">
        <v>6.9126841836736605E-2</v>
      </c>
      <c r="AQ11" s="17"/>
      <c r="AR11" s="17">
        <v>0.11315028700250999</v>
      </c>
      <c r="AS11" s="17">
        <v>0.10570542095082899</v>
      </c>
      <c r="AT11" s="17"/>
      <c r="AU11" s="17">
        <v>0.111529162104929</v>
      </c>
      <c r="AV11" s="17">
        <v>8.7737953902223803E-2</v>
      </c>
    </row>
    <row r="12" spans="2:48" ht="45" x14ac:dyDescent="0.25">
      <c r="B12" s="18" t="s">
        <v>98</v>
      </c>
      <c r="C12" s="17">
        <v>0.129752593659654</v>
      </c>
      <c r="D12" s="17">
        <v>0.10888218107138201</v>
      </c>
      <c r="E12" s="17">
        <v>0.15014231520192001</v>
      </c>
      <c r="F12" s="17"/>
      <c r="G12" s="17">
        <v>1.21168001007823E-2</v>
      </c>
      <c r="H12" s="17">
        <v>5.4737937889867701E-2</v>
      </c>
      <c r="I12" s="17">
        <v>0.136774706366351</v>
      </c>
      <c r="J12" s="17">
        <v>0.221234087960959</v>
      </c>
      <c r="K12" s="17">
        <v>0.216592954208807</v>
      </c>
      <c r="L12" s="17"/>
      <c r="M12" s="17">
        <v>0.114485773017641</v>
      </c>
      <c r="N12" s="17">
        <v>0.13720226807638999</v>
      </c>
      <c r="O12" s="17">
        <v>0.14647919745862301</v>
      </c>
      <c r="P12" s="17">
        <v>0.12841866834874899</v>
      </c>
      <c r="Q12" s="17"/>
      <c r="R12" s="17">
        <v>0.115488714113682</v>
      </c>
      <c r="S12" s="17">
        <v>0.123648772610814</v>
      </c>
      <c r="T12" s="17">
        <v>0.13663508916400199</v>
      </c>
      <c r="U12" s="17">
        <v>0.12113547771797301</v>
      </c>
      <c r="V12" s="17"/>
      <c r="W12" s="17">
        <v>9.9189105504746702E-2</v>
      </c>
      <c r="X12" s="17">
        <v>0.109985961105334</v>
      </c>
      <c r="Y12" s="17">
        <v>0.20082050453229799</v>
      </c>
      <c r="Z12" s="17">
        <v>0.23600123724187999</v>
      </c>
      <c r="AA12" s="17">
        <v>3.8565180555348903E-2</v>
      </c>
      <c r="AB12" s="17"/>
      <c r="AC12" s="17">
        <v>0.14750407103996599</v>
      </c>
      <c r="AD12" s="17">
        <v>9.7534030339255104E-2</v>
      </c>
      <c r="AE12" s="17"/>
      <c r="AF12" s="17">
        <v>0.243485204628897</v>
      </c>
      <c r="AG12" s="17">
        <v>0.135345976005145</v>
      </c>
      <c r="AH12" s="17">
        <v>3.7130063797623999E-2</v>
      </c>
      <c r="AI12" s="17">
        <v>9.3445560780786696E-2</v>
      </c>
      <c r="AJ12" s="17"/>
      <c r="AK12" s="17">
        <v>0.17247087062392499</v>
      </c>
      <c r="AL12" s="17">
        <v>9.7250545956773196E-2</v>
      </c>
      <c r="AM12" s="17"/>
      <c r="AN12" s="17">
        <v>0.26725993563336298</v>
      </c>
      <c r="AO12" s="17">
        <v>0.107070976393558</v>
      </c>
      <c r="AP12" s="17">
        <v>2.4829450447234998E-2</v>
      </c>
      <c r="AQ12" s="17"/>
      <c r="AR12" s="17">
        <v>0.144046189939148</v>
      </c>
      <c r="AS12" s="17">
        <v>0.12064416075908101</v>
      </c>
      <c r="AT12" s="17"/>
      <c r="AU12" s="17">
        <v>0.133125210795322</v>
      </c>
      <c r="AV12" s="17">
        <v>0.14580662446117701</v>
      </c>
    </row>
    <row r="13" spans="2:48" ht="45" x14ac:dyDescent="0.25">
      <c r="B13" s="18" t="s">
        <v>99</v>
      </c>
      <c r="C13" s="17">
        <v>6.0016581492390503E-2</v>
      </c>
      <c r="D13" s="17">
        <v>4.9366043575840901E-2</v>
      </c>
      <c r="E13" s="17">
        <v>7.1736614050322098E-2</v>
      </c>
      <c r="F13" s="17"/>
      <c r="G13" s="17">
        <v>0</v>
      </c>
      <c r="H13" s="17">
        <v>7.8650283225124192E-3</v>
      </c>
      <c r="I13" s="17">
        <v>7.4233983321561794E-2</v>
      </c>
      <c r="J13" s="17">
        <v>6.5301702657209401E-2</v>
      </c>
      <c r="K13" s="17">
        <v>0.148680433347674</v>
      </c>
      <c r="L13" s="17"/>
      <c r="M13" s="17">
        <v>0.10117434384396801</v>
      </c>
      <c r="N13" s="17">
        <v>6.1110068103053701E-2</v>
      </c>
      <c r="O13" s="17">
        <v>3.7799940424219802E-2</v>
      </c>
      <c r="P13" s="17">
        <v>3.5199090362160797E-2</v>
      </c>
      <c r="Q13" s="17"/>
      <c r="R13" s="17">
        <v>9.14379305412132E-2</v>
      </c>
      <c r="S13" s="17">
        <v>7.5954363986341394E-2</v>
      </c>
      <c r="T13" s="17">
        <v>4.2918822580756098E-2</v>
      </c>
      <c r="U13" s="17">
        <v>5.5963290017164401E-2</v>
      </c>
      <c r="V13" s="17"/>
      <c r="W13" s="17">
        <v>2.3588888293638099E-2</v>
      </c>
      <c r="X13" s="17">
        <v>3.91348395539243E-2</v>
      </c>
      <c r="Y13" s="17">
        <v>0.107657350272062</v>
      </c>
      <c r="Z13" s="17">
        <v>0.20796618025388799</v>
      </c>
      <c r="AA13" s="17">
        <v>0.55893035478463104</v>
      </c>
      <c r="AB13" s="17"/>
      <c r="AC13" s="17">
        <v>6.2774974317081206E-2</v>
      </c>
      <c r="AD13" s="17">
        <v>5.6786833866941201E-2</v>
      </c>
      <c r="AE13" s="17"/>
      <c r="AF13" s="17">
        <v>0.15581160559027599</v>
      </c>
      <c r="AG13" s="17">
        <v>4.3028727298191502E-2</v>
      </c>
      <c r="AH13" s="17">
        <v>1.03623740420941E-2</v>
      </c>
      <c r="AI13" s="17">
        <v>0</v>
      </c>
      <c r="AJ13" s="17"/>
      <c r="AK13" s="17">
        <v>7.6528401362223802E-2</v>
      </c>
      <c r="AL13" s="17">
        <v>4.7107145392845301E-2</v>
      </c>
      <c r="AM13" s="17"/>
      <c r="AN13" s="17">
        <v>0.14350615736605299</v>
      </c>
      <c r="AO13" s="17">
        <v>4.3906735149993097E-2</v>
      </c>
      <c r="AP13" s="17">
        <v>9.3329980012872397E-3</v>
      </c>
      <c r="AQ13" s="17"/>
      <c r="AR13" s="17">
        <v>0.10264698177367899</v>
      </c>
      <c r="AS13" s="17">
        <v>4.3143484597991298E-2</v>
      </c>
      <c r="AT13" s="17"/>
      <c r="AU13" s="17">
        <v>0.10392139655144</v>
      </c>
      <c r="AV13" s="17">
        <v>2.3484756665698801E-2</v>
      </c>
    </row>
    <row r="14" spans="2:48" ht="30" x14ac:dyDescent="0.25">
      <c r="B14" s="18" t="s">
        <v>100</v>
      </c>
      <c r="C14" s="17">
        <v>7.9849734921557305E-3</v>
      </c>
      <c r="D14" s="17">
        <v>1.41361181153854E-2</v>
      </c>
      <c r="E14" s="17">
        <v>1.98993731281098E-3</v>
      </c>
      <c r="F14" s="17"/>
      <c r="G14" s="17">
        <v>0</v>
      </c>
      <c r="H14" s="17">
        <v>4.3619904042916501E-3</v>
      </c>
      <c r="I14" s="17">
        <v>0</v>
      </c>
      <c r="J14" s="17">
        <v>1.5541166515347499E-2</v>
      </c>
      <c r="K14" s="17">
        <v>1.9396402497948599E-2</v>
      </c>
      <c r="L14" s="17"/>
      <c r="M14" s="17">
        <v>1.28460946198308E-3</v>
      </c>
      <c r="N14" s="17">
        <v>1.4341266096402299E-2</v>
      </c>
      <c r="O14" s="17">
        <v>0</v>
      </c>
      <c r="P14" s="17">
        <v>1.5789894077393E-2</v>
      </c>
      <c r="Q14" s="17"/>
      <c r="R14" s="17">
        <v>1.5818895180716299E-2</v>
      </c>
      <c r="S14" s="17">
        <v>0</v>
      </c>
      <c r="T14" s="17">
        <v>1.4767208903588401E-2</v>
      </c>
      <c r="U14" s="17">
        <v>2.7855731074563398E-3</v>
      </c>
      <c r="V14" s="17"/>
      <c r="W14" s="17">
        <v>8.9015462466401404E-3</v>
      </c>
      <c r="X14" s="17">
        <v>0</v>
      </c>
      <c r="Y14" s="17">
        <v>7.8098109685806501E-3</v>
      </c>
      <c r="Z14" s="17">
        <v>6.4801301653361299E-3</v>
      </c>
      <c r="AA14" s="17">
        <v>0.100927760723505</v>
      </c>
      <c r="AB14" s="17"/>
      <c r="AC14" s="17">
        <v>5.8827976796878498E-3</v>
      </c>
      <c r="AD14" s="17">
        <v>1.23322111271227E-2</v>
      </c>
      <c r="AE14" s="17"/>
      <c r="AF14" s="17">
        <v>7.14684702172116E-3</v>
      </c>
      <c r="AG14" s="17">
        <v>7.3301207090472704E-3</v>
      </c>
      <c r="AH14" s="17">
        <v>4.9546605991126298E-3</v>
      </c>
      <c r="AI14" s="17">
        <v>2.8930029732814201E-2</v>
      </c>
      <c r="AJ14" s="17"/>
      <c r="AK14" s="17">
        <v>7.8136759211050698E-3</v>
      </c>
      <c r="AL14" s="17">
        <v>9.4843587403659196E-3</v>
      </c>
      <c r="AM14" s="17"/>
      <c r="AN14" s="17">
        <v>8.9913498826030298E-3</v>
      </c>
      <c r="AO14" s="17">
        <v>1.5513351537339799E-2</v>
      </c>
      <c r="AP14" s="17">
        <v>0</v>
      </c>
      <c r="AQ14" s="17"/>
      <c r="AR14" s="17">
        <v>9.8798146836175695E-3</v>
      </c>
      <c r="AS14" s="17">
        <v>7.4766549519230899E-3</v>
      </c>
      <c r="AT14" s="17"/>
      <c r="AU14" s="17">
        <v>8.7283501566745895E-4</v>
      </c>
      <c r="AV14" s="17">
        <v>9.0789688896371901E-3</v>
      </c>
    </row>
    <row r="15" spans="2:48" x14ac:dyDescent="0.25">
      <c r="B15" s="18" t="s">
        <v>101</v>
      </c>
      <c r="C15" s="17">
        <v>7.1099768255718501E-3</v>
      </c>
      <c r="D15" s="17">
        <v>6.3131774965166296E-3</v>
      </c>
      <c r="E15" s="17">
        <v>6.2237441162188703E-3</v>
      </c>
      <c r="F15" s="17"/>
      <c r="G15" s="17">
        <v>8.6754444277155306E-3</v>
      </c>
      <c r="H15" s="17">
        <v>0</v>
      </c>
      <c r="I15" s="17">
        <v>7.2119726293359198E-3</v>
      </c>
      <c r="J15" s="17">
        <v>8.3418998030042203E-3</v>
      </c>
      <c r="K15" s="17">
        <v>1.12130779641345E-2</v>
      </c>
      <c r="L15" s="17"/>
      <c r="M15" s="17">
        <v>3.24788083861527E-3</v>
      </c>
      <c r="N15" s="17">
        <v>0</v>
      </c>
      <c r="O15" s="17">
        <v>1.2498400432031501E-2</v>
      </c>
      <c r="P15" s="17">
        <v>5.8833365647663E-3</v>
      </c>
      <c r="Q15" s="17"/>
      <c r="R15" s="17">
        <v>5.1221876981383096E-3</v>
      </c>
      <c r="S15" s="17">
        <v>0</v>
      </c>
      <c r="T15" s="17">
        <v>3.6952025368677298E-3</v>
      </c>
      <c r="U15" s="17">
        <v>1.4421019575517001E-2</v>
      </c>
      <c r="V15" s="17"/>
      <c r="W15" s="17">
        <v>1.0785383091134301E-2</v>
      </c>
      <c r="X15" s="17">
        <v>3.12295245915056E-3</v>
      </c>
      <c r="Y15" s="17">
        <v>4.1884248827820103E-3</v>
      </c>
      <c r="Z15" s="17">
        <v>2.2879042233625899E-2</v>
      </c>
      <c r="AA15" s="17">
        <v>0</v>
      </c>
      <c r="AB15" s="17"/>
      <c r="AC15" s="17">
        <v>5.3900637177416904E-3</v>
      </c>
      <c r="AD15" s="17">
        <v>1.06869607357116E-2</v>
      </c>
      <c r="AE15" s="17"/>
      <c r="AF15" s="17">
        <v>1.01697992875161E-2</v>
      </c>
      <c r="AG15" s="17">
        <v>7.1362506884755103E-3</v>
      </c>
      <c r="AH15" s="17">
        <v>4.3252932654116302E-3</v>
      </c>
      <c r="AI15" s="17">
        <v>1.0795920882152499E-2</v>
      </c>
      <c r="AJ15" s="17"/>
      <c r="AK15" s="17">
        <v>8.0242967481580895E-3</v>
      </c>
      <c r="AL15" s="17">
        <v>7.5478743937778996E-3</v>
      </c>
      <c r="AM15" s="17"/>
      <c r="AN15" s="17">
        <v>3.9977799786656398E-3</v>
      </c>
      <c r="AO15" s="17">
        <v>9.1018067418422392E-3</v>
      </c>
      <c r="AP15" s="17">
        <v>9.3068894735295407E-3</v>
      </c>
      <c r="AQ15" s="17"/>
      <c r="AR15" s="17">
        <v>0</v>
      </c>
      <c r="AS15" s="17">
        <v>1.4842743994571399E-2</v>
      </c>
      <c r="AT15" s="17"/>
      <c r="AU15" s="17">
        <v>2.2067906290232E-3</v>
      </c>
      <c r="AV15" s="17">
        <v>5.2917024615506004E-3</v>
      </c>
    </row>
    <row r="16" spans="2:48" x14ac:dyDescent="0.25">
      <c r="B16" s="18" t="s">
        <v>77</v>
      </c>
      <c r="C16" s="19">
        <v>1.5595083674309E-2</v>
      </c>
      <c r="D16" s="19">
        <v>1.2723178504030101E-2</v>
      </c>
      <c r="E16" s="19">
        <v>1.8744702420763201E-2</v>
      </c>
      <c r="F16" s="19"/>
      <c r="G16" s="19">
        <v>3.9589885849516303E-2</v>
      </c>
      <c r="H16" s="19">
        <v>1.16780028811081E-2</v>
      </c>
      <c r="I16" s="19">
        <v>5.9218489317487003E-3</v>
      </c>
      <c r="J16" s="19">
        <v>0</v>
      </c>
      <c r="K16" s="19">
        <v>2.16054166572309E-2</v>
      </c>
      <c r="L16" s="19"/>
      <c r="M16" s="19">
        <v>9.3775040243788601E-3</v>
      </c>
      <c r="N16" s="19">
        <v>1.9008341098953E-2</v>
      </c>
      <c r="O16" s="19">
        <v>1.49466792709849E-2</v>
      </c>
      <c r="P16" s="19">
        <v>1.68641432880671E-2</v>
      </c>
      <c r="Q16" s="19"/>
      <c r="R16" s="19">
        <v>4.2341083387429897E-3</v>
      </c>
      <c r="S16" s="19">
        <v>1.8665403569554099E-2</v>
      </c>
      <c r="T16" s="19">
        <v>0</v>
      </c>
      <c r="U16" s="19">
        <v>1.3394145605956901E-2</v>
      </c>
      <c r="V16" s="19"/>
      <c r="W16" s="19">
        <v>9.1614626118194306E-3</v>
      </c>
      <c r="X16" s="19">
        <v>1.42952559316984E-2</v>
      </c>
      <c r="Y16" s="19">
        <v>8.2984174954051099E-3</v>
      </c>
      <c r="Z16" s="19">
        <v>0</v>
      </c>
      <c r="AA16" s="19">
        <v>0</v>
      </c>
      <c r="AB16" s="19"/>
      <c r="AC16" s="19">
        <v>2.1922064757002799E-2</v>
      </c>
      <c r="AD16" s="19">
        <v>3.9021080912421502E-3</v>
      </c>
      <c r="AE16" s="19"/>
      <c r="AF16" s="19">
        <v>9.3075214161966995E-3</v>
      </c>
      <c r="AG16" s="19">
        <v>7.8371843696324207E-3</v>
      </c>
      <c r="AH16" s="19">
        <v>1.2283437923838E-2</v>
      </c>
      <c r="AI16" s="19">
        <v>3.5444608368115298E-2</v>
      </c>
      <c r="AJ16" s="19"/>
      <c r="AK16" s="19">
        <v>1.1087508625726101E-2</v>
      </c>
      <c r="AL16" s="19">
        <v>1.22202278512267E-2</v>
      </c>
      <c r="AM16" s="19"/>
      <c r="AN16" s="19">
        <v>3.1337946971427802E-3</v>
      </c>
      <c r="AO16" s="19">
        <v>6.8276947954097203E-3</v>
      </c>
      <c r="AP16" s="19">
        <v>6.5635581814445501E-3</v>
      </c>
      <c r="AQ16" s="19"/>
      <c r="AR16" s="19">
        <v>1.40535591556464E-2</v>
      </c>
      <c r="AS16" s="19">
        <v>6.3298062332787404E-3</v>
      </c>
      <c r="AT16" s="19"/>
      <c r="AU16" s="19">
        <v>8.9264217315766798E-3</v>
      </c>
      <c r="AV16" s="19">
        <v>4.1497637778639598E-3</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V25"/>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514</v>
      </c>
      <c r="D7" s="10">
        <v>243</v>
      </c>
      <c r="E7" s="10">
        <v>270</v>
      </c>
      <c r="F7" s="10"/>
      <c r="G7" s="10">
        <v>10</v>
      </c>
      <c r="H7" s="10">
        <v>135</v>
      </c>
      <c r="I7" s="10">
        <v>95</v>
      </c>
      <c r="J7" s="10">
        <v>153</v>
      </c>
      <c r="K7" s="10">
        <v>121</v>
      </c>
      <c r="L7" s="10"/>
      <c r="M7" s="10">
        <v>179</v>
      </c>
      <c r="N7" s="10">
        <v>162</v>
      </c>
      <c r="O7" s="10">
        <v>90</v>
      </c>
      <c r="P7" s="10">
        <v>75</v>
      </c>
      <c r="Q7" s="10"/>
      <c r="R7" s="10">
        <v>108</v>
      </c>
      <c r="S7" s="10">
        <v>84</v>
      </c>
      <c r="T7" s="10">
        <v>129</v>
      </c>
      <c r="U7" s="10">
        <v>146</v>
      </c>
      <c r="V7" s="10"/>
      <c r="W7" s="10">
        <v>36</v>
      </c>
      <c r="X7" s="10">
        <v>204</v>
      </c>
      <c r="Y7" s="10">
        <v>186</v>
      </c>
      <c r="Z7" s="10">
        <v>60</v>
      </c>
      <c r="AA7" s="10">
        <v>11</v>
      </c>
      <c r="AB7" s="10"/>
      <c r="AC7" s="10">
        <v>300</v>
      </c>
      <c r="AD7" s="10">
        <v>208</v>
      </c>
      <c r="AE7" s="10"/>
      <c r="AF7" s="10">
        <v>176</v>
      </c>
      <c r="AG7" s="10">
        <v>105</v>
      </c>
      <c r="AH7" s="10">
        <v>218</v>
      </c>
      <c r="AI7" s="10">
        <v>13</v>
      </c>
      <c r="AJ7" s="10"/>
      <c r="AK7" s="10">
        <v>209</v>
      </c>
      <c r="AL7" s="10">
        <v>262</v>
      </c>
      <c r="AM7" s="10"/>
      <c r="AN7" s="10">
        <v>183</v>
      </c>
      <c r="AO7" s="10">
        <v>205</v>
      </c>
      <c r="AP7" s="10">
        <v>108</v>
      </c>
      <c r="AQ7" s="10"/>
      <c r="AR7" s="10">
        <v>231</v>
      </c>
      <c r="AS7" s="10">
        <v>155</v>
      </c>
      <c r="AT7" s="10"/>
      <c r="AU7" s="10">
        <v>210</v>
      </c>
      <c r="AV7" s="10">
        <v>176</v>
      </c>
    </row>
    <row r="8" spans="2:48" ht="30" customHeight="1" x14ac:dyDescent="0.25">
      <c r="B8" s="11" t="s">
        <v>19</v>
      </c>
      <c r="C8" s="11">
        <v>499</v>
      </c>
      <c r="D8" s="11">
        <v>242</v>
      </c>
      <c r="E8" s="11">
        <v>256</v>
      </c>
      <c r="F8" s="11"/>
      <c r="G8" s="11">
        <v>13</v>
      </c>
      <c r="H8" s="11">
        <v>101</v>
      </c>
      <c r="I8" s="11">
        <v>127</v>
      </c>
      <c r="J8" s="11">
        <v>119</v>
      </c>
      <c r="K8" s="11">
        <v>140</v>
      </c>
      <c r="L8" s="11"/>
      <c r="M8" s="11">
        <v>169</v>
      </c>
      <c r="N8" s="11">
        <v>152</v>
      </c>
      <c r="O8" s="11">
        <v>87</v>
      </c>
      <c r="P8" s="11">
        <v>84</v>
      </c>
      <c r="Q8" s="11"/>
      <c r="R8" s="11">
        <v>97</v>
      </c>
      <c r="S8" s="11">
        <v>73</v>
      </c>
      <c r="T8" s="11">
        <v>120</v>
      </c>
      <c r="U8" s="11">
        <v>146</v>
      </c>
      <c r="V8" s="11"/>
      <c r="W8" s="11">
        <v>35</v>
      </c>
      <c r="X8" s="11">
        <v>196</v>
      </c>
      <c r="Y8" s="11">
        <v>191</v>
      </c>
      <c r="Z8" s="11">
        <v>49</v>
      </c>
      <c r="AA8" s="11">
        <v>10</v>
      </c>
      <c r="AB8" s="11"/>
      <c r="AC8" s="11">
        <v>293</v>
      </c>
      <c r="AD8" s="11">
        <v>199</v>
      </c>
      <c r="AE8" s="11"/>
      <c r="AF8" s="11">
        <v>164</v>
      </c>
      <c r="AG8" s="11">
        <v>116</v>
      </c>
      <c r="AH8" s="11">
        <v>204</v>
      </c>
      <c r="AI8" s="11">
        <v>13</v>
      </c>
      <c r="AJ8" s="11"/>
      <c r="AK8" s="11">
        <v>206</v>
      </c>
      <c r="AL8" s="11">
        <v>254</v>
      </c>
      <c r="AM8" s="11"/>
      <c r="AN8" s="11">
        <v>175</v>
      </c>
      <c r="AO8" s="11">
        <v>206</v>
      </c>
      <c r="AP8" s="11">
        <v>100</v>
      </c>
      <c r="AQ8" s="11"/>
      <c r="AR8" s="11">
        <v>218</v>
      </c>
      <c r="AS8" s="11">
        <v>152</v>
      </c>
      <c r="AT8" s="11"/>
      <c r="AU8" s="11">
        <v>201</v>
      </c>
      <c r="AV8" s="11">
        <v>177</v>
      </c>
    </row>
    <row r="9" spans="2:48" ht="75" x14ac:dyDescent="0.25">
      <c r="B9" s="18" t="s">
        <v>103</v>
      </c>
      <c r="C9" s="17">
        <v>6.22468148570288E-2</v>
      </c>
      <c r="D9" s="17">
        <v>4.1565078295195602E-2</v>
      </c>
      <c r="E9" s="17">
        <v>8.2071409446311597E-2</v>
      </c>
      <c r="F9" s="17"/>
      <c r="G9" s="17">
        <v>0.131125998546886</v>
      </c>
      <c r="H9" s="17">
        <v>8.5139174945365201E-2</v>
      </c>
      <c r="I9" s="17">
        <v>5.1838894283353802E-2</v>
      </c>
      <c r="J9" s="17">
        <v>6.6909225653507098E-2</v>
      </c>
      <c r="K9" s="17">
        <v>4.4739473915623801E-2</v>
      </c>
      <c r="L9" s="17"/>
      <c r="M9" s="17">
        <v>3.3720778258508402E-2</v>
      </c>
      <c r="N9" s="17">
        <v>9.1678068502103194E-2</v>
      </c>
      <c r="O9" s="17">
        <v>6.9718928209023895E-2</v>
      </c>
      <c r="P9" s="17">
        <v>6.4651818167024103E-2</v>
      </c>
      <c r="Q9" s="17"/>
      <c r="R9" s="17">
        <v>5.3323247958083797E-2</v>
      </c>
      <c r="S9" s="17">
        <v>9.1231010295487497E-2</v>
      </c>
      <c r="T9" s="17">
        <v>6.2623554550455096E-2</v>
      </c>
      <c r="U9" s="17">
        <v>4.3248412980876103E-2</v>
      </c>
      <c r="V9" s="17"/>
      <c r="W9" s="17">
        <v>0</v>
      </c>
      <c r="X9" s="17">
        <v>7.3471967406027294E-2</v>
      </c>
      <c r="Y9" s="17">
        <v>5.2615562130930701E-2</v>
      </c>
      <c r="Z9" s="17">
        <v>0.121416355715622</v>
      </c>
      <c r="AA9" s="17">
        <v>0</v>
      </c>
      <c r="AB9" s="17"/>
      <c r="AC9" s="17">
        <v>7.4050129953534702E-2</v>
      </c>
      <c r="AD9" s="17">
        <v>4.7007082190232301E-2</v>
      </c>
      <c r="AE9" s="17"/>
      <c r="AF9" s="17">
        <v>4.70040724492201E-2</v>
      </c>
      <c r="AG9" s="17">
        <v>7.3889478241354098E-2</v>
      </c>
      <c r="AH9" s="17">
        <v>6.7048054439466501E-2</v>
      </c>
      <c r="AI9" s="17">
        <v>8.5280449607734093E-2</v>
      </c>
      <c r="AJ9" s="17"/>
      <c r="AK9" s="17">
        <v>4.6900302868711601E-2</v>
      </c>
      <c r="AL9" s="17">
        <v>7.3508268355405401E-2</v>
      </c>
      <c r="AM9" s="17"/>
      <c r="AN9" s="17">
        <v>3.5491269186129298E-2</v>
      </c>
      <c r="AO9" s="17">
        <v>5.7811335135838401E-2</v>
      </c>
      <c r="AP9" s="17">
        <v>0.12139655190915501</v>
      </c>
      <c r="AQ9" s="17"/>
      <c r="AR9" s="17">
        <v>9.4680816871537996E-2</v>
      </c>
      <c r="AS9" s="17">
        <v>3.87584289030702E-2</v>
      </c>
      <c r="AT9" s="17"/>
      <c r="AU9" s="17">
        <v>6.02881027771709E-2</v>
      </c>
      <c r="AV9" s="17">
        <v>5.4991339170891398E-2</v>
      </c>
    </row>
    <row r="10" spans="2:48" ht="60" x14ac:dyDescent="0.25">
      <c r="B10" s="18" t="s">
        <v>104</v>
      </c>
      <c r="C10" s="17">
        <v>0.100146511790768</v>
      </c>
      <c r="D10" s="17">
        <v>8.3460610495586396E-2</v>
      </c>
      <c r="E10" s="17">
        <v>0.11641098517824799</v>
      </c>
      <c r="F10" s="17"/>
      <c r="G10" s="17">
        <v>0.17908607493143799</v>
      </c>
      <c r="H10" s="17">
        <v>0.13305270433560601</v>
      </c>
      <c r="I10" s="17">
        <v>0.112676260012116</v>
      </c>
      <c r="J10" s="17">
        <v>9.3688611117007603E-2</v>
      </c>
      <c r="K10" s="17">
        <v>6.3059206039839194E-2</v>
      </c>
      <c r="L10" s="17"/>
      <c r="M10" s="17">
        <v>9.13455564110702E-2</v>
      </c>
      <c r="N10" s="17">
        <v>8.7448864441489804E-2</v>
      </c>
      <c r="O10" s="17">
        <v>0.101672227720513</v>
      </c>
      <c r="P10" s="17">
        <v>0.13078028373482201</v>
      </c>
      <c r="Q10" s="17"/>
      <c r="R10" s="17">
        <v>8.9770428987659995E-2</v>
      </c>
      <c r="S10" s="17">
        <v>0.118479405765693</v>
      </c>
      <c r="T10" s="17">
        <v>6.9590773857679103E-2</v>
      </c>
      <c r="U10" s="17">
        <v>0.111038159372812</v>
      </c>
      <c r="V10" s="17"/>
      <c r="W10" s="17">
        <v>0.105125482106126</v>
      </c>
      <c r="X10" s="17">
        <v>0.113895266269589</v>
      </c>
      <c r="Y10" s="17">
        <v>0.10399233797236</v>
      </c>
      <c r="Z10" s="17">
        <v>6.9890815806624401E-2</v>
      </c>
      <c r="AA10" s="17">
        <v>0</v>
      </c>
      <c r="AB10" s="17"/>
      <c r="AC10" s="17">
        <v>0.109312616955149</v>
      </c>
      <c r="AD10" s="17">
        <v>9.0100948735655495E-2</v>
      </c>
      <c r="AE10" s="17"/>
      <c r="AF10" s="17">
        <v>8.9294567378372006E-2</v>
      </c>
      <c r="AG10" s="17">
        <v>7.9501936799062395E-2</v>
      </c>
      <c r="AH10" s="17">
        <v>0.12397518739418301</v>
      </c>
      <c r="AI10" s="17">
        <v>6.1479048632668502E-2</v>
      </c>
      <c r="AJ10" s="17"/>
      <c r="AK10" s="17">
        <v>8.4643404888321505E-2</v>
      </c>
      <c r="AL10" s="17">
        <v>0.104383029918541</v>
      </c>
      <c r="AM10" s="17"/>
      <c r="AN10" s="17">
        <v>0.114518829183094</v>
      </c>
      <c r="AO10" s="17">
        <v>8.5433292832989199E-2</v>
      </c>
      <c r="AP10" s="17">
        <v>9.8833066657473004E-2</v>
      </c>
      <c r="AQ10" s="17"/>
      <c r="AR10" s="17">
        <v>8.3239160838025794E-2</v>
      </c>
      <c r="AS10" s="17">
        <v>0.122256392584771</v>
      </c>
      <c r="AT10" s="17"/>
      <c r="AU10" s="17">
        <v>9.5260322519025206E-2</v>
      </c>
      <c r="AV10" s="17">
        <v>0.11268567287108799</v>
      </c>
    </row>
    <row r="11" spans="2:48" ht="60" x14ac:dyDescent="0.25">
      <c r="B11" s="18" t="s">
        <v>105</v>
      </c>
      <c r="C11" s="17">
        <v>7.8231329968320995E-2</v>
      </c>
      <c r="D11" s="17">
        <v>5.5180650862208497E-2</v>
      </c>
      <c r="E11" s="17">
        <v>0.10037459260817901</v>
      </c>
      <c r="F11" s="17"/>
      <c r="G11" s="17">
        <v>9.5909058427825294E-2</v>
      </c>
      <c r="H11" s="17">
        <v>5.8808423712538999E-2</v>
      </c>
      <c r="I11" s="17">
        <v>0.120976031529778</v>
      </c>
      <c r="J11" s="17">
        <v>4.5140979844465301E-2</v>
      </c>
      <c r="K11" s="17">
        <v>8.0006227169934802E-2</v>
      </c>
      <c r="L11" s="17"/>
      <c r="M11" s="17">
        <v>7.2146478876459197E-2</v>
      </c>
      <c r="N11" s="17">
        <v>0.10363462622311199</v>
      </c>
      <c r="O11" s="17">
        <v>7.6101108759180899E-2</v>
      </c>
      <c r="P11" s="17">
        <v>5.4251868920197503E-2</v>
      </c>
      <c r="Q11" s="17"/>
      <c r="R11" s="17">
        <v>6.9381074037700705E-2</v>
      </c>
      <c r="S11" s="17">
        <v>5.6881986821457002E-2</v>
      </c>
      <c r="T11" s="17">
        <v>8.1412117831203695E-2</v>
      </c>
      <c r="U11" s="17">
        <v>7.3903808353657105E-2</v>
      </c>
      <c r="V11" s="17"/>
      <c r="W11" s="17">
        <v>8.2116109880751104E-2</v>
      </c>
      <c r="X11" s="17">
        <v>9.1142137498046796E-2</v>
      </c>
      <c r="Y11" s="17">
        <v>7.2054789861500296E-2</v>
      </c>
      <c r="Z11" s="17">
        <v>8.6859598540497907E-2</v>
      </c>
      <c r="AA11" s="17">
        <v>3.6730498083147801E-2</v>
      </c>
      <c r="AB11" s="17"/>
      <c r="AC11" s="17">
        <v>8.5846672446755298E-2</v>
      </c>
      <c r="AD11" s="17">
        <v>6.9713614895245204E-2</v>
      </c>
      <c r="AE11" s="17"/>
      <c r="AF11" s="17">
        <v>5.7747103108439397E-2</v>
      </c>
      <c r="AG11" s="17">
        <v>9.1041591345995099E-2</v>
      </c>
      <c r="AH11" s="17">
        <v>9.0307122129975603E-2</v>
      </c>
      <c r="AI11" s="17">
        <v>4.4367622114746E-2</v>
      </c>
      <c r="AJ11" s="17"/>
      <c r="AK11" s="17">
        <v>6.7310530647251204E-2</v>
      </c>
      <c r="AL11" s="17">
        <v>8.5489750732912401E-2</v>
      </c>
      <c r="AM11" s="17"/>
      <c r="AN11" s="17">
        <v>9.6415909363502403E-2</v>
      </c>
      <c r="AO11" s="17">
        <v>7.5891435185324596E-2</v>
      </c>
      <c r="AP11" s="17">
        <v>6.5987055203267503E-2</v>
      </c>
      <c r="AQ11" s="17"/>
      <c r="AR11" s="17">
        <v>6.2088601858166302E-2</v>
      </c>
      <c r="AS11" s="17">
        <v>9.6880184222907104E-2</v>
      </c>
      <c r="AT11" s="17"/>
      <c r="AU11" s="17">
        <v>6.8362290492254299E-2</v>
      </c>
      <c r="AV11" s="17">
        <v>0.10683967841672699</v>
      </c>
    </row>
    <row r="12" spans="2:48" ht="75" x14ac:dyDescent="0.25">
      <c r="B12" s="18" t="s">
        <v>106</v>
      </c>
      <c r="C12" s="17">
        <v>8.3380312829546499E-2</v>
      </c>
      <c r="D12" s="17">
        <v>0.12547607673854999</v>
      </c>
      <c r="E12" s="17">
        <v>4.4165740179862301E-2</v>
      </c>
      <c r="F12" s="17"/>
      <c r="G12" s="17">
        <v>4.21483613107499E-2</v>
      </c>
      <c r="H12" s="17">
        <v>0.114174468634372</v>
      </c>
      <c r="I12" s="17">
        <v>6.8660107751165295E-2</v>
      </c>
      <c r="J12" s="17">
        <v>8.6988466418224303E-2</v>
      </c>
      <c r="K12" s="17">
        <v>7.5176750703143197E-2</v>
      </c>
      <c r="L12" s="17"/>
      <c r="M12" s="17">
        <v>9.6987776733543293E-2</v>
      </c>
      <c r="N12" s="17">
        <v>5.7006914775595101E-2</v>
      </c>
      <c r="O12" s="17">
        <v>3.6333505835171899E-2</v>
      </c>
      <c r="P12" s="17">
        <v>0.16037508314004001</v>
      </c>
      <c r="Q12" s="17"/>
      <c r="R12" s="17">
        <v>5.1274181800758198E-2</v>
      </c>
      <c r="S12" s="17">
        <v>9.2424476768585603E-2</v>
      </c>
      <c r="T12" s="17">
        <v>0.10950489459056501</v>
      </c>
      <c r="U12" s="17">
        <v>8.2226919345409502E-2</v>
      </c>
      <c r="V12" s="17"/>
      <c r="W12" s="17">
        <v>0.13066773794131101</v>
      </c>
      <c r="X12" s="17">
        <v>9.9886626899143696E-2</v>
      </c>
      <c r="Y12" s="17">
        <v>6.4901519398747401E-2</v>
      </c>
      <c r="Z12" s="17">
        <v>6.5727312489807704E-2</v>
      </c>
      <c r="AA12" s="17">
        <v>0.19560761779622099</v>
      </c>
      <c r="AB12" s="17"/>
      <c r="AC12" s="17">
        <v>7.8572918341115197E-2</v>
      </c>
      <c r="AD12" s="17">
        <v>8.8317189174491301E-2</v>
      </c>
      <c r="AE12" s="17"/>
      <c r="AF12" s="17">
        <v>9.3699721474239606E-2</v>
      </c>
      <c r="AG12" s="17">
        <v>8.7643729958029104E-2</v>
      </c>
      <c r="AH12" s="17">
        <v>7.4335568155101298E-2</v>
      </c>
      <c r="AI12" s="17">
        <v>6.8918579434810695E-2</v>
      </c>
      <c r="AJ12" s="17"/>
      <c r="AK12" s="17">
        <v>9.7798012029156403E-2</v>
      </c>
      <c r="AL12" s="17">
        <v>7.8233416287295604E-2</v>
      </c>
      <c r="AM12" s="17"/>
      <c r="AN12" s="17">
        <v>7.9872559600608295E-2</v>
      </c>
      <c r="AO12" s="17">
        <v>0.10344100829271601</v>
      </c>
      <c r="AP12" s="17">
        <v>6.4021708046099302E-2</v>
      </c>
      <c r="AQ12" s="17"/>
      <c r="AR12" s="17">
        <v>8.5600171421223697E-2</v>
      </c>
      <c r="AS12" s="17">
        <v>8.9830723809305804E-2</v>
      </c>
      <c r="AT12" s="17"/>
      <c r="AU12" s="17">
        <v>0.11737399444627</v>
      </c>
      <c r="AV12" s="17">
        <v>5.3987473520279002E-2</v>
      </c>
    </row>
    <row r="13" spans="2:48" ht="60" x14ac:dyDescent="0.25">
      <c r="B13" s="18" t="s">
        <v>107</v>
      </c>
      <c r="C13" s="17">
        <v>4.28716032199392E-2</v>
      </c>
      <c r="D13" s="17">
        <v>6.0759212466219598E-2</v>
      </c>
      <c r="E13" s="17">
        <v>2.62485463282729E-2</v>
      </c>
      <c r="F13" s="17"/>
      <c r="G13" s="17">
        <v>0</v>
      </c>
      <c r="H13" s="17">
        <v>5.14421522769717E-2</v>
      </c>
      <c r="I13" s="17">
        <v>0</v>
      </c>
      <c r="J13" s="17">
        <v>4.7716153175124898E-2</v>
      </c>
      <c r="K13" s="17">
        <v>7.5484276540664294E-2</v>
      </c>
      <c r="L13" s="17"/>
      <c r="M13" s="17">
        <v>8.0330449163104195E-3</v>
      </c>
      <c r="N13" s="17">
        <v>5.2119648923102897E-2</v>
      </c>
      <c r="O13" s="17">
        <v>6.6506554764638001E-2</v>
      </c>
      <c r="P13" s="17">
        <v>6.6740695165079703E-2</v>
      </c>
      <c r="Q13" s="17"/>
      <c r="R13" s="17">
        <v>5.1267927456112597E-2</v>
      </c>
      <c r="S13" s="17">
        <v>5.2257349411655697E-2</v>
      </c>
      <c r="T13" s="17">
        <v>2.95630748895769E-2</v>
      </c>
      <c r="U13" s="17">
        <v>5.4310350332094803E-2</v>
      </c>
      <c r="V13" s="17"/>
      <c r="W13" s="17">
        <v>0.12388808535398101</v>
      </c>
      <c r="X13" s="17">
        <v>3.0263467814068901E-2</v>
      </c>
      <c r="Y13" s="17">
        <v>4.0454964075421901E-2</v>
      </c>
      <c r="Z13" s="17">
        <v>1.4284801172994599E-2</v>
      </c>
      <c r="AA13" s="17">
        <v>0</v>
      </c>
      <c r="AB13" s="17"/>
      <c r="AC13" s="17">
        <v>5.3039302008007903E-2</v>
      </c>
      <c r="AD13" s="17">
        <v>2.9372447872070599E-2</v>
      </c>
      <c r="AE13" s="17"/>
      <c r="AF13" s="17">
        <v>5.2165667547052499E-2</v>
      </c>
      <c r="AG13" s="17">
        <v>4.67951211769276E-2</v>
      </c>
      <c r="AH13" s="17">
        <v>3.6247214473908301E-2</v>
      </c>
      <c r="AI13" s="17">
        <v>0</v>
      </c>
      <c r="AJ13" s="17"/>
      <c r="AK13" s="17">
        <v>3.1943333940600997E-2</v>
      </c>
      <c r="AL13" s="17">
        <v>5.3186918740477103E-2</v>
      </c>
      <c r="AM13" s="17"/>
      <c r="AN13" s="17">
        <v>4.1315701003286999E-2</v>
      </c>
      <c r="AO13" s="17">
        <v>4.7883670309223601E-2</v>
      </c>
      <c r="AP13" s="17">
        <v>3.6786983049210402E-2</v>
      </c>
      <c r="AQ13" s="17"/>
      <c r="AR13" s="17">
        <v>2.9911462181955499E-2</v>
      </c>
      <c r="AS13" s="17">
        <v>2.0726196753952601E-2</v>
      </c>
      <c r="AT13" s="17"/>
      <c r="AU13" s="17">
        <v>3.27311247062195E-2</v>
      </c>
      <c r="AV13" s="17">
        <v>1.29044798155999E-2</v>
      </c>
    </row>
    <row r="14" spans="2:48" ht="75" x14ac:dyDescent="0.25">
      <c r="B14" s="18" t="s">
        <v>108</v>
      </c>
      <c r="C14" s="17">
        <v>0.14849331343304301</v>
      </c>
      <c r="D14" s="17">
        <v>0.16277855461136601</v>
      </c>
      <c r="E14" s="17">
        <v>0.13042592753707699</v>
      </c>
      <c r="F14" s="17"/>
      <c r="G14" s="17">
        <v>0</v>
      </c>
      <c r="H14" s="17">
        <v>0.110595933784692</v>
      </c>
      <c r="I14" s="17">
        <v>0.16058349569928601</v>
      </c>
      <c r="J14" s="17">
        <v>0.16959264480886599</v>
      </c>
      <c r="K14" s="17">
        <v>0.16079834310288901</v>
      </c>
      <c r="L14" s="17"/>
      <c r="M14" s="17">
        <v>0.20113531741900201</v>
      </c>
      <c r="N14" s="17">
        <v>0.14244064794004699</v>
      </c>
      <c r="O14" s="17">
        <v>8.6308956807734094E-2</v>
      </c>
      <c r="P14" s="17">
        <v>0.1209811789899</v>
      </c>
      <c r="Q14" s="17"/>
      <c r="R14" s="17">
        <v>0.188587609766391</v>
      </c>
      <c r="S14" s="17">
        <v>8.0346340825946702E-2</v>
      </c>
      <c r="T14" s="17">
        <v>0.13497666745082201</v>
      </c>
      <c r="U14" s="17">
        <v>0.146536187383839</v>
      </c>
      <c r="V14" s="17"/>
      <c r="W14" s="17">
        <v>3.1744598875578303E-2</v>
      </c>
      <c r="X14" s="17">
        <v>0.110922511631215</v>
      </c>
      <c r="Y14" s="17">
        <v>0.19901972446414701</v>
      </c>
      <c r="Z14" s="17">
        <v>0.15889051811059099</v>
      </c>
      <c r="AA14" s="17">
        <v>0.32868744174221798</v>
      </c>
      <c r="AB14" s="17"/>
      <c r="AC14" s="17">
        <v>0.14582325131429799</v>
      </c>
      <c r="AD14" s="17">
        <v>0.14995343305508499</v>
      </c>
      <c r="AE14" s="17"/>
      <c r="AF14" s="17">
        <v>0.14958190646838601</v>
      </c>
      <c r="AG14" s="17">
        <v>0.13276061372692899</v>
      </c>
      <c r="AH14" s="17">
        <v>0.13364978927474</v>
      </c>
      <c r="AI14" s="17">
        <v>0.53603260232069505</v>
      </c>
      <c r="AJ14" s="17"/>
      <c r="AK14" s="17">
        <v>0.12394828100704799</v>
      </c>
      <c r="AL14" s="17">
        <v>0.17442794433535</v>
      </c>
      <c r="AM14" s="17"/>
      <c r="AN14" s="17">
        <v>0.15519404206019499</v>
      </c>
      <c r="AO14" s="17">
        <v>0.13086651333125299</v>
      </c>
      <c r="AP14" s="17">
        <v>0.118004798645857</v>
      </c>
      <c r="AQ14" s="17"/>
      <c r="AR14" s="17">
        <v>0.140568152681567</v>
      </c>
      <c r="AS14" s="17">
        <v>0.121667843721981</v>
      </c>
      <c r="AT14" s="17"/>
      <c r="AU14" s="17">
        <v>0.16503821112250699</v>
      </c>
      <c r="AV14" s="17">
        <v>0.13662536529531399</v>
      </c>
    </row>
    <row r="15" spans="2:48" ht="60" x14ac:dyDescent="0.25">
      <c r="B15" s="18" t="s">
        <v>109</v>
      </c>
      <c r="C15" s="17">
        <v>0.13189650014812801</v>
      </c>
      <c r="D15" s="17">
        <v>0.10516127644828201</v>
      </c>
      <c r="E15" s="17">
        <v>0.157801945122232</v>
      </c>
      <c r="F15" s="17"/>
      <c r="G15" s="17">
        <v>0</v>
      </c>
      <c r="H15" s="17">
        <v>9.9107749681851098E-2</v>
      </c>
      <c r="I15" s="17">
        <v>0.14566615868035801</v>
      </c>
      <c r="J15" s="17">
        <v>0.147817657868406</v>
      </c>
      <c r="K15" s="17">
        <v>0.141839597565663</v>
      </c>
      <c r="L15" s="17"/>
      <c r="M15" s="17">
        <v>0.122677343370068</v>
      </c>
      <c r="N15" s="17">
        <v>0.102766890585163</v>
      </c>
      <c r="O15" s="17">
        <v>0.115922994392574</v>
      </c>
      <c r="P15" s="17">
        <v>0.22163932280005799</v>
      </c>
      <c r="Q15" s="17"/>
      <c r="R15" s="17">
        <v>0.19189699663714599</v>
      </c>
      <c r="S15" s="17">
        <v>0.114297682622706</v>
      </c>
      <c r="T15" s="17">
        <v>0.150063428628497</v>
      </c>
      <c r="U15" s="17">
        <v>0.105057552073531</v>
      </c>
      <c r="V15" s="17"/>
      <c r="W15" s="17">
        <v>0.132265225617999</v>
      </c>
      <c r="X15" s="17">
        <v>0.122880697548616</v>
      </c>
      <c r="Y15" s="17">
        <v>0.138468496625024</v>
      </c>
      <c r="Z15" s="17">
        <v>0.118968162014451</v>
      </c>
      <c r="AA15" s="17">
        <v>0.23127936949468</v>
      </c>
      <c r="AB15" s="17"/>
      <c r="AC15" s="17">
        <v>0.100561336241782</v>
      </c>
      <c r="AD15" s="17">
        <v>0.16899318982306</v>
      </c>
      <c r="AE15" s="17"/>
      <c r="AF15" s="17">
        <v>0.13614550244496901</v>
      </c>
      <c r="AG15" s="17">
        <v>0.184702327694372</v>
      </c>
      <c r="AH15" s="17">
        <v>9.8035068445349899E-2</v>
      </c>
      <c r="AI15" s="17">
        <v>7.8815466163775397E-2</v>
      </c>
      <c r="AJ15" s="17"/>
      <c r="AK15" s="17">
        <v>0.16432324559307199</v>
      </c>
      <c r="AL15" s="17">
        <v>0.108424500612577</v>
      </c>
      <c r="AM15" s="17"/>
      <c r="AN15" s="17">
        <v>0.125342252818268</v>
      </c>
      <c r="AO15" s="17">
        <v>0.15234843711368601</v>
      </c>
      <c r="AP15" s="17">
        <v>0.105362097331876</v>
      </c>
      <c r="AQ15" s="17"/>
      <c r="AR15" s="17">
        <v>0.135033776385278</v>
      </c>
      <c r="AS15" s="17">
        <v>0.150044444709834</v>
      </c>
      <c r="AT15" s="17"/>
      <c r="AU15" s="17">
        <v>9.5927444203970605E-2</v>
      </c>
      <c r="AV15" s="17">
        <v>0.15240326723159001</v>
      </c>
    </row>
    <row r="16" spans="2:48" ht="60" x14ac:dyDescent="0.25">
      <c r="B16" s="18" t="s">
        <v>110</v>
      </c>
      <c r="C16" s="17">
        <v>4.3805295520943803E-2</v>
      </c>
      <c r="D16" s="17">
        <v>1.69184318010146E-2</v>
      </c>
      <c r="E16" s="17">
        <v>6.9377038079546094E-2</v>
      </c>
      <c r="F16" s="17"/>
      <c r="G16" s="17">
        <v>9.4087230229421601E-2</v>
      </c>
      <c r="H16" s="17">
        <v>5.2804549953785397E-2</v>
      </c>
      <c r="I16" s="17">
        <v>3.3911787577737801E-2</v>
      </c>
      <c r="J16" s="17">
        <v>4.04451275083745E-2</v>
      </c>
      <c r="K16" s="17">
        <v>4.4468753374105802E-2</v>
      </c>
      <c r="L16" s="17"/>
      <c r="M16" s="17">
        <v>1.9580559634081E-2</v>
      </c>
      <c r="N16" s="17">
        <v>3.5824961474366701E-2</v>
      </c>
      <c r="O16" s="17">
        <v>6.0021148167555903E-2</v>
      </c>
      <c r="P16" s="17">
        <v>6.7221297957422793E-2</v>
      </c>
      <c r="Q16" s="17"/>
      <c r="R16" s="17">
        <v>2.11349588497033E-2</v>
      </c>
      <c r="S16" s="17">
        <v>9.8865220509838495E-2</v>
      </c>
      <c r="T16" s="17">
        <v>3.8728708314164903E-2</v>
      </c>
      <c r="U16" s="17">
        <v>3.5681181437245399E-2</v>
      </c>
      <c r="V16" s="17"/>
      <c r="W16" s="17">
        <v>5.8487763451954201E-2</v>
      </c>
      <c r="X16" s="17">
        <v>3.6842803546993902E-2</v>
      </c>
      <c r="Y16" s="17">
        <v>3.2943623284649198E-2</v>
      </c>
      <c r="Z16" s="17">
        <v>5.7993247092518602E-2</v>
      </c>
      <c r="AA16" s="17">
        <v>0.100927760723505</v>
      </c>
      <c r="AB16" s="17"/>
      <c r="AC16" s="17">
        <v>5.6120890363458902E-2</v>
      </c>
      <c r="AD16" s="17">
        <v>2.7173964149558499E-2</v>
      </c>
      <c r="AE16" s="17"/>
      <c r="AF16" s="17">
        <v>5.40725011551315E-2</v>
      </c>
      <c r="AG16" s="17">
        <v>3.4205270100946303E-2</v>
      </c>
      <c r="AH16" s="17">
        <v>4.41463997473217E-2</v>
      </c>
      <c r="AI16" s="17">
        <v>0</v>
      </c>
      <c r="AJ16" s="17"/>
      <c r="AK16" s="17">
        <v>7.6461060309478607E-2</v>
      </c>
      <c r="AL16" s="17">
        <v>1.8138320979198999E-2</v>
      </c>
      <c r="AM16" s="17"/>
      <c r="AN16" s="17">
        <v>2.7924986031732199E-2</v>
      </c>
      <c r="AO16" s="17">
        <v>4.6135427779019203E-2</v>
      </c>
      <c r="AP16" s="17">
        <v>6.8391280830209802E-2</v>
      </c>
      <c r="AQ16" s="17"/>
      <c r="AR16" s="17">
        <v>7.1660758662478605E-2</v>
      </c>
      <c r="AS16" s="17">
        <v>1.5291609711827201E-2</v>
      </c>
      <c r="AT16" s="17"/>
      <c r="AU16" s="17">
        <v>5.8500930349355898E-2</v>
      </c>
      <c r="AV16" s="17">
        <v>3.3960186790008597E-2</v>
      </c>
    </row>
    <row r="17" spans="2:48" ht="30" x14ac:dyDescent="0.25">
      <c r="B17" s="18" t="s">
        <v>111</v>
      </c>
      <c r="C17" s="17">
        <v>7.0167240948671203E-2</v>
      </c>
      <c r="D17" s="17">
        <v>7.43928902950384E-2</v>
      </c>
      <c r="E17" s="17">
        <v>6.6565145272891396E-2</v>
      </c>
      <c r="F17" s="17"/>
      <c r="G17" s="17">
        <v>0</v>
      </c>
      <c r="H17" s="17">
        <v>4.97261080181979E-2</v>
      </c>
      <c r="I17" s="17">
        <v>7.4475817135211494E-2</v>
      </c>
      <c r="J17" s="17">
        <v>0.11793814236921001</v>
      </c>
      <c r="K17" s="17">
        <v>4.6895239755747199E-2</v>
      </c>
      <c r="L17" s="17"/>
      <c r="M17" s="17">
        <v>7.0947553739699604E-2</v>
      </c>
      <c r="N17" s="17">
        <v>6.8472899216799901E-2</v>
      </c>
      <c r="O17" s="17">
        <v>9.8095666256200295E-2</v>
      </c>
      <c r="P17" s="17">
        <v>4.9589697131199199E-2</v>
      </c>
      <c r="Q17" s="17"/>
      <c r="R17" s="17">
        <v>6.97913281239326E-2</v>
      </c>
      <c r="S17" s="17">
        <v>7.40388836263174E-2</v>
      </c>
      <c r="T17" s="17">
        <v>7.1103574513335099E-2</v>
      </c>
      <c r="U17" s="17">
        <v>8.6143969214313706E-2</v>
      </c>
      <c r="V17" s="17"/>
      <c r="W17" s="17">
        <v>5.7117433162509099E-2</v>
      </c>
      <c r="X17" s="17">
        <v>0.10110499308717499</v>
      </c>
      <c r="Y17" s="17">
        <v>3.6936989615823299E-2</v>
      </c>
      <c r="Z17" s="17">
        <v>0.11889299388744499</v>
      </c>
      <c r="AA17" s="17">
        <v>4.0227400187230797E-2</v>
      </c>
      <c r="AB17" s="17"/>
      <c r="AC17" s="17">
        <v>6.1126667570015801E-2</v>
      </c>
      <c r="AD17" s="17">
        <v>8.5909618383622405E-2</v>
      </c>
      <c r="AE17" s="17"/>
      <c r="AF17" s="17">
        <v>9.0058711624032894E-2</v>
      </c>
      <c r="AG17" s="17">
        <v>3.7299807013345801E-2</v>
      </c>
      <c r="AH17" s="17">
        <v>7.3808952973482E-2</v>
      </c>
      <c r="AI17" s="17">
        <v>6.4843072841225202E-2</v>
      </c>
      <c r="AJ17" s="17"/>
      <c r="AK17" s="17">
        <v>6.0366284438918699E-2</v>
      </c>
      <c r="AL17" s="17">
        <v>7.2408795681780797E-2</v>
      </c>
      <c r="AM17" s="17"/>
      <c r="AN17" s="17">
        <v>7.6865755186998605E-2</v>
      </c>
      <c r="AO17" s="17">
        <v>5.9628876278084803E-2</v>
      </c>
      <c r="AP17" s="17">
        <v>7.7175728060613999E-2</v>
      </c>
      <c r="AQ17" s="17"/>
      <c r="AR17" s="17">
        <v>7.8262851160207605E-2</v>
      </c>
      <c r="AS17" s="17">
        <v>6.0914879584822799E-2</v>
      </c>
      <c r="AT17" s="17"/>
      <c r="AU17" s="17">
        <v>7.1302649980421198E-2</v>
      </c>
      <c r="AV17" s="17">
        <v>7.4709746562445903E-2</v>
      </c>
    </row>
    <row r="18" spans="2:48" ht="75" x14ac:dyDescent="0.25">
      <c r="B18" s="18" t="s">
        <v>112</v>
      </c>
      <c r="C18" s="17">
        <v>7.3951817492000194E-2</v>
      </c>
      <c r="D18" s="17">
        <v>5.88328692347828E-2</v>
      </c>
      <c r="E18" s="17">
        <v>8.8598076537605E-2</v>
      </c>
      <c r="F18" s="17"/>
      <c r="G18" s="17">
        <v>0</v>
      </c>
      <c r="H18" s="17">
        <v>8.6125978195064304E-2</v>
      </c>
      <c r="I18" s="17">
        <v>7.3649940641840703E-2</v>
      </c>
      <c r="J18" s="17">
        <v>7.0081849906556498E-2</v>
      </c>
      <c r="K18" s="17">
        <v>7.5553320907103705E-2</v>
      </c>
      <c r="L18" s="17"/>
      <c r="M18" s="17">
        <v>6.9522530134659505E-2</v>
      </c>
      <c r="N18" s="17">
        <v>9.6652702956947903E-2</v>
      </c>
      <c r="O18" s="17">
        <v>0.112738921829799</v>
      </c>
      <c r="P18" s="17">
        <v>0</v>
      </c>
      <c r="Q18" s="17"/>
      <c r="R18" s="17">
        <v>5.5086205830319097E-2</v>
      </c>
      <c r="S18" s="17">
        <v>3.8174854657216498E-2</v>
      </c>
      <c r="T18" s="17">
        <v>0.115043841503939</v>
      </c>
      <c r="U18" s="17">
        <v>6.8950984246503297E-2</v>
      </c>
      <c r="V18" s="17"/>
      <c r="W18" s="17">
        <v>0.113495904416218</v>
      </c>
      <c r="X18" s="17">
        <v>7.0682278760302003E-2</v>
      </c>
      <c r="Y18" s="17">
        <v>8.6751537447643703E-2</v>
      </c>
      <c r="Z18" s="17">
        <v>3.0539727252474998E-2</v>
      </c>
      <c r="AA18" s="17">
        <v>0</v>
      </c>
      <c r="AB18" s="17"/>
      <c r="AC18" s="17">
        <v>8.6328143878769303E-2</v>
      </c>
      <c r="AD18" s="17">
        <v>5.8272117364221103E-2</v>
      </c>
      <c r="AE18" s="17"/>
      <c r="AF18" s="17">
        <v>6.2286585956469999E-2</v>
      </c>
      <c r="AG18" s="17">
        <v>8.6345331154382102E-2</v>
      </c>
      <c r="AH18" s="17">
        <v>7.7857186133941894E-2</v>
      </c>
      <c r="AI18" s="17">
        <v>6.0263158884344803E-2</v>
      </c>
      <c r="AJ18" s="17"/>
      <c r="AK18" s="17">
        <v>6.4291729601920505E-2</v>
      </c>
      <c r="AL18" s="17">
        <v>8.6654501041206103E-2</v>
      </c>
      <c r="AM18" s="17"/>
      <c r="AN18" s="17">
        <v>6.5246285412096303E-2</v>
      </c>
      <c r="AO18" s="17">
        <v>7.7785698688187896E-2</v>
      </c>
      <c r="AP18" s="17">
        <v>9.5337086458511605E-2</v>
      </c>
      <c r="AQ18" s="17"/>
      <c r="AR18" s="17">
        <v>6.8626760846079202E-2</v>
      </c>
      <c r="AS18" s="17">
        <v>7.2340201877900107E-2</v>
      </c>
      <c r="AT18" s="17"/>
      <c r="AU18" s="17">
        <v>6.5684009056013598E-2</v>
      </c>
      <c r="AV18" s="17">
        <v>9.2265441177320107E-2</v>
      </c>
    </row>
    <row r="19" spans="2:48" ht="75" x14ac:dyDescent="0.25">
      <c r="B19" s="18" t="s">
        <v>113</v>
      </c>
      <c r="C19" s="17">
        <v>0.10763458706703501</v>
      </c>
      <c r="D19" s="17">
        <v>0.15426768530173099</v>
      </c>
      <c r="E19" s="17">
        <v>6.4275829531997994E-2</v>
      </c>
      <c r="F19" s="17"/>
      <c r="G19" s="17">
        <v>9.8637656254231695E-2</v>
      </c>
      <c r="H19" s="17">
        <v>6.6433201013379906E-2</v>
      </c>
      <c r="I19" s="17">
        <v>0.107583886765938</v>
      </c>
      <c r="J19" s="17">
        <v>7.8092142865650804E-2</v>
      </c>
      <c r="K19" s="17">
        <v>0.16357108433710499</v>
      </c>
      <c r="L19" s="17"/>
      <c r="M19" s="17">
        <v>0.12898851285746801</v>
      </c>
      <c r="N19" s="17">
        <v>0.11499520770814201</v>
      </c>
      <c r="O19" s="17">
        <v>0.118237224623106</v>
      </c>
      <c r="P19" s="17">
        <v>5.0805426617765798E-2</v>
      </c>
      <c r="Q19" s="17"/>
      <c r="R19" s="17">
        <v>0.115988054781283</v>
      </c>
      <c r="S19" s="17">
        <v>0.12391571895143901</v>
      </c>
      <c r="T19" s="17">
        <v>9.6143025582390906E-2</v>
      </c>
      <c r="U19" s="17">
        <v>0.107921666610147</v>
      </c>
      <c r="V19" s="17"/>
      <c r="W19" s="17">
        <v>8.0459278761083594E-2</v>
      </c>
      <c r="X19" s="17">
        <v>6.6092036542965096E-2</v>
      </c>
      <c r="Y19" s="17">
        <v>0.14266411894415701</v>
      </c>
      <c r="Z19" s="17">
        <v>0.12036619180521201</v>
      </c>
      <c r="AA19" s="17">
        <v>0</v>
      </c>
      <c r="AB19" s="17"/>
      <c r="AC19" s="17">
        <v>7.7798152108504298E-2</v>
      </c>
      <c r="AD19" s="17">
        <v>0.155308716017482</v>
      </c>
      <c r="AE19" s="17"/>
      <c r="AF19" s="17">
        <v>0.13595302520904901</v>
      </c>
      <c r="AG19" s="17">
        <v>0.134316436195553</v>
      </c>
      <c r="AH19" s="17">
        <v>7.3067180709231003E-2</v>
      </c>
      <c r="AI19" s="17">
        <v>0</v>
      </c>
      <c r="AJ19" s="17"/>
      <c r="AK19" s="17">
        <v>0.13640895599123201</v>
      </c>
      <c r="AL19" s="17">
        <v>8.54781804816033E-2</v>
      </c>
      <c r="AM19" s="17"/>
      <c r="AN19" s="17">
        <v>0.15455421305568801</v>
      </c>
      <c r="AO19" s="17">
        <v>9.6481235358196804E-2</v>
      </c>
      <c r="AP19" s="17">
        <v>4.7010231427995798E-2</v>
      </c>
      <c r="AQ19" s="17"/>
      <c r="AR19" s="17">
        <v>0.11864401546454</v>
      </c>
      <c r="AS19" s="17">
        <v>0.11941804048497801</v>
      </c>
      <c r="AT19" s="17"/>
      <c r="AU19" s="17">
        <v>0.138891964169614</v>
      </c>
      <c r="AV19" s="17">
        <v>7.0955571502333503E-2</v>
      </c>
    </row>
    <row r="20" spans="2:48" x14ac:dyDescent="0.25">
      <c r="B20" s="18" t="s">
        <v>101</v>
      </c>
      <c r="C20" s="19">
        <v>5.7174672724575402E-2</v>
      </c>
      <c r="D20" s="19">
        <v>6.1206663450024699E-2</v>
      </c>
      <c r="E20" s="19">
        <v>5.3684764177776602E-2</v>
      </c>
      <c r="F20" s="19"/>
      <c r="G20" s="19">
        <v>0.35900562029944699</v>
      </c>
      <c r="H20" s="19">
        <v>9.2589555448175695E-2</v>
      </c>
      <c r="I20" s="19">
        <v>4.9977619923215498E-2</v>
      </c>
      <c r="J20" s="19">
        <v>3.5588998464606697E-2</v>
      </c>
      <c r="K20" s="19">
        <v>2.8407726588181699E-2</v>
      </c>
      <c r="L20" s="19"/>
      <c r="M20" s="19">
        <v>8.4914547649130895E-2</v>
      </c>
      <c r="N20" s="19">
        <v>4.69585672531301E-2</v>
      </c>
      <c r="O20" s="19">
        <v>5.8342762634503303E-2</v>
      </c>
      <c r="P20" s="19">
        <v>1.2963327376490599E-2</v>
      </c>
      <c r="Q20" s="19"/>
      <c r="R20" s="19">
        <v>4.2497985770909297E-2</v>
      </c>
      <c r="S20" s="19">
        <v>5.9087069743657301E-2</v>
      </c>
      <c r="T20" s="19">
        <v>4.1246338287370898E-2</v>
      </c>
      <c r="U20" s="19">
        <v>8.4980808649571707E-2</v>
      </c>
      <c r="V20" s="19"/>
      <c r="W20" s="19">
        <v>8.4632380432489399E-2</v>
      </c>
      <c r="X20" s="19">
        <v>8.2815212995857895E-2</v>
      </c>
      <c r="Y20" s="19">
        <v>2.9196336179596199E-2</v>
      </c>
      <c r="Z20" s="19">
        <v>3.61702761117614E-2</v>
      </c>
      <c r="AA20" s="19">
        <v>6.65399119729983E-2</v>
      </c>
      <c r="AB20" s="19"/>
      <c r="AC20" s="19">
        <v>7.1419918818608999E-2</v>
      </c>
      <c r="AD20" s="19">
        <v>2.9877678339275598E-2</v>
      </c>
      <c r="AE20" s="19"/>
      <c r="AF20" s="19">
        <v>3.19906351846376E-2</v>
      </c>
      <c r="AG20" s="19">
        <v>1.1498356593103901E-2</v>
      </c>
      <c r="AH20" s="19">
        <v>0.107522276123299</v>
      </c>
      <c r="AI20" s="19">
        <v>0</v>
      </c>
      <c r="AJ20" s="19"/>
      <c r="AK20" s="19">
        <v>4.5604858684288797E-2</v>
      </c>
      <c r="AL20" s="19">
        <v>5.9666372833652198E-2</v>
      </c>
      <c r="AM20" s="19"/>
      <c r="AN20" s="19">
        <v>2.7258197098402E-2</v>
      </c>
      <c r="AO20" s="19">
        <v>6.6293069695480697E-2</v>
      </c>
      <c r="AP20" s="19">
        <v>0.10169341237972999</v>
      </c>
      <c r="AQ20" s="19"/>
      <c r="AR20" s="19">
        <v>3.1683471628939502E-2</v>
      </c>
      <c r="AS20" s="19">
        <v>9.1871053634650396E-2</v>
      </c>
      <c r="AT20" s="19"/>
      <c r="AU20" s="19">
        <v>3.06389561771775E-2</v>
      </c>
      <c r="AV20" s="19">
        <v>9.7671777646401794E-2</v>
      </c>
    </row>
    <row r="21" spans="2:48" x14ac:dyDescent="0.25">
      <c r="B21" s="16" t="s">
        <v>115</v>
      </c>
    </row>
    <row r="22" spans="2:48" x14ac:dyDescent="0.25">
      <c r="B22" t="s">
        <v>74</v>
      </c>
    </row>
    <row r="23" spans="2:48" x14ac:dyDescent="0.25">
      <c r="B23" t="s">
        <v>75</v>
      </c>
    </row>
    <row r="25" spans="2:48" x14ac:dyDescent="0.25">
      <c r="B25"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V24"/>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45" x14ac:dyDescent="0.25">
      <c r="B9" s="18" t="s">
        <v>116</v>
      </c>
      <c r="C9" s="17">
        <v>0.44902006387617899</v>
      </c>
      <c r="D9" s="17">
        <v>0.397893382599601</v>
      </c>
      <c r="E9" s="17">
        <v>0.50085748877928404</v>
      </c>
      <c r="F9" s="17"/>
      <c r="G9" s="17">
        <v>0.46557861790771798</v>
      </c>
      <c r="H9" s="17">
        <v>0.53370521608230803</v>
      </c>
      <c r="I9" s="17">
        <v>0.48770035092172698</v>
      </c>
      <c r="J9" s="17">
        <v>0.39470313808978902</v>
      </c>
      <c r="K9" s="17">
        <v>0.36710191559892402</v>
      </c>
      <c r="L9" s="17"/>
      <c r="M9" s="17">
        <v>0.59178193426303805</v>
      </c>
      <c r="N9" s="17">
        <v>0.491696766850718</v>
      </c>
      <c r="O9" s="17">
        <v>0.34384474152313299</v>
      </c>
      <c r="P9" s="17">
        <v>0.36554195390470101</v>
      </c>
      <c r="Q9" s="17"/>
      <c r="R9" s="17">
        <v>0.49054884858344699</v>
      </c>
      <c r="S9" s="17">
        <v>0.44011510191842201</v>
      </c>
      <c r="T9" s="17">
        <v>0.47981526930859197</v>
      </c>
      <c r="U9" s="17">
        <v>0.414456621100389</v>
      </c>
      <c r="V9" s="17"/>
      <c r="W9" s="17">
        <v>0.320194595852002</v>
      </c>
      <c r="X9" s="17">
        <v>0.56076412714915902</v>
      </c>
      <c r="Y9" s="17">
        <v>0.52815258353092898</v>
      </c>
      <c r="Z9" s="17">
        <v>0.51764097206110604</v>
      </c>
      <c r="AA9" s="17">
        <v>0.28803207693902</v>
      </c>
      <c r="AB9" s="17"/>
      <c r="AC9" s="17">
        <v>0.39429895155483202</v>
      </c>
      <c r="AD9" s="17">
        <v>0.54983957983202503</v>
      </c>
      <c r="AE9" s="17"/>
      <c r="AF9" s="17">
        <v>0.28961411705534201</v>
      </c>
      <c r="AG9" s="17">
        <v>0.46683113396325399</v>
      </c>
      <c r="AH9" s="17">
        <v>0.62060904751018997</v>
      </c>
      <c r="AI9" s="17">
        <v>0.29180421357442199</v>
      </c>
      <c r="AJ9" s="17"/>
      <c r="AK9" s="17">
        <v>0.408356876119428</v>
      </c>
      <c r="AL9" s="17">
        <v>0.49244651552344798</v>
      </c>
      <c r="AM9" s="17"/>
      <c r="AN9" s="17">
        <v>0.35880626317434999</v>
      </c>
      <c r="AO9" s="17">
        <v>0.49551028493645199</v>
      </c>
      <c r="AP9" s="17">
        <v>0.52159314939703405</v>
      </c>
      <c r="AQ9" s="17"/>
      <c r="AR9" s="17">
        <v>0.50001703119741503</v>
      </c>
      <c r="AS9" s="17">
        <v>0.47686012555260099</v>
      </c>
      <c r="AT9" s="17"/>
      <c r="AU9" s="17">
        <v>0.44947788966902202</v>
      </c>
      <c r="AV9" s="17">
        <v>0.48447442337143098</v>
      </c>
    </row>
    <row r="10" spans="2:48" ht="60" x14ac:dyDescent="0.25">
      <c r="B10" s="18" t="s">
        <v>117</v>
      </c>
      <c r="C10" s="17">
        <v>0.125659130072653</v>
      </c>
      <c r="D10" s="17">
        <v>0.13905290709860699</v>
      </c>
      <c r="E10" s="17">
        <v>0.10863202147774099</v>
      </c>
      <c r="F10" s="17"/>
      <c r="G10" s="17">
        <v>0.19593001315700501</v>
      </c>
      <c r="H10" s="17">
        <v>0.13365071716076701</v>
      </c>
      <c r="I10" s="17">
        <v>0.138301403024568</v>
      </c>
      <c r="J10" s="17">
        <v>0.102233870672233</v>
      </c>
      <c r="K10" s="17">
        <v>6.1998447315754802E-2</v>
      </c>
      <c r="L10" s="17"/>
      <c r="M10" s="17">
        <v>9.0718580225545797E-2</v>
      </c>
      <c r="N10" s="17">
        <v>0.13956510081679999</v>
      </c>
      <c r="O10" s="17">
        <v>0.12842606745733101</v>
      </c>
      <c r="P10" s="17">
        <v>0.13479887898022799</v>
      </c>
      <c r="Q10" s="17"/>
      <c r="R10" s="17">
        <v>0.10612966384524899</v>
      </c>
      <c r="S10" s="17">
        <v>0.116675141528335</v>
      </c>
      <c r="T10" s="17">
        <v>0.117937606201656</v>
      </c>
      <c r="U10" s="17">
        <v>0.14544875687376799</v>
      </c>
      <c r="V10" s="17"/>
      <c r="W10" s="17">
        <v>0.18321432171170901</v>
      </c>
      <c r="X10" s="17">
        <v>0.13575266656415499</v>
      </c>
      <c r="Y10" s="17">
        <v>4.57042546049993E-2</v>
      </c>
      <c r="Z10" s="17">
        <v>4.9845960073150397E-2</v>
      </c>
      <c r="AA10" s="17">
        <v>3.8565180555348903E-2</v>
      </c>
      <c r="AB10" s="17"/>
      <c r="AC10" s="17">
        <v>0.127003069311766</v>
      </c>
      <c r="AD10" s="17">
        <v>0.122571114758123</v>
      </c>
      <c r="AE10" s="17"/>
      <c r="AF10" s="17">
        <v>0.111721243941203</v>
      </c>
      <c r="AG10" s="17">
        <v>0.11812937583963599</v>
      </c>
      <c r="AH10" s="17">
        <v>0.13140315579768799</v>
      </c>
      <c r="AI10" s="17">
        <v>0.179672938696255</v>
      </c>
      <c r="AJ10" s="17"/>
      <c r="AK10" s="17">
        <v>0.142384515725794</v>
      </c>
      <c r="AL10" s="17">
        <v>0.120929142690653</v>
      </c>
      <c r="AM10" s="17"/>
      <c r="AN10" s="17">
        <v>0.103116571974729</v>
      </c>
      <c r="AO10" s="17">
        <v>0.12544014316566801</v>
      </c>
      <c r="AP10" s="17">
        <v>0.16263642820549001</v>
      </c>
      <c r="AQ10" s="17"/>
      <c r="AR10" s="17">
        <v>0.122916660834844</v>
      </c>
      <c r="AS10" s="17">
        <v>0.12285587152775899</v>
      </c>
      <c r="AT10" s="17"/>
      <c r="AU10" s="17">
        <v>0.10965746003673001</v>
      </c>
      <c r="AV10" s="17">
        <v>0.138146147839946</v>
      </c>
    </row>
    <row r="11" spans="2:48" ht="60" x14ac:dyDescent="0.25">
      <c r="B11" s="18" t="s">
        <v>118</v>
      </c>
      <c r="C11" s="17">
        <v>0.11727757046036601</v>
      </c>
      <c r="D11" s="17">
        <v>0.13799138405071501</v>
      </c>
      <c r="E11" s="17">
        <v>9.6371099444571395E-2</v>
      </c>
      <c r="F11" s="17"/>
      <c r="G11" s="17">
        <v>0.165956848080347</v>
      </c>
      <c r="H11" s="17">
        <v>9.8457608421163398E-2</v>
      </c>
      <c r="I11" s="17">
        <v>8.3934569820280594E-2</v>
      </c>
      <c r="J11" s="17">
        <v>0.105904461247919</v>
      </c>
      <c r="K11" s="17">
        <v>0.133287739841012</v>
      </c>
      <c r="L11" s="17"/>
      <c r="M11" s="17">
        <v>9.7191933103612294E-2</v>
      </c>
      <c r="N11" s="17">
        <v>0.108261241305043</v>
      </c>
      <c r="O11" s="17">
        <v>0.12723433958671301</v>
      </c>
      <c r="P11" s="17">
        <v>0.14456238307020799</v>
      </c>
      <c r="Q11" s="17"/>
      <c r="R11" s="17">
        <v>0.104840110709708</v>
      </c>
      <c r="S11" s="17">
        <v>0.153378100826423</v>
      </c>
      <c r="T11" s="17">
        <v>0.117534539568593</v>
      </c>
      <c r="U11" s="17">
        <v>0.12557557057179999</v>
      </c>
      <c r="V11" s="17"/>
      <c r="W11" s="17">
        <v>0.139643927047294</v>
      </c>
      <c r="X11" s="17">
        <v>0.109514226132317</v>
      </c>
      <c r="Y11" s="17">
        <v>6.5237822078343499E-2</v>
      </c>
      <c r="Z11" s="17">
        <v>7.7329663256888295E-2</v>
      </c>
      <c r="AA11" s="17">
        <v>0.296535378519726</v>
      </c>
      <c r="AB11" s="17"/>
      <c r="AC11" s="17">
        <v>0.109591232311317</v>
      </c>
      <c r="AD11" s="17">
        <v>0.134160427918883</v>
      </c>
      <c r="AE11" s="17"/>
      <c r="AF11" s="17">
        <v>0.11201309226596801</v>
      </c>
      <c r="AG11" s="17">
        <v>0.14240572000388399</v>
      </c>
      <c r="AH11" s="17">
        <v>0.116587177383084</v>
      </c>
      <c r="AI11" s="17">
        <v>8.2798588057050607E-2</v>
      </c>
      <c r="AJ11" s="17"/>
      <c r="AK11" s="17">
        <v>0.119476281858675</v>
      </c>
      <c r="AL11" s="17">
        <v>0.12642018951810299</v>
      </c>
      <c r="AM11" s="17"/>
      <c r="AN11" s="17">
        <v>9.9357588416276899E-2</v>
      </c>
      <c r="AO11" s="17">
        <v>0.12770124513733599</v>
      </c>
      <c r="AP11" s="17">
        <v>0.139219428011539</v>
      </c>
      <c r="AQ11" s="17"/>
      <c r="AR11" s="17">
        <v>0.122966558098293</v>
      </c>
      <c r="AS11" s="17">
        <v>0.10670885055014701</v>
      </c>
      <c r="AT11" s="17"/>
      <c r="AU11" s="17">
        <v>0.144509585386421</v>
      </c>
      <c r="AV11" s="17">
        <v>8.0011336079595693E-2</v>
      </c>
    </row>
    <row r="12" spans="2:48" ht="60" x14ac:dyDescent="0.25">
      <c r="B12" s="18" t="s">
        <v>119</v>
      </c>
      <c r="C12" s="17">
        <v>0.109885517261731</v>
      </c>
      <c r="D12" s="17">
        <v>0.104009502102926</v>
      </c>
      <c r="E12" s="17">
        <v>0.111806826460842</v>
      </c>
      <c r="F12" s="17"/>
      <c r="G12" s="17">
        <v>7.6617038996135797E-2</v>
      </c>
      <c r="H12" s="17">
        <v>7.6394434906117803E-2</v>
      </c>
      <c r="I12" s="17">
        <v>0.15286666618004299</v>
      </c>
      <c r="J12" s="17">
        <v>0.13379768551412</v>
      </c>
      <c r="K12" s="17">
        <v>0.108188111736884</v>
      </c>
      <c r="L12" s="17"/>
      <c r="M12" s="17">
        <v>0.143204158920784</v>
      </c>
      <c r="N12" s="17">
        <v>9.3981543513774204E-2</v>
      </c>
      <c r="O12" s="17">
        <v>0.11476711346728199</v>
      </c>
      <c r="P12" s="17">
        <v>9.4475053532857095E-2</v>
      </c>
      <c r="Q12" s="17"/>
      <c r="R12" s="17">
        <v>9.1650327489718894E-2</v>
      </c>
      <c r="S12" s="17">
        <v>8.5621041683770799E-2</v>
      </c>
      <c r="T12" s="17">
        <v>0.13459164218553599</v>
      </c>
      <c r="U12" s="17">
        <v>0.10639529238671799</v>
      </c>
      <c r="V12" s="17"/>
      <c r="W12" s="17">
        <v>0.10370989496165001</v>
      </c>
      <c r="X12" s="17">
        <v>0.10288286307764399</v>
      </c>
      <c r="Y12" s="17">
        <v>0.109126607767707</v>
      </c>
      <c r="Z12" s="17">
        <v>9.2883041777402905E-2</v>
      </c>
      <c r="AA12" s="17">
        <v>8.6745102799036106E-2</v>
      </c>
      <c r="AB12" s="17"/>
      <c r="AC12" s="17">
        <v>0.11242423934179201</v>
      </c>
      <c r="AD12" s="17">
        <v>0.10328820640047499</v>
      </c>
      <c r="AE12" s="17"/>
      <c r="AF12" s="17">
        <v>0.13167310745702501</v>
      </c>
      <c r="AG12" s="17">
        <v>9.3854743972190596E-2</v>
      </c>
      <c r="AH12" s="17">
        <v>9.5542985983792503E-2</v>
      </c>
      <c r="AI12" s="17">
        <v>0.15322407298469801</v>
      </c>
      <c r="AJ12" s="17"/>
      <c r="AK12" s="17">
        <v>0.122103167160794</v>
      </c>
      <c r="AL12" s="17">
        <v>0.10477194848709501</v>
      </c>
      <c r="AM12" s="17"/>
      <c r="AN12" s="17">
        <v>0.137019029734158</v>
      </c>
      <c r="AO12" s="17">
        <v>0.10856344382220701</v>
      </c>
      <c r="AP12" s="17">
        <v>8.8494906034688903E-2</v>
      </c>
      <c r="AQ12" s="17"/>
      <c r="AR12" s="17">
        <v>0.123306053746343</v>
      </c>
      <c r="AS12" s="17">
        <v>8.8769789642498195E-2</v>
      </c>
      <c r="AT12" s="17"/>
      <c r="AU12" s="17">
        <v>0.12570176888590601</v>
      </c>
      <c r="AV12" s="17">
        <v>0.11831279184671099</v>
      </c>
    </row>
    <row r="13" spans="2:48" ht="90" x14ac:dyDescent="0.25">
      <c r="B13" s="18" t="s">
        <v>120</v>
      </c>
      <c r="C13" s="17">
        <v>8.9407324760884296E-2</v>
      </c>
      <c r="D13" s="17">
        <v>0.119626983921805</v>
      </c>
      <c r="E13" s="17">
        <v>6.0865036640916699E-2</v>
      </c>
      <c r="F13" s="17"/>
      <c r="G13" s="17">
        <v>3.4727292068621102E-2</v>
      </c>
      <c r="H13" s="17">
        <v>6.5963683312797297E-2</v>
      </c>
      <c r="I13" s="17">
        <v>8.1646013587790806E-2</v>
      </c>
      <c r="J13" s="17">
        <v>9.9280521139953198E-2</v>
      </c>
      <c r="K13" s="17">
        <v>0.16200680466459599</v>
      </c>
      <c r="L13" s="17"/>
      <c r="M13" s="17">
        <v>9.5894490255888198E-2</v>
      </c>
      <c r="N13" s="17">
        <v>7.2740933510276107E-2</v>
      </c>
      <c r="O13" s="17">
        <v>0.111091284591634</v>
      </c>
      <c r="P13" s="17">
        <v>8.8393816445659606E-2</v>
      </c>
      <c r="Q13" s="17"/>
      <c r="R13" s="17">
        <v>7.7499050571730899E-2</v>
      </c>
      <c r="S13" s="17">
        <v>7.6239211029619794E-2</v>
      </c>
      <c r="T13" s="17">
        <v>9.7640128227353004E-2</v>
      </c>
      <c r="U13" s="17">
        <v>9.7588816661699607E-2</v>
      </c>
      <c r="V13" s="17"/>
      <c r="W13" s="17">
        <v>8.58701211554211E-2</v>
      </c>
      <c r="X13" s="17">
        <v>6.1806273227222798E-2</v>
      </c>
      <c r="Y13" s="17">
        <v>0.12634148057113101</v>
      </c>
      <c r="Z13" s="17">
        <v>5.1083295996388903E-2</v>
      </c>
      <c r="AA13" s="17">
        <v>0.105969086140295</v>
      </c>
      <c r="AB13" s="17"/>
      <c r="AC13" s="17">
        <v>9.4427154644143405E-2</v>
      </c>
      <c r="AD13" s="17">
        <v>8.2834211558985196E-2</v>
      </c>
      <c r="AE13" s="17"/>
      <c r="AF13" s="17">
        <v>0.12517040488415199</v>
      </c>
      <c r="AG13" s="17">
        <v>0.119554444058247</v>
      </c>
      <c r="AH13" s="17">
        <v>6.4199417352811206E-2</v>
      </c>
      <c r="AI13" s="17">
        <v>2.73405929180194E-2</v>
      </c>
      <c r="AJ13" s="17"/>
      <c r="AK13" s="17">
        <v>0.113770528892916</v>
      </c>
      <c r="AL13" s="17">
        <v>8.01136035231097E-2</v>
      </c>
      <c r="AM13" s="17"/>
      <c r="AN13" s="17">
        <v>0.126875108577301</v>
      </c>
      <c r="AO13" s="17">
        <v>0.108180301859502</v>
      </c>
      <c r="AP13" s="17">
        <v>4.3986637619218498E-2</v>
      </c>
      <c r="AQ13" s="17"/>
      <c r="AR13" s="17">
        <v>9.08818389458491E-2</v>
      </c>
      <c r="AS13" s="17">
        <v>5.78790854366657E-2</v>
      </c>
      <c r="AT13" s="17"/>
      <c r="AU13" s="17">
        <v>0.124009682793034</v>
      </c>
      <c r="AV13" s="17">
        <v>6.5919269845774897E-2</v>
      </c>
    </row>
    <row r="14" spans="2:48" ht="90" x14ac:dyDescent="0.25">
      <c r="B14" s="18" t="s">
        <v>121</v>
      </c>
      <c r="C14" s="17">
        <v>8.6426623930748403E-2</v>
      </c>
      <c r="D14" s="17">
        <v>9.5753604690832397E-2</v>
      </c>
      <c r="E14" s="17">
        <v>7.4537720533747798E-2</v>
      </c>
      <c r="F14" s="17"/>
      <c r="G14" s="17">
        <v>1.85203957713179E-2</v>
      </c>
      <c r="H14" s="17">
        <v>4.7553387069755398E-2</v>
      </c>
      <c r="I14" s="17">
        <v>0.128484718652048</v>
      </c>
      <c r="J14" s="17">
        <v>0.115947475685902</v>
      </c>
      <c r="K14" s="17">
        <v>0.118233492975847</v>
      </c>
      <c r="L14" s="17"/>
      <c r="M14" s="17">
        <v>9.6464055971326901E-2</v>
      </c>
      <c r="N14" s="17">
        <v>0.119434338523475</v>
      </c>
      <c r="O14" s="17">
        <v>6.4830456231834699E-2</v>
      </c>
      <c r="P14" s="17">
        <v>6.3781145523686494E-2</v>
      </c>
      <c r="Q14" s="17"/>
      <c r="R14" s="17">
        <v>8.6225076190801803E-2</v>
      </c>
      <c r="S14" s="17">
        <v>8.8276773125396196E-2</v>
      </c>
      <c r="T14" s="17">
        <v>7.9649881048512103E-2</v>
      </c>
      <c r="U14" s="17">
        <v>7.6561544531012493E-2</v>
      </c>
      <c r="V14" s="17"/>
      <c r="W14" s="17">
        <v>4.4897460982898298E-2</v>
      </c>
      <c r="X14" s="17">
        <v>0.10970974288428501</v>
      </c>
      <c r="Y14" s="17">
        <v>9.4040251045194798E-2</v>
      </c>
      <c r="Z14" s="17">
        <v>0.111009152805321</v>
      </c>
      <c r="AA14" s="17">
        <v>3.8565180555348903E-2</v>
      </c>
      <c r="AB14" s="17"/>
      <c r="AC14" s="17">
        <v>8.4326924364361303E-2</v>
      </c>
      <c r="AD14" s="17">
        <v>8.9070120478005693E-2</v>
      </c>
      <c r="AE14" s="17"/>
      <c r="AF14" s="17">
        <v>0.11822174913635</v>
      </c>
      <c r="AG14" s="17">
        <v>0.1041092656479</v>
      </c>
      <c r="AH14" s="17">
        <v>6.2181512157141398E-2</v>
      </c>
      <c r="AI14" s="17">
        <v>6.3812846719483396E-2</v>
      </c>
      <c r="AJ14" s="17"/>
      <c r="AK14" s="17">
        <v>8.4715352108180098E-2</v>
      </c>
      <c r="AL14" s="17">
        <v>9.1976967513530697E-2</v>
      </c>
      <c r="AM14" s="17"/>
      <c r="AN14" s="17">
        <v>0.115680075852389</v>
      </c>
      <c r="AO14" s="17">
        <v>9.5374789169805699E-2</v>
      </c>
      <c r="AP14" s="17">
        <v>5.9819540958435002E-2</v>
      </c>
      <c r="AQ14" s="17"/>
      <c r="AR14" s="17">
        <v>0.125781761734821</v>
      </c>
      <c r="AS14" s="17">
        <v>5.3463415335194497E-2</v>
      </c>
      <c r="AT14" s="17"/>
      <c r="AU14" s="17">
        <v>0.12333410062212199</v>
      </c>
      <c r="AV14" s="17">
        <v>6.82958984375346E-2</v>
      </c>
    </row>
    <row r="15" spans="2:48" ht="90" x14ac:dyDescent="0.25">
      <c r="B15" s="18" t="s">
        <v>122</v>
      </c>
      <c r="C15" s="17">
        <v>7.8330529515576799E-2</v>
      </c>
      <c r="D15" s="17">
        <v>7.3376229792725997E-2</v>
      </c>
      <c r="E15" s="17">
        <v>8.2866244007638007E-2</v>
      </c>
      <c r="F15" s="17"/>
      <c r="G15" s="17">
        <v>9.5313270923745294E-2</v>
      </c>
      <c r="H15" s="17">
        <v>6.3923129095813699E-2</v>
      </c>
      <c r="I15" s="17">
        <v>8.8858974442304006E-2</v>
      </c>
      <c r="J15" s="17">
        <v>6.5958800446257806E-2</v>
      </c>
      <c r="K15" s="17">
        <v>7.8218985286065898E-2</v>
      </c>
      <c r="L15" s="17"/>
      <c r="M15" s="17">
        <v>6.1591616111615802E-2</v>
      </c>
      <c r="N15" s="17">
        <v>8.3499642581508701E-2</v>
      </c>
      <c r="O15" s="17">
        <v>9.4544550444404296E-2</v>
      </c>
      <c r="P15" s="17">
        <v>7.2228513961723598E-2</v>
      </c>
      <c r="Q15" s="17"/>
      <c r="R15" s="17">
        <v>0.114492103466453</v>
      </c>
      <c r="S15" s="17">
        <v>9.4963504754717001E-2</v>
      </c>
      <c r="T15" s="17">
        <v>7.3347950626287295E-2</v>
      </c>
      <c r="U15" s="17">
        <v>5.82904502751685E-2</v>
      </c>
      <c r="V15" s="17"/>
      <c r="W15" s="17">
        <v>9.7832201193435595E-2</v>
      </c>
      <c r="X15" s="17">
        <v>8.4808646510446298E-2</v>
      </c>
      <c r="Y15" s="17">
        <v>3.5574137070941703E-2</v>
      </c>
      <c r="Z15" s="17">
        <v>8.3327631798526397E-2</v>
      </c>
      <c r="AA15" s="17">
        <v>7.5295678638496705E-2</v>
      </c>
      <c r="AB15" s="17"/>
      <c r="AC15" s="17">
        <v>8.2587453467368094E-2</v>
      </c>
      <c r="AD15" s="17">
        <v>7.2844537132811499E-2</v>
      </c>
      <c r="AE15" s="17"/>
      <c r="AF15" s="17">
        <v>0.10113918638646199</v>
      </c>
      <c r="AG15" s="17">
        <v>6.2977717022561705E-2</v>
      </c>
      <c r="AH15" s="17">
        <v>7.1561884598925901E-2</v>
      </c>
      <c r="AI15" s="17">
        <v>6.13939191052238E-2</v>
      </c>
      <c r="AJ15" s="17"/>
      <c r="AK15" s="17">
        <v>7.8911377659581394E-2</v>
      </c>
      <c r="AL15" s="17">
        <v>7.9152077500094301E-2</v>
      </c>
      <c r="AM15" s="17"/>
      <c r="AN15" s="17">
        <v>8.7484415897271003E-2</v>
      </c>
      <c r="AO15" s="17">
        <v>7.3477665621743599E-2</v>
      </c>
      <c r="AP15" s="17">
        <v>7.8970376765182204E-2</v>
      </c>
      <c r="AQ15" s="17"/>
      <c r="AR15" s="17">
        <v>8.4050680703508795E-2</v>
      </c>
      <c r="AS15" s="17">
        <v>6.0881861791889903E-2</v>
      </c>
      <c r="AT15" s="17"/>
      <c r="AU15" s="17">
        <v>0.10041676329174599</v>
      </c>
      <c r="AV15" s="17">
        <v>9.0310012438559406E-2</v>
      </c>
    </row>
    <row r="16" spans="2:48" x14ac:dyDescent="0.25">
      <c r="B16" s="18" t="s">
        <v>123</v>
      </c>
      <c r="C16" s="17">
        <v>6.3215190956390305E-2</v>
      </c>
      <c r="D16" s="17">
        <v>6.7367973707894505E-2</v>
      </c>
      <c r="E16" s="17">
        <v>5.8423685629107901E-2</v>
      </c>
      <c r="F16" s="17"/>
      <c r="G16" s="17">
        <v>0.115501041888057</v>
      </c>
      <c r="H16" s="17">
        <v>7.9657708703247898E-2</v>
      </c>
      <c r="I16" s="17">
        <v>2.7605924898012901E-2</v>
      </c>
      <c r="J16" s="17">
        <v>5.23623786985353E-2</v>
      </c>
      <c r="K16" s="17">
        <v>4.3171843050929699E-2</v>
      </c>
      <c r="L16" s="17"/>
      <c r="M16" s="17">
        <v>2.6961644045479499E-2</v>
      </c>
      <c r="N16" s="17">
        <v>7.3867937904329301E-2</v>
      </c>
      <c r="O16" s="17">
        <v>7.6617146274135003E-2</v>
      </c>
      <c r="P16" s="17">
        <v>6.9669203609779407E-2</v>
      </c>
      <c r="Q16" s="17"/>
      <c r="R16" s="17">
        <v>4.7350264039732803E-2</v>
      </c>
      <c r="S16" s="17">
        <v>9.7249360448633498E-2</v>
      </c>
      <c r="T16" s="17">
        <v>5.3639797140946403E-2</v>
      </c>
      <c r="U16" s="17">
        <v>6.8114323408499503E-2</v>
      </c>
      <c r="V16" s="17"/>
      <c r="W16" s="17">
        <v>4.9418953613295097E-2</v>
      </c>
      <c r="X16" s="17">
        <v>6.3779494538946394E-2</v>
      </c>
      <c r="Y16" s="17">
        <v>2.83515186163809E-2</v>
      </c>
      <c r="Z16" s="17">
        <v>0</v>
      </c>
      <c r="AA16" s="17">
        <v>0</v>
      </c>
      <c r="AB16" s="17"/>
      <c r="AC16" s="17">
        <v>6.5702544402565496E-2</v>
      </c>
      <c r="AD16" s="17">
        <v>5.8191511337166199E-2</v>
      </c>
      <c r="AE16" s="17"/>
      <c r="AF16" s="17">
        <v>3.73349823249658E-2</v>
      </c>
      <c r="AG16" s="17">
        <v>2.0019174570663299E-2</v>
      </c>
      <c r="AH16" s="17">
        <v>6.8770712808738199E-2</v>
      </c>
      <c r="AI16" s="17">
        <v>0.170970248972454</v>
      </c>
      <c r="AJ16" s="17"/>
      <c r="AK16" s="17">
        <v>4.6961985429620601E-2</v>
      </c>
      <c r="AL16" s="17">
        <v>6.1310593158820502E-2</v>
      </c>
      <c r="AM16" s="17"/>
      <c r="AN16" s="17">
        <v>3.0497391404823899E-2</v>
      </c>
      <c r="AO16" s="17">
        <v>3.7174404423526902E-2</v>
      </c>
      <c r="AP16" s="17">
        <v>6.8519519524551098E-2</v>
      </c>
      <c r="AQ16" s="17"/>
      <c r="AR16" s="17">
        <v>4.0259549966456802E-2</v>
      </c>
      <c r="AS16" s="17">
        <v>7.6165404228538305E-2</v>
      </c>
      <c r="AT16" s="17"/>
      <c r="AU16" s="17">
        <v>2.7180705765681198E-2</v>
      </c>
      <c r="AV16" s="17">
        <v>7.5239798856475901E-2</v>
      </c>
    </row>
    <row r="17" spans="2:48" ht="45" x14ac:dyDescent="0.25">
      <c r="B17" s="18" t="s">
        <v>124</v>
      </c>
      <c r="C17" s="17">
        <v>5.55967224062816E-2</v>
      </c>
      <c r="D17" s="17">
        <v>5.95821960457441E-2</v>
      </c>
      <c r="E17" s="17">
        <v>5.2627268995380602E-2</v>
      </c>
      <c r="F17" s="17"/>
      <c r="G17" s="17">
        <v>0</v>
      </c>
      <c r="H17" s="17">
        <v>1.5941356100404799E-2</v>
      </c>
      <c r="I17" s="17">
        <v>2.6254239125844799E-2</v>
      </c>
      <c r="J17" s="17">
        <v>9.8190827540951597E-2</v>
      </c>
      <c r="K17" s="17">
        <v>0.133364787297202</v>
      </c>
      <c r="L17" s="17"/>
      <c r="M17" s="17">
        <v>7.0352597447699602E-2</v>
      </c>
      <c r="N17" s="17">
        <v>3.7370227529771302E-2</v>
      </c>
      <c r="O17" s="17">
        <v>6.3742514311153103E-2</v>
      </c>
      <c r="P17" s="17">
        <v>4.6019347322907099E-2</v>
      </c>
      <c r="Q17" s="17"/>
      <c r="R17" s="17">
        <v>7.3974193993949597E-2</v>
      </c>
      <c r="S17" s="17">
        <v>4.8036005419327198E-2</v>
      </c>
      <c r="T17" s="17">
        <v>5.2545470824599802E-2</v>
      </c>
      <c r="U17" s="17">
        <v>6.4643710903843896E-2</v>
      </c>
      <c r="V17" s="17"/>
      <c r="W17" s="17">
        <v>3.0767091940049299E-2</v>
      </c>
      <c r="X17" s="17">
        <v>2.3980030157558001E-2</v>
      </c>
      <c r="Y17" s="17">
        <v>0.117952430931773</v>
      </c>
      <c r="Z17" s="17">
        <v>0.18091722793300399</v>
      </c>
      <c r="AA17" s="17">
        <v>0.32868744174221798</v>
      </c>
      <c r="AB17" s="17"/>
      <c r="AC17" s="17">
        <v>5.8822894060825102E-2</v>
      </c>
      <c r="AD17" s="17">
        <v>5.1306844647073302E-2</v>
      </c>
      <c r="AE17" s="17"/>
      <c r="AF17" s="17">
        <v>0.12021057463599399</v>
      </c>
      <c r="AG17" s="17">
        <v>4.7934866825123303E-2</v>
      </c>
      <c r="AH17" s="17">
        <v>8.8418815608751495E-3</v>
      </c>
      <c r="AI17" s="17">
        <v>7.1974620642933404E-2</v>
      </c>
      <c r="AJ17" s="17"/>
      <c r="AK17" s="17">
        <v>5.33192985512135E-2</v>
      </c>
      <c r="AL17" s="17">
        <v>6.2577291680481095E-2</v>
      </c>
      <c r="AM17" s="17"/>
      <c r="AN17" s="17">
        <v>0.11271214043449999</v>
      </c>
      <c r="AO17" s="17">
        <v>4.3733372610729002E-2</v>
      </c>
      <c r="AP17" s="17">
        <v>1.9542726390327999E-2</v>
      </c>
      <c r="AQ17" s="17"/>
      <c r="AR17" s="17">
        <v>5.1232687457433E-2</v>
      </c>
      <c r="AS17" s="17">
        <v>4.5507461032104901E-2</v>
      </c>
      <c r="AT17" s="17"/>
      <c r="AU17" s="17">
        <v>5.5001154774425798E-2</v>
      </c>
      <c r="AV17" s="17">
        <v>4.02767437288305E-2</v>
      </c>
    </row>
    <row r="18" spans="2:48" x14ac:dyDescent="0.25">
      <c r="B18" s="18" t="s">
        <v>125</v>
      </c>
      <c r="C18" s="17">
        <v>1.6184934497121401E-2</v>
      </c>
      <c r="D18" s="17">
        <v>1.7057722297261001E-2</v>
      </c>
      <c r="E18" s="17">
        <v>1.56073987616272E-2</v>
      </c>
      <c r="F18" s="17"/>
      <c r="G18" s="17">
        <v>5.5644501683717797E-2</v>
      </c>
      <c r="H18" s="17">
        <v>9.4336206114025798E-3</v>
      </c>
      <c r="I18" s="17">
        <v>6.6503318437315098E-3</v>
      </c>
      <c r="J18" s="17">
        <v>5.2715328090123196E-3</v>
      </c>
      <c r="K18" s="17">
        <v>5.4374988706656297E-3</v>
      </c>
      <c r="L18" s="17"/>
      <c r="M18" s="17">
        <v>9.1862689756557706E-3</v>
      </c>
      <c r="N18" s="17">
        <v>2.0059107993168901E-2</v>
      </c>
      <c r="O18" s="17">
        <v>1.75153416257097E-2</v>
      </c>
      <c r="P18" s="17">
        <v>1.2772263995434701E-2</v>
      </c>
      <c r="Q18" s="17"/>
      <c r="R18" s="17">
        <v>5.0053238869630801E-3</v>
      </c>
      <c r="S18" s="17">
        <v>2.0525038992773501E-2</v>
      </c>
      <c r="T18" s="17">
        <v>1.5942381593895001E-2</v>
      </c>
      <c r="U18" s="17">
        <v>1.9098924678998201E-2</v>
      </c>
      <c r="V18" s="17"/>
      <c r="W18" s="17">
        <v>4.7566042464378198E-2</v>
      </c>
      <c r="X18" s="17">
        <v>3.5418152956929001E-3</v>
      </c>
      <c r="Y18" s="17">
        <v>0</v>
      </c>
      <c r="Z18" s="17">
        <v>2.1989559200961298E-2</v>
      </c>
      <c r="AA18" s="17">
        <v>0</v>
      </c>
      <c r="AB18" s="17"/>
      <c r="AC18" s="17">
        <v>2.27021317182125E-2</v>
      </c>
      <c r="AD18" s="17">
        <v>4.14466527581594E-3</v>
      </c>
      <c r="AE18" s="17"/>
      <c r="AF18" s="17">
        <v>3.3110713377855401E-3</v>
      </c>
      <c r="AG18" s="17">
        <v>2.1051304125133001E-2</v>
      </c>
      <c r="AH18" s="17">
        <v>2.8069496077452901E-2</v>
      </c>
      <c r="AI18" s="17">
        <v>0</v>
      </c>
      <c r="AJ18" s="17"/>
      <c r="AK18" s="17">
        <v>1.18330339417389E-2</v>
      </c>
      <c r="AL18" s="17">
        <v>1.50748200710975E-2</v>
      </c>
      <c r="AM18" s="17"/>
      <c r="AN18" s="17">
        <v>3.7842117366323901E-3</v>
      </c>
      <c r="AO18" s="17">
        <v>3.1100251610284698E-3</v>
      </c>
      <c r="AP18" s="17">
        <v>3.91061852259229E-2</v>
      </c>
      <c r="AQ18" s="17"/>
      <c r="AR18" s="17">
        <v>1.38132440873427E-2</v>
      </c>
      <c r="AS18" s="17">
        <v>1.8560301155791999E-2</v>
      </c>
      <c r="AT18" s="17"/>
      <c r="AU18" s="17">
        <v>1.9295548507867102E-2</v>
      </c>
      <c r="AV18" s="17">
        <v>2.1917234925221098E-2</v>
      </c>
    </row>
    <row r="19" spans="2:48" x14ac:dyDescent="0.25">
      <c r="B19" s="18" t="s">
        <v>126</v>
      </c>
      <c r="C19" s="19">
        <v>9.1256176353431598E-2</v>
      </c>
      <c r="D19" s="19">
        <v>8.7633271823439399E-2</v>
      </c>
      <c r="E19" s="19">
        <v>9.22152988162597E-2</v>
      </c>
      <c r="F19" s="19"/>
      <c r="G19" s="19">
        <v>6.5376652678237696E-2</v>
      </c>
      <c r="H19" s="19">
        <v>7.72945775861138E-2</v>
      </c>
      <c r="I19" s="19">
        <v>9.3539199638413104E-2</v>
      </c>
      <c r="J19" s="19">
        <v>0.124282944399634</v>
      </c>
      <c r="K19" s="19">
        <v>9.4300589303495802E-2</v>
      </c>
      <c r="L19" s="19"/>
      <c r="M19" s="19">
        <v>4.5833856526566401E-2</v>
      </c>
      <c r="N19" s="19">
        <v>6.7688095376124593E-2</v>
      </c>
      <c r="O19" s="19">
        <v>9.9968346382811907E-2</v>
      </c>
      <c r="P19" s="19">
        <v>0.15431931056709999</v>
      </c>
      <c r="Q19" s="19"/>
      <c r="R19" s="19">
        <v>4.3885366142106003E-2</v>
      </c>
      <c r="S19" s="19">
        <v>7.5087437072540994E-2</v>
      </c>
      <c r="T19" s="19">
        <v>0.101243232635937</v>
      </c>
      <c r="U19" s="19">
        <v>8.1430627745775003E-2</v>
      </c>
      <c r="V19" s="19"/>
      <c r="W19" s="19">
        <v>0.148444587724785</v>
      </c>
      <c r="X19" s="19">
        <v>7.3412204917570306E-2</v>
      </c>
      <c r="Y19" s="19">
        <v>7.0153382553816201E-2</v>
      </c>
      <c r="Z19" s="19">
        <v>4.33676879236796E-2</v>
      </c>
      <c r="AA19" s="19">
        <v>0</v>
      </c>
      <c r="AB19" s="19"/>
      <c r="AC19" s="19">
        <v>0.119694754565635</v>
      </c>
      <c r="AD19" s="19">
        <v>3.6928266692929201E-2</v>
      </c>
      <c r="AE19" s="19"/>
      <c r="AF19" s="19">
        <v>0.12152120922491901</v>
      </c>
      <c r="AG19" s="19">
        <v>8.3947616117755197E-2</v>
      </c>
      <c r="AH19" s="19">
        <v>3.4423186643711703E-2</v>
      </c>
      <c r="AI19" s="19">
        <v>0.19179198287709401</v>
      </c>
      <c r="AJ19" s="19"/>
      <c r="AK19" s="19">
        <v>7.3269945454990104E-2</v>
      </c>
      <c r="AL19" s="19">
        <v>9.5578510229610406E-2</v>
      </c>
      <c r="AM19" s="19"/>
      <c r="AN19" s="19">
        <v>0.13102084695676999</v>
      </c>
      <c r="AO19" s="19">
        <v>7.2236400597264605E-2</v>
      </c>
      <c r="AP19" s="19">
        <v>5.4250866596216203E-2</v>
      </c>
      <c r="AQ19" s="19"/>
      <c r="AR19" s="19">
        <v>6.5578725364475995E-2</v>
      </c>
      <c r="AS19" s="19">
        <v>0.126537196742846</v>
      </c>
      <c r="AT19" s="19"/>
      <c r="AU19" s="19">
        <v>7.4553102351008704E-2</v>
      </c>
      <c r="AV19" s="19">
        <v>0.101035914596193</v>
      </c>
    </row>
    <row r="20" spans="2:48" x14ac:dyDescent="0.25">
      <c r="B20" s="16"/>
    </row>
    <row r="21" spans="2:48" x14ac:dyDescent="0.25">
      <c r="B21" t="s">
        <v>74</v>
      </c>
    </row>
    <row r="22" spans="2:48" x14ac:dyDescent="0.25">
      <c r="B22" t="s">
        <v>75</v>
      </c>
    </row>
    <row r="24" spans="2:48" x14ac:dyDescent="0.25">
      <c r="B24"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P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16" width="20.7109375" customWidth="1"/>
  </cols>
  <sheetData>
    <row r="2" spans="2:16" ht="39.950000000000003" customHeight="1" x14ac:dyDescent="0.25">
      <c r="D2" s="30" t="s">
        <v>148</v>
      </c>
      <c r="E2" s="26"/>
      <c r="F2" s="26"/>
      <c r="G2" s="26"/>
      <c r="H2" s="26"/>
      <c r="I2" s="26"/>
      <c r="J2" s="26"/>
      <c r="K2" s="26"/>
      <c r="L2" s="26"/>
      <c r="M2" s="26"/>
      <c r="N2" s="26"/>
      <c r="O2" s="26"/>
      <c r="P2" s="26"/>
    </row>
    <row r="6" spans="2:16" ht="50.1" customHeight="1" x14ac:dyDescent="0.25">
      <c r="B6" s="20" t="s">
        <v>14</v>
      </c>
      <c r="C6" s="20" t="s">
        <v>128</v>
      </c>
      <c r="D6" s="20" t="s">
        <v>129</v>
      </c>
      <c r="E6" s="20" t="s">
        <v>130</v>
      </c>
      <c r="F6" s="20" t="s">
        <v>131</v>
      </c>
      <c r="G6" s="20" t="s">
        <v>132</v>
      </c>
      <c r="H6" s="20" t="s">
        <v>133</v>
      </c>
      <c r="I6" s="20" t="s">
        <v>134</v>
      </c>
      <c r="J6" s="20" t="s">
        <v>135</v>
      </c>
      <c r="K6" s="20" t="s">
        <v>136</v>
      </c>
      <c r="L6" s="20" t="s">
        <v>137</v>
      </c>
      <c r="M6" s="20" t="s">
        <v>138</v>
      </c>
      <c r="N6" s="20" t="s">
        <v>139</v>
      </c>
      <c r="O6" s="20" t="s">
        <v>140</v>
      </c>
    </row>
    <row r="7" spans="2:16" x14ac:dyDescent="0.25">
      <c r="B7" s="18" t="s">
        <v>141</v>
      </c>
      <c r="C7" s="17">
        <v>0.54078916886520501</v>
      </c>
      <c r="D7" s="17">
        <v>0.51530436732426599</v>
      </c>
      <c r="E7" s="17">
        <v>0.49997138867342</v>
      </c>
      <c r="F7" s="17">
        <v>0.500795418904739</v>
      </c>
      <c r="G7" s="17">
        <v>0.40247851095867498</v>
      </c>
      <c r="H7" s="17">
        <v>0.35870534597920301</v>
      </c>
      <c r="I7" s="17">
        <v>0.337828407037148</v>
      </c>
      <c r="J7" s="17">
        <v>0.36533584014265202</v>
      </c>
      <c r="K7" s="17">
        <v>0.315993710771865</v>
      </c>
      <c r="L7" s="17">
        <v>0.21537735129251301</v>
      </c>
      <c r="M7" s="17">
        <v>0.212884855865798</v>
      </c>
      <c r="N7" s="17">
        <v>0.18198830718054301</v>
      </c>
      <c r="O7" s="17">
        <v>0.14096726126301001</v>
      </c>
    </row>
    <row r="8" spans="2:16" x14ac:dyDescent="0.25">
      <c r="B8" s="18" t="s">
        <v>142</v>
      </c>
      <c r="C8" s="17">
        <v>0.37938485297466201</v>
      </c>
      <c r="D8" s="17">
        <v>0.395447541896777</v>
      </c>
      <c r="E8" s="17">
        <v>0.40466380831336901</v>
      </c>
      <c r="F8" s="17">
        <v>0.402052652494577</v>
      </c>
      <c r="G8" s="17">
        <v>0.46180426460497498</v>
      </c>
      <c r="H8" s="17">
        <v>0.48639763330904701</v>
      </c>
      <c r="I8" s="17">
        <v>0.50711687535817096</v>
      </c>
      <c r="J8" s="17">
        <v>0.47176599751266901</v>
      </c>
      <c r="K8" s="17">
        <v>0.43225523745058297</v>
      </c>
      <c r="L8" s="17">
        <v>0.39893838013225202</v>
      </c>
      <c r="M8" s="17">
        <v>0.37563852112363799</v>
      </c>
      <c r="N8" s="17">
        <v>0.36658126359658899</v>
      </c>
      <c r="O8" s="17">
        <v>0.27977928675661901</v>
      </c>
    </row>
    <row r="9" spans="2:16" x14ac:dyDescent="0.25">
      <c r="B9" s="18" t="s">
        <v>143</v>
      </c>
      <c r="C9" s="17">
        <v>5.5966616558829098E-2</v>
      </c>
      <c r="D9" s="17">
        <v>7.1088415785232006E-2</v>
      </c>
      <c r="E9" s="17">
        <v>6.7625613466565801E-2</v>
      </c>
      <c r="F9" s="17">
        <v>6.9810306173034506E-2</v>
      </c>
      <c r="G9" s="17">
        <v>0.10443293514399</v>
      </c>
      <c r="H9" s="17">
        <v>9.5687334941751107E-2</v>
      </c>
      <c r="I9" s="17">
        <v>0.108759166815431</v>
      </c>
      <c r="J9" s="17">
        <v>0.11920702928233</v>
      </c>
      <c r="K9" s="17">
        <v>0.19411680812495999</v>
      </c>
      <c r="L9" s="17">
        <v>0.27484048098338099</v>
      </c>
      <c r="M9" s="17">
        <v>0.30697974406875</v>
      </c>
      <c r="N9" s="17">
        <v>0.34338742928273103</v>
      </c>
      <c r="O9" s="17">
        <v>0.33241456198701802</v>
      </c>
    </row>
    <row r="10" spans="2:16" x14ac:dyDescent="0.25">
      <c r="B10" s="18" t="s">
        <v>144</v>
      </c>
      <c r="C10" s="17">
        <v>1.32483467603648E-2</v>
      </c>
      <c r="D10" s="17">
        <v>3.9374084448412497E-3</v>
      </c>
      <c r="E10" s="17">
        <v>1.38121371641911E-2</v>
      </c>
      <c r="F10" s="17">
        <v>1.27217508052281E-2</v>
      </c>
      <c r="G10" s="17">
        <v>1.80867411345439E-2</v>
      </c>
      <c r="H10" s="17">
        <v>2.8296650558098199E-2</v>
      </c>
      <c r="I10" s="17">
        <v>2.1441144657515E-2</v>
      </c>
      <c r="J10" s="17">
        <v>2.7338566197713299E-2</v>
      </c>
      <c r="K10" s="17">
        <v>2.7215024121764401E-2</v>
      </c>
      <c r="L10" s="17">
        <v>6.0074937390040703E-2</v>
      </c>
      <c r="M10" s="17">
        <v>8.2650658090437396E-2</v>
      </c>
      <c r="N10" s="17">
        <v>8.0679415710491795E-2</v>
      </c>
      <c r="O10" s="17">
        <v>0.21924588316513</v>
      </c>
    </row>
    <row r="11" spans="2:16" x14ac:dyDescent="0.25">
      <c r="B11" s="18" t="s">
        <v>123</v>
      </c>
      <c r="C11" s="17">
        <v>1.0611014840939599E-2</v>
      </c>
      <c r="D11" s="17">
        <v>1.42222665488843E-2</v>
      </c>
      <c r="E11" s="17">
        <v>1.3927052382453901E-2</v>
      </c>
      <c r="F11" s="17">
        <v>1.46198716224213E-2</v>
      </c>
      <c r="G11" s="17">
        <v>1.3197548157815301E-2</v>
      </c>
      <c r="H11" s="17">
        <v>3.09130352119006E-2</v>
      </c>
      <c r="I11" s="17">
        <v>2.4854406131735202E-2</v>
      </c>
      <c r="J11" s="17">
        <v>1.6352566864635799E-2</v>
      </c>
      <c r="K11" s="17">
        <v>3.0419219530828202E-2</v>
      </c>
      <c r="L11" s="17">
        <v>5.0768850201814299E-2</v>
      </c>
      <c r="M11" s="17">
        <v>2.1846220851377399E-2</v>
      </c>
      <c r="N11" s="17">
        <v>2.7363584229645199E-2</v>
      </c>
      <c r="O11" s="17">
        <v>2.7593006828223701E-2</v>
      </c>
    </row>
    <row r="12" spans="2:16" x14ac:dyDescent="0.25">
      <c r="B12" s="23" t="s">
        <v>145</v>
      </c>
      <c r="C12" s="21">
        <v>0.92017402183986696</v>
      </c>
      <c r="D12" s="21">
        <v>0.91075190922104199</v>
      </c>
      <c r="E12" s="21">
        <v>0.90463519698678896</v>
      </c>
      <c r="F12" s="21">
        <v>0.902848071399316</v>
      </c>
      <c r="G12" s="21">
        <v>0.86428277556365096</v>
      </c>
      <c r="H12" s="21">
        <v>0.84510297928824996</v>
      </c>
      <c r="I12" s="21">
        <v>0.84494528239531896</v>
      </c>
      <c r="J12" s="21">
        <v>0.83710183765532098</v>
      </c>
      <c r="K12" s="21">
        <v>0.74824894822244703</v>
      </c>
      <c r="L12" s="21">
        <v>0.61431573142476403</v>
      </c>
      <c r="M12" s="21">
        <v>0.58852337698943602</v>
      </c>
      <c r="N12" s="21">
        <v>0.54856957077713198</v>
      </c>
      <c r="O12" s="21">
        <v>0.42074654801962902</v>
      </c>
    </row>
    <row r="13" spans="2:16" x14ac:dyDescent="0.25">
      <c r="B13" s="23" t="s">
        <v>146</v>
      </c>
      <c r="C13" s="21">
        <v>6.9214963319193898E-2</v>
      </c>
      <c r="D13" s="21">
        <v>7.5025824230073299E-2</v>
      </c>
      <c r="E13" s="21">
        <v>8.1437750630756894E-2</v>
      </c>
      <c r="F13" s="21">
        <v>8.2532056978262505E-2</v>
      </c>
      <c r="G13" s="21">
        <v>0.122519676278534</v>
      </c>
      <c r="H13" s="21">
        <v>0.123983985499849</v>
      </c>
      <c r="I13" s="21">
        <v>0.130200311472946</v>
      </c>
      <c r="J13" s="21">
        <v>0.14654559548004301</v>
      </c>
      <c r="K13" s="21">
        <v>0.22133183224672501</v>
      </c>
      <c r="L13" s="21">
        <v>0.33491541837342098</v>
      </c>
      <c r="M13" s="21">
        <v>0.38963040215918698</v>
      </c>
      <c r="N13" s="21">
        <v>0.424066844993223</v>
      </c>
      <c r="O13" s="21">
        <v>0.55166044515214696</v>
      </c>
    </row>
    <row r="14" spans="2:16" x14ac:dyDescent="0.25">
      <c r="B14" s="23" t="s">
        <v>147</v>
      </c>
      <c r="C14" s="22">
        <v>0.850959058520673</v>
      </c>
      <c r="D14" s="22">
        <v>0.83572608499096901</v>
      </c>
      <c r="E14" s="22">
        <v>0.82319744635603198</v>
      </c>
      <c r="F14" s="22">
        <v>0.82031601442105395</v>
      </c>
      <c r="G14" s="22">
        <v>0.74176309928511697</v>
      </c>
      <c r="H14" s="22">
        <v>0.72111899378840105</v>
      </c>
      <c r="I14" s="22">
        <v>0.71474497092237299</v>
      </c>
      <c r="J14" s="22">
        <v>0.690556242175278</v>
      </c>
      <c r="K14" s="22">
        <v>0.52691711597572299</v>
      </c>
      <c r="L14" s="22">
        <v>0.279400313051343</v>
      </c>
      <c r="M14" s="22">
        <v>0.19889297483024801</v>
      </c>
      <c r="N14" s="22">
        <v>0.124502725783909</v>
      </c>
      <c r="O14" s="22">
        <v>-0.130913897132519</v>
      </c>
    </row>
    <row r="15" spans="2:16" x14ac:dyDescent="0.25">
      <c r="B15" s="16"/>
      <c r="C15" s="16"/>
      <c r="D15" s="16"/>
      <c r="E15" s="16"/>
      <c r="F15" s="16"/>
      <c r="G15" s="16"/>
      <c r="H15" s="16"/>
      <c r="I15" s="16"/>
      <c r="J15" s="16"/>
      <c r="K15" s="16"/>
      <c r="L15" s="16"/>
      <c r="M15" s="16"/>
      <c r="N15" s="16"/>
      <c r="O15" s="16"/>
    </row>
    <row r="16" spans="2:16" x14ac:dyDescent="0.25">
      <c r="B16" t="s">
        <v>74</v>
      </c>
    </row>
    <row r="17" spans="2:2" x14ac:dyDescent="0.25">
      <c r="B17" t="s">
        <v>75</v>
      </c>
    </row>
    <row r="21" spans="2:2" x14ac:dyDescent="0.25">
      <c r="B21"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0.54078916886520501</v>
      </c>
      <c r="D9" s="17">
        <v>0.53198325127516699</v>
      </c>
      <c r="E9" s="17">
        <v>0.55417339096805196</v>
      </c>
      <c r="F9" s="17"/>
      <c r="G9" s="17">
        <v>0.492176906317218</v>
      </c>
      <c r="H9" s="17">
        <v>0.50600937940482904</v>
      </c>
      <c r="I9" s="17">
        <v>0.57005256136039295</v>
      </c>
      <c r="J9" s="17">
        <v>0.523375693678092</v>
      </c>
      <c r="K9" s="17">
        <v>0.60958669878237803</v>
      </c>
      <c r="L9" s="17"/>
      <c r="M9" s="17">
        <v>0.592734918195431</v>
      </c>
      <c r="N9" s="17">
        <v>0.54382549512538103</v>
      </c>
      <c r="O9" s="17">
        <v>0.54286420848566797</v>
      </c>
      <c r="P9" s="17">
        <v>0.48096299861574299</v>
      </c>
      <c r="Q9" s="17"/>
      <c r="R9" s="17">
        <v>0.57724978634524204</v>
      </c>
      <c r="S9" s="17">
        <v>0.554759011473002</v>
      </c>
      <c r="T9" s="17">
        <v>0.52313977073991902</v>
      </c>
      <c r="U9" s="17">
        <v>0.53002927769742603</v>
      </c>
      <c r="V9" s="17"/>
      <c r="W9" s="17">
        <v>0.50739081689418797</v>
      </c>
      <c r="X9" s="17">
        <v>0.50765281849589705</v>
      </c>
      <c r="Y9" s="17">
        <v>0.68412570988388799</v>
      </c>
      <c r="Z9" s="17">
        <v>0.53092434524461496</v>
      </c>
      <c r="AA9" s="17">
        <v>0.40108969152382401</v>
      </c>
      <c r="AB9" s="17"/>
      <c r="AC9" s="17">
        <v>0.50124878196124201</v>
      </c>
      <c r="AD9" s="17">
        <v>0.62524088040758197</v>
      </c>
      <c r="AE9" s="17"/>
      <c r="AF9" s="17">
        <v>0.60710608209600203</v>
      </c>
      <c r="AG9" s="17">
        <v>0.61261524067951201</v>
      </c>
      <c r="AH9" s="17">
        <v>0.48584315316559001</v>
      </c>
      <c r="AI9" s="17">
        <v>0.40477310929124399</v>
      </c>
      <c r="AJ9" s="17"/>
      <c r="AK9" s="17">
        <v>0.57461876704484904</v>
      </c>
      <c r="AL9" s="17">
        <v>0.53763143580855599</v>
      </c>
      <c r="AM9" s="17"/>
      <c r="AN9" s="17">
        <v>0.62507487150528995</v>
      </c>
      <c r="AO9" s="17">
        <v>0.54546312661548002</v>
      </c>
      <c r="AP9" s="17">
        <v>0.47267515918349001</v>
      </c>
      <c r="AQ9" s="17"/>
      <c r="AR9" s="17">
        <v>0.56174188479232801</v>
      </c>
      <c r="AS9" s="17">
        <v>0.56418395181148395</v>
      </c>
      <c r="AT9" s="17"/>
      <c r="AU9" s="17">
        <v>0.60680580080177005</v>
      </c>
      <c r="AV9" s="17">
        <v>0.52391537084587603</v>
      </c>
    </row>
    <row r="10" spans="2:48" x14ac:dyDescent="0.25">
      <c r="B10" s="18" t="s">
        <v>142</v>
      </c>
      <c r="C10" s="17">
        <v>0.37938485297466201</v>
      </c>
      <c r="D10" s="17">
        <v>0.373000359072163</v>
      </c>
      <c r="E10" s="17">
        <v>0.37971495203587002</v>
      </c>
      <c r="F10" s="17"/>
      <c r="G10" s="17">
        <v>0.400836563466684</v>
      </c>
      <c r="H10" s="17">
        <v>0.41267199796906201</v>
      </c>
      <c r="I10" s="17">
        <v>0.375470389551399</v>
      </c>
      <c r="J10" s="17">
        <v>0.401340728870964</v>
      </c>
      <c r="K10" s="17">
        <v>0.30851850618191901</v>
      </c>
      <c r="L10" s="17"/>
      <c r="M10" s="17">
        <v>0.38238515812176199</v>
      </c>
      <c r="N10" s="17">
        <v>0.40236191165061302</v>
      </c>
      <c r="O10" s="17">
        <v>0.38171251339790602</v>
      </c>
      <c r="P10" s="17">
        <v>0.35171635679714602</v>
      </c>
      <c r="Q10" s="17"/>
      <c r="R10" s="17">
        <v>0.37553693285381901</v>
      </c>
      <c r="S10" s="17">
        <v>0.381344406917695</v>
      </c>
      <c r="T10" s="17">
        <v>0.40267402695642002</v>
      </c>
      <c r="U10" s="17">
        <v>0.37728944654981</v>
      </c>
      <c r="V10" s="17"/>
      <c r="W10" s="17">
        <v>0.39934107207956399</v>
      </c>
      <c r="X10" s="17">
        <v>0.426368837179114</v>
      </c>
      <c r="Y10" s="17">
        <v>0.24575375222666199</v>
      </c>
      <c r="Z10" s="17">
        <v>0.44006342472346099</v>
      </c>
      <c r="AA10" s="17">
        <v>0.49798254775267098</v>
      </c>
      <c r="AB10" s="17"/>
      <c r="AC10" s="17">
        <v>0.40395352432814502</v>
      </c>
      <c r="AD10" s="17">
        <v>0.32883742537237798</v>
      </c>
      <c r="AE10" s="17"/>
      <c r="AF10" s="17">
        <v>0.32830923808755902</v>
      </c>
      <c r="AG10" s="17">
        <v>0.31961940589513399</v>
      </c>
      <c r="AH10" s="17">
        <v>0.44488181480657302</v>
      </c>
      <c r="AI10" s="17">
        <v>0.41744575645820597</v>
      </c>
      <c r="AJ10" s="17"/>
      <c r="AK10" s="17">
        <v>0.33732205886236</v>
      </c>
      <c r="AL10" s="17">
        <v>0.39973114291781398</v>
      </c>
      <c r="AM10" s="17"/>
      <c r="AN10" s="17">
        <v>0.322216807716317</v>
      </c>
      <c r="AO10" s="17">
        <v>0.37857395421110501</v>
      </c>
      <c r="AP10" s="17">
        <v>0.44458972133351798</v>
      </c>
      <c r="AQ10" s="17"/>
      <c r="AR10" s="17">
        <v>0.35033327400089698</v>
      </c>
      <c r="AS10" s="17">
        <v>0.36823769770817699</v>
      </c>
      <c r="AT10" s="17"/>
      <c r="AU10" s="17">
        <v>0.31315077569124899</v>
      </c>
      <c r="AV10" s="17">
        <v>0.42728347767636798</v>
      </c>
    </row>
    <row r="11" spans="2:48" x14ac:dyDescent="0.25">
      <c r="B11" s="18" t="s">
        <v>143</v>
      </c>
      <c r="C11" s="17">
        <v>5.5966616558829098E-2</v>
      </c>
      <c r="D11" s="17">
        <v>6.4477259145036006E-2</v>
      </c>
      <c r="E11" s="17">
        <v>4.84869666324673E-2</v>
      </c>
      <c r="F11" s="17"/>
      <c r="G11" s="17">
        <v>6.8517392403722399E-2</v>
      </c>
      <c r="H11" s="17">
        <v>6.9328734808613499E-2</v>
      </c>
      <c r="I11" s="17">
        <v>4.1359591905835297E-2</v>
      </c>
      <c r="J11" s="17">
        <v>3.3346518864796101E-2</v>
      </c>
      <c r="K11" s="17">
        <v>6.7883043599040002E-2</v>
      </c>
      <c r="L11" s="17"/>
      <c r="M11" s="17">
        <v>1.9705332084743302E-2</v>
      </c>
      <c r="N11" s="17">
        <v>3.40616604533647E-2</v>
      </c>
      <c r="O11" s="17">
        <v>4.8557646707428598E-2</v>
      </c>
      <c r="P11" s="17">
        <v>0.12105732438978301</v>
      </c>
      <c r="Q11" s="17"/>
      <c r="R11" s="17">
        <v>2.6305403161967E-2</v>
      </c>
      <c r="S11" s="17">
        <v>4.89645336210063E-2</v>
      </c>
      <c r="T11" s="17">
        <v>6.4370784758714605E-2</v>
      </c>
      <c r="U11" s="17">
        <v>5.7819896725608701E-2</v>
      </c>
      <c r="V11" s="17"/>
      <c r="W11" s="17">
        <v>7.6665245621747896E-2</v>
      </c>
      <c r="X11" s="17">
        <v>4.6388338731464203E-2</v>
      </c>
      <c r="Y11" s="17">
        <v>4.7036771179825201E-2</v>
      </c>
      <c r="Z11" s="17">
        <v>1.38468386395919E-2</v>
      </c>
      <c r="AA11" s="17">
        <v>0</v>
      </c>
      <c r="AB11" s="17"/>
      <c r="AC11" s="17">
        <v>6.2273912309077403E-2</v>
      </c>
      <c r="AD11" s="17">
        <v>3.7987303001821002E-2</v>
      </c>
      <c r="AE11" s="17"/>
      <c r="AF11" s="17">
        <v>4.6306761843187202E-2</v>
      </c>
      <c r="AG11" s="17">
        <v>4.9705800066361001E-2</v>
      </c>
      <c r="AH11" s="17">
        <v>4.4060597985607602E-2</v>
      </c>
      <c r="AI11" s="17">
        <v>0.13020645806751999</v>
      </c>
      <c r="AJ11" s="17"/>
      <c r="AK11" s="17">
        <v>6.5152636655473994E-2</v>
      </c>
      <c r="AL11" s="17">
        <v>4.696200679214E-2</v>
      </c>
      <c r="AM11" s="17"/>
      <c r="AN11" s="17">
        <v>4.7464175613110601E-2</v>
      </c>
      <c r="AO11" s="17">
        <v>5.6491801745541401E-2</v>
      </c>
      <c r="AP11" s="17">
        <v>6.0999604190018097E-2</v>
      </c>
      <c r="AQ11" s="17"/>
      <c r="AR11" s="17">
        <v>6.3798076375545298E-2</v>
      </c>
      <c r="AS11" s="17">
        <v>5.9201736949914902E-2</v>
      </c>
      <c r="AT11" s="17"/>
      <c r="AU11" s="17">
        <v>6.2833837648154894E-2</v>
      </c>
      <c r="AV11" s="17">
        <v>3.6556879640568599E-2</v>
      </c>
    </row>
    <row r="12" spans="2:48" x14ac:dyDescent="0.25">
      <c r="B12" s="18" t="s">
        <v>144</v>
      </c>
      <c r="C12" s="17">
        <v>1.32483467603648E-2</v>
      </c>
      <c r="D12" s="17">
        <v>2.3894633088370799E-2</v>
      </c>
      <c r="E12" s="17">
        <v>2.8618735525136798E-3</v>
      </c>
      <c r="F12" s="17"/>
      <c r="G12" s="17">
        <v>1.7252568836315402E-2</v>
      </c>
      <c r="H12" s="17">
        <v>3.5383617207381001E-3</v>
      </c>
      <c r="I12" s="17">
        <v>6.46712533864048E-3</v>
      </c>
      <c r="J12" s="17">
        <v>2.96553142660822E-2</v>
      </c>
      <c r="K12" s="17">
        <v>9.1744356391090295E-3</v>
      </c>
      <c r="L12" s="17"/>
      <c r="M12" s="17">
        <v>5.1745915980636603E-3</v>
      </c>
      <c r="N12" s="17">
        <v>9.7768864174293292E-3</v>
      </c>
      <c r="O12" s="17">
        <v>1.2141298402869E-2</v>
      </c>
      <c r="P12" s="17">
        <v>2.7203557079100899E-2</v>
      </c>
      <c r="Q12" s="17"/>
      <c r="R12" s="17">
        <v>4.5048343108220097E-3</v>
      </c>
      <c r="S12" s="17">
        <v>5.2116051395730504E-3</v>
      </c>
      <c r="T12" s="17">
        <v>6.2421169072194799E-3</v>
      </c>
      <c r="U12" s="17">
        <v>2.0740619753617202E-2</v>
      </c>
      <c r="V12" s="17"/>
      <c r="W12" s="17">
        <v>5.5755479724990996E-3</v>
      </c>
      <c r="X12" s="17">
        <v>1.12246846553036E-2</v>
      </c>
      <c r="Y12" s="17">
        <v>1.4385425418408501E-2</v>
      </c>
      <c r="Z12" s="17">
        <v>0</v>
      </c>
      <c r="AA12" s="17">
        <v>0</v>
      </c>
      <c r="AB12" s="17"/>
      <c r="AC12" s="17">
        <v>1.9258066269882999E-2</v>
      </c>
      <c r="AD12" s="17">
        <v>2.08678019232362E-3</v>
      </c>
      <c r="AE12" s="17"/>
      <c r="AF12" s="17">
        <v>1.50262960093453E-2</v>
      </c>
      <c r="AG12" s="17">
        <v>1.43980752894019E-2</v>
      </c>
      <c r="AH12" s="17">
        <v>4.6809206516403501E-3</v>
      </c>
      <c r="AI12" s="17">
        <v>4.7574676183029699E-2</v>
      </c>
      <c r="AJ12" s="17"/>
      <c r="AK12" s="17">
        <v>6.9405860840284902E-3</v>
      </c>
      <c r="AL12" s="17">
        <v>1.14125026577724E-2</v>
      </c>
      <c r="AM12" s="17"/>
      <c r="AN12" s="17">
        <v>2.7213817901414702E-3</v>
      </c>
      <c r="AO12" s="17">
        <v>1.43150029314816E-2</v>
      </c>
      <c r="AP12" s="17">
        <v>6.22239117766131E-3</v>
      </c>
      <c r="AQ12" s="17"/>
      <c r="AR12" s="17">
        <v>1.6816353394055399E-2</v>
      </c>
      <c r="AS12" s="17">
        <v>2.9424561367706699E-3</v>
      </c>
      <c r="AT12" s="17"/>
      <c r="AU12" s="17">
        <v>1.13538126013392E-2</v>
      </c>
      <c r="AV12" s="17">
        <v>1.9036716019757501E-3</v>
      </c>
    </row>
    <row r="13" spans="2:48" x14ac:dyDescent="0.25">
      <c r="B13" s="18" t="s">
        <v>123</v>
      </c>
      <c r="C13" s="17">
        <v>1.0611014840939599E-2</v>
      </c>
      <c r="D13" s="17">
        <v>6.6444974192623896E-3</v>
      </c>
      <c r="E13" s="17">
        <v>1.4762816811097401E-2</v>
      </c>
      <c r="F13" s="17"/>
      <c r="G13" s="17">
        <v>2.1216568976060699E-2</v>
      </c>
      <c r="H13" s="17">
        <v>8.45152609675732E-3</v>
      </c>
      <c r="I13" s="17">
        <v>6.6503318437315098E-3</v>
      </c>
      <c r="J13" s="17">
        <v>1.2281744320066601E-2</v>
      </c>
      <c r="K13" s="17">
        <v>4.8373157975545302E-3</v>
      </c>
      <c r="L13" s="17"/>
      <c r="M13" s="17">
        <v>0</v>
      </c>
      <c r="N13" s="17">
        <v>9.9740463532122393E-3</v>
      </c>
      <c r="O13" s="17">
        <v>1.4724333006128699E-2</v>
      </c>
      <c r="P13" s="17">
        <v>1.9059763118226498E-2</v>
      </c>
      <c r="Q13" s="17"/>
      <c r="R13" s="17">
        <v>1.64030433281501E-2</v>
      </c>
      <c r="S13" s="17">
        <v>9.7204428487236393E-3</v>
      </c>
      <c r="T13" s="17">
        <v>3.5733006377262799E-3</v>
      </c>
      <c r="U13" s="17">
        <v>1.41207592735375E-2</v>
      </c>
      <c r="V13" s="17"/>
      <c r="W13" s="17">
        <v>1.10273174320014E-2</v>
      </c>
      <c r="X13" s="17">
        <v>8.3653209382208507E-3</v>
      </c>
      <c r="Y13" s="17">
        <v>8.6983412912162699E-3</v>
      </c>
      <c r="Z13" s="17">
        <v>1.5165391392332601E-2</v>
      </c>
      <c r="AA13" s="17">
        <v>0.100927760723505</v>
      </c>
      <c r="AB13" s="17"/>
      <c r="AC13" s="17">
        <v>1.32657151316522E-2</v>
      </c>
      <c r="AD13" s="17">
        <v>5.8476110258949797E-3</v>
      </c>
      <c r="AE13" s="17"/>
      <c r="AF13" s="17">
        <v>3.25162196390578E-3</v>
      </c>
      <c r="AG13" s="17">
        <v>3.6614780695910102E-3</v>
      </c>
      <c r="AH13" s="17">
        <v>2.0533513390589099E-2</v>
      </c>
      <c r="AI13" s="17">
        <v>0</v>
      </c>
      <c r="AJ13" s="17"/>
      <c r="AK13" s="17">
        <v>1.5965951353288699E-2</v>
      </c>
      <c r="AL13" s="17">
        <v>4.2629118237174001E-3</v>
      </c>
      <c r="AM13" s="17"/>
      <c r="AN13" s="17">
        <v>2.5227633751414499E-3</v>
      </c>
      <c r="AO13" s="17">
        <v>5.1561144963914798E-3</v>
      </c>
      <c r="AP13" s="17">
        <v>1.55131241153121E-2</v>
      </c>
      <c r="AQ13" s="17"/>
      <c r="AR13" s="17">
        <v>7.3104114371745701E-3</v>
      </c>
      <c r="AS13" s="17">
        <v>5.4341573936531398E-3</v>
      </c>
      <c r="AT13" s="17"/>
      <c r="AU13" s="17">
        <v>5.8557732574862397E-3</v>
      </c>
      <c r="AV13" s="17">
        <v>1.03406002352119E-2</v>
      </c>
    </row>
    <row r="14" spans="2:48" x14ac:dyDescent="0.25">
      <c r="B14" s="18" t="s">
        <v>145</v>
      </c>
      <c r="C14" s="21">
        <v>0.92017402183986696</v>
      </c>
      <c r="D14" s="21">
        <v>0.90498361034733099</v>
      </c>
      <c r="E14" s="21">
        <v>0.93388834300392198</v>
      </c>
      <c r="F14" s="21"/>
      <c r="G14" s="21">
        <v>0.89301346978390195</v>
      </c>
      <c r="H14" s="21">
        <v>0.91868137737389099</v>
      </c>
      <c r="I14" s="21">
        <v>0.94552295091179295</v>
      </c>
      <c r="J14" s="21">
        <v>0.92471642254905495</v>
      </c>
      <c r="K14" s="21">
        <v>0.91810520496429704</v>
      </c>
      <c r="L14" s="21"/>
      <c r="M14" s="21">
        <v>0.975120076317193</v>
      </c>
      <c r="N14" s="21">
        <v>0.946187406775994</v>
      </c>
      <c r="O14" s="21">
        <v>0.92457672188357398</v>
      </c>
      <c r="P14" s="21">
        <v>0.83267935541288995</v>
      </c>
      <c r="Q14" s="21"/>
      <c r="R14" s="21">
        <v>0.95278671919906099</v>
      </c>
      <c r="S14" s="21">
        <v>0.936103418390697</v>
      </c>
      <c r="T14" s="21">
        <v>0.92581379769633998</v>
      </c>
      <c r="U14" s="21">
        <v>0.90731872424723703</v>
      </c>
      <c r="V14" s="21"/>
      <c r="W14" s="21">
        <v>0.90673188897375201</v>
      </c>
      <c r="X14" s="21">
        <v>0.93402165567501105</v>
      </c>
      <c r="Y14" s="21">
        <v>0.92987946211054995</v>
      </c>
      <c r="Z14" s="21">
        <v>0.97098776996807501</v>
      </c>
      <c r="AA14" s="21">
        <v>0.89907223927649504</v>
      </c>
      <c r="AB14" s="21"/>
      <c r="AC14" s="21">
        <v>0.90520230628938703</v>
      </c>
      <c r="AD14" s="21">
        <v>0.95407830577996</v>
      </c>
      <c r="AE14" s="21"/>
      <c r="AF14" s="21">
        <v>0.93541532018356199</v>
      </c>
      <c r="AG14" s="21">
        <v>0.93223464657464605</v>
      </c>
      <c r="AH14" s="21">
        <v>0.93072496797216298</v>
      </c>
      <c r="AI14" s="21">
        <v>0.82221886574945002</v>
      </c>
      <c r="AJ14" s="21"/>
      <c r="AK14" s="21">
        <v>0.91194082590720904</v>
      </c>
      <c r="AL14" s="21">
        <v>0.93736257872636997</v>
      </c>
      <c r="AM14" s="21"/>
      <c r="AN14" s="21">
        <v>0.94729167922160595</v>
      </c>
      <c r="AO14" s="21">
        <v>0.92403708082658498</v>
      </c>
      <c r="AP14" s="21">
        <v>0.91726488051700905</v>
      </c>
      <c r="AQ14" s="21"/>
      <c r="AR14" s="21">
        <v>0.91207515879322498</v>
      </c>
      <c r="AS14" s="21">
        <v>0.932421649519661</v>
      </c>
      <c r="AT14" s="21"/>
      <c r="AU14" s="21">
        <v>0.91995657649301998</v>
      </c>
      <c r="AV14" s="21">
        <v>0.95119884852224401</v>
      </c>
    </row>
    <row r="15" spans="2:48" x14ac:dyDescent="0.25">
      <c r="B15" s="18" t="s">
        <v>146</v>
      </c>
      <c r="C15" s="21">
        <v>6.9214963319193898E-2</v>
      </c>
      <c r="D15" s="21">
        <v>8.8371892233406801E-2</v>
      </c>
      <c r="E15" s="21">
        <v>5.1348840184981002E-2</v>
      </c>
      <c r="F15" s="21"/>
      <c r="G15" s="21">
        <v>8.5769961240037704E-2</v>
      </c>
      <c r="H15" s="21">
        <v>7.2867096529351597E-2</v>
      </c>
      <c r="I15" s="21">
        <v>4.7826717244475701E-2</v>
      </c>
      <c r="J15" s="21">
        <v>6.3001833130878204E-2</v>
      </c>
      <c r="K15" s="21">
        <v>7.7057479238148999E-2</v>
      </c>
      <c r="L15" s="21"/>
      <c r="M15" s="21">
        <v>2.4879923682807E-2</v>
      </c>
      <c r="N15" s="21">
        <v>4.3838546870793998E-2</v>
      </c>
      <c r="O15" s="21">
        <v>6.0698945110297602E-2</v>
      </c>
      <c r="P15" s="21">
        <v>0.148260881468884</v>
      </c>
      <c r="Q15" s="21"/>
      <c r="R15" s="21">
        <v>3.0810237472789E-2</v>
      </c>
      <c r="S15" s="21">
        <v>5.41761387605793E-2</v>
      </c>
      <c r="T15" s="21">
        <v>7.0612901665934105E-2</v>
      </c>
      <c r="U15" s="21">
        <v>7.8560516479226003E-2</v>
      </c>
      <c r="V15" s="21"/>
      <c r="W15" s="21">
        <v>8.2240793594247005E-2</v>
      </c>
      <c r="X15" s="21">
        <v>5.7613023386767798E-2</v>
      </c>
      <c r="Y15" s="21">
        <v>6.1422196598233697E-2</v>
      </c>
      <c r="Z15" s="21">
        <v>1.38468386395919E-2</v>
      </c>
      <c r="AA15" s="21">
        <v>0</v>
      </c>
      <c r="AB15" s="21"/>
      <c r="AC15" s="21">
        <v>8.1531978578960496E-2</v>
      </c>
      <c r="AD15" s="21">
        <v>4.00740831941446E-2</v>
      </c>
      <c r="AE15" s="21"/>
      <c r="AF15" s="21">
        <v>6.1333057852532603E-2</v>
      </c>
      <c r="AG15" s="21">
        <v>6.4103875355762896E-2</v>
      </c>
      <c r="AH15" s="21">
        <v>4.8741518637247898E-2</v>
      </c>
      <c r="AI15" s="21">
        <v>0.17778113425055</v>
      </c>
      <c r="AJ15" s="21"/>
      <c r="AK15" s="21">
        <v>7.2093222739502499E-2</v>
      </c>
      <c r="AL15" s="21">
        <v>5.8374509449912397E-2</v>
      </c>
      <c r="AM15" s="21"/>
      <c r="AN15" s="21">
        <v>5.0185557403252E-2</v>
      </c>
      <c r="AO15" s="21">
        <v>7.0806804677022994E-2</v>
      </c>
      <c r="AP15" s="21">
        <v>6.7221995367679394E-2</v>
      </c>
      <c r="AQ15" s="21"/>
      <c r="AR15" s="21">
        <v>8.0614429769600704E-2</v>
      </c>
      <c r="AS15" s="21">
        <v>6.2144193086685499E-2</v>
      </c>
      <c r="AT15" s="21"/>
      <c r="AU15" s="21">
        <v>7.41876502494941E-2</v>
      </c>
      <c r="AV15" s="21">
        <v>3.84605512425443E-2</v>
      </c>
    </row>
    <row r="16" spans="2:48" x14ac:dyDescent="0.25">
      <c r="B16" s="18" t="s">
        <v>147</v>
      </c>
      <c r="C16" s="22">
        <v>0.850959058520673</v>
      </c>
      <c r="D16" s="22">
        <v>0.81661171811392397</v>
      </c>
      <c r="E16" s="22">
        <v>0.882539502818941</v>
      </c>
      <c r="F16" s="22"/>
      <c r="G16" s="22">
        <v>0.80724350854386395</v>
      </c>
      <c r="H16" s="22">
        <v>0.84581428084453902</v>
      </c>
      <c r="I16" s="22">
        <v>0.89769623366731699</v>
      </c>
      <c r="J16" s="22">
        <v>0.86171458941817702</v>
      </c>
      <c r="K16" s="22">
        <v>0.84104772572614805</v>
      </c>
      <c r="L16" s="22"/>
      <c r="M16" s="22">
        <v>0.95024015263438599</v>
      </c>
      <c r="N16" s="22">
        <v>0.90234885990519997</v>
      </c>
      <c r="O16" s="22">
        <v>0.86387777677327604</v>
      </c>
      <c r="P16" s="22">
        <v>0.68441847394400601</v>
      </c>
      <c r="Q16" s="22"/>
      <c r="R16" s="22">
        <v>0.921976481726272</v>
      </c>
      <c r="S16" s="22">
        <v>0.88192727963011797</v>
      </c>
      <c r="T16" s="22">
        <v>0.85520089603040494</v>
      </c>
      <c r="U16" s="22">
        <v>0.82875820776801101</v>
      </c>
      <c r="V16" s="22"/>
      <c r="W16" s="22">
        <v>0.82449109537950505</v>
      </c>
      <c r="X16" s="22">
        <v>0.87640863228824395</v>
      </c>
      <c r="Y16" s="22">
        <v>0.86845726551231694</v>
      </c>
      <c r="Z16" s="22">
        <v>0.95714093132848399</v>
      </c>
      <c r="AA16" s="22">
        <v>0.89907223927649504</v>
      </c>
      <c r="AB16" s="22"/>
      <c r="AC16" s="22">
        <v>0.82367032771042703</v>
      </c>
      <c r="AD16" s="22">
        <v>0.91400422258581604</v>
      </c>
      <c r="AE16" s="22"/>
      <c r="AF16" s="22">
        <v>0.87408226233102904</v>
      </c>
      <c r="AG16" s="22">
        <v>0.86813077121888305</v>
      </c>
      <c r="AH16" s="22">
        <v>0.88198344933491502</v>
      </c>
      <c r="AI16" s="22">
        <v>0.64443773149890005</v>
      </c>
      <c r="AJ16" s="22"/>
      <c r="AK16" s="22">
        <v>0.83984760316770601</v>
      </c>
      <c r="AL16" s="22">
        <v>0.87898806927645801</v>
      </c>
      <c r="AM16" s="22"/>
      <c r="AN16" s="22">
        <v>0.89710612181835403</v>
      </c>
      <c r="AO16" s="22">
        <v>0.85323027614956204</v>
      </c>
      <c r="AP16" s="22">
        <v>0.85004288514932902</v>
      </c>
      <c r="AQ16" s="22"/>
      <c r="AR16" s="22">
        <v>0.831460729023624</v>
      </c>
      <c r="AS16" s="22">
        <v>0.87027745643297605</v>
      </c>
      <c r="AT16" s="22"/>
      <c r="AU16" s="22">
        <v>0.84576892624352495</v>
      </c>
      <c r="AV16" s="22">
        <v>0.91273829727969902</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0.500795418904739</v>
      </c>
      <c r="D9" s="17">
        <v>0.45675081507727999</v>
      </c>
      <c r="E9" s="17">
        <v>0.54168446515664104</v>
      </c>
      <c r="F9" s="17"/>
      <c r="G9" s="17">
        <v>0.41864170417047503</v>
      </c>
      <c r="H9" s="17">
        <v>0.47601872799787298</v>
      </c>
      <c r="I9" s="17">
        <v>0.54464698465616701</v>
      </c>
      <c r="J9" s="17">
        <v>0.50409386469352802</v>
      </c>
      <c r="K9" s="17">
        <v>0.55682441314228404</v>
      </c>
      <c r="L9" s="17"/>
      <c r="M9" s="17">
        <v>0.529713048089405</v>
      </c>
      <c r="N9" s="17">
        <v>0.52745540790086598</v>
      </c>
      <c r="O9" s="17">
        <v>0.50802892803709998</v>
      </c>
      <c r="P9" s="17">
        <v>0.415305743553461</v>
      </c>
      <c r="Q9" s="17"/>
      <c r="R9" s="17">
        <v>0.58083799954592596</v>
      </c>
      <c r="S9" s="17">
        <v>0.42038887643696699</v>
      </c>
      <c r="T9" s="17">
        <v>0.50640782122273598</v>
      </c>
      <c r="U9" s="17">
        <v>0.486167173921844</v>
      </c>
      <c r="V9" s="17"/>
      <c r="W9" s="17">
        <v>0.455751232552221</v>
      </c>
      <c r="X9" s="17">
        <v>0.47105395170442499</v>
      </c>
      <c r="Y9" s="17">
        <v>0.62504903806332301</v>
      </c>
      <c r="Z9" s="17">
        <v>0.58855714969103301</v>
      </c>
      <c r="AA9" s="17">
        <v>0.66962755225401704</v>
      </c>
      <c r="AB9" s="17"/>
      <c r="AC9" s="17">
        <v>0.47047303817472502</v>
      </c>
      <c r="AD9" s="17">
        <v>0.56799403066588905</v>
      </c>
      <c r="AE9" s="17"/>
      <c r="AF9" s="17">
        <v>0.60290497881817895</v>
      </c>
      <c r="AG9" s="17">
        <v>0.45365811163731901</v>
      </c>
      <c r="AH9" s="17">
        <v>0.442410785209642</v>
      </c>
      <c r="AI9" s="17">
        <v>0.520493044890457</v>
      </c>
      <c r="AJ9" s="17"/>
      <c r="AK9" s="17">
        <v>0.51362263036188804</v>
      </c>
      <c r="AL9" s="17">
        <v>0.49884877407030098</v>
      </c>
      <c r="AM9" s="17"/>
      <c r="AN9" s="17">
        <v>0.58596710534710095</v>
      </c>
      <c r="AO9" s="17">
        <v>0.47792355490972999</v>
      </c>
      <c r="AP9" s="17">
        <v>0.482637593998621</v>
      </c>
      <c r="AQ9" s="17"/>
      <c r="AR9" s="17">
        <v>0.50965498622593997</v>
      </c>
      <c r="AS9" s="17">
        <v>0.53547369750062601</v>
      </c>
      <c r="AT9" s="17"/>
      <c r="AU9" s="17">
        <v>0.50899934778914802</v>
      </c>
      <c r="AV9" s="17">
        <v>0.51508236418772002</v>
      </c>
    </row>
    <row r="10" spans="2:48" x14ac:dyDescent="0.25">
      <c r="B10" s="18" t="s">
        <v>142</v>
      </c>
      <c r="C10" s="17">
        <v>0.402052652494577</v>
      </c>
      <c r="D10" s="17">
        <v>0.42540500483974802</v>
      </c>
      <c r="E10" s="17">
        <v>0.38005536205400697</v>
      </c>
      <c r="F10" s="17"/>
      <c r="G10" s="17">
        <v>0.48676886677202602</v>
      </c>
      <c r="H10" s="17">
        <v>0.42363788088208698</v>
      </c>
      <c r="I10" s="17">
        <v>0.37408575137244399</v>
      </c>
      <c r="J10" s="17">
        <v>0.38869563472964103</v>
      </c>
      <c r="K10" s="17">
        <v>0.34116035630436198</v>
      </c>
      <c r="L10" s="17"/>
      <c r="M10" s="17">
        <v>0.41205688570274202</v>
      </c>
      <c r="N10" s="17">
        <v>0.379809132066253</v>
      </c>
      <c r="O10" s="17">
        <v>0.39235621874155502</v>
      </c>
      <c r="P10" s="17">
        <v>0.43800565120875401</v>
      </c>
      <c r="Q10" s="17"/>
      <c r="R10" s="17">
        <v>0.34064005672194803</v>
      </c>
      <c r="S10" s="17">
        <v>0.46799151507398901</v>
      </c>
      <c r="T10" s="17">
        <v>0.40728310966272002</v>
      </c>
      <c r="U10" s="17">
        <v>0.39803306853326997</v>
      </c>
      <c r="V10" s="17"/>
      <c r="W10" s="17">
        <v>0.43080498133446898</v>
      </c>
      <c r="X10" s="17">
        <v>0.450157386062562</v>
      </c>
      <c r="Y10" s="17">
        <v>0.28429044666750197</v>
      </c>
      <c r="Z10" s="17">
        <v>0.33402376179643001</v>
      </c>
      <c r="AA10" s="17">
        <v>0.229444687022478</v>
      </c>
      <c r="AB10" s="17"/>
      <c r="AC10" s="17">
        <v>0.43035907111881999</v>
      </c>
      <c r="AD10" s="17">
        <v>0.34418501358658599</v>
      </c>
      <c r="AE10" s="17"/>
      <c r="AF10" s="17">
        <v>0.31561541724825398</v>
      </c>
      <c r="AG10" s="17">
        <v>0.42968848732228798</v>
      </c>
      <c r="AH10" s="17">
        <v>0.45645834146033198</v>
      </c>
      <c r="AI10" s="17">
        <v>0.40559342289689998</v>
      </c>
      <c r="AJ10" s="17"/>
      <c r="AK10" s="17">
        <v>0.39488992125942901</v>
      </c>
      <c r="AL10" s="17">
        <v>0.414616367708385</v>
      </c>
      <c r="AM10" s="17"/>
      <c r="AN10" s="17">
        <v>0.35746789786836902</v>
      </c>
      <c r="AO10" s="17">
        <v>0.426377472977922</v>
      </c>
      <c r="AP10" s="17">
        <v>0.403154116858494</v>
      </c>
      <c r="AQ10" s="17"/>
      <c r="AR10" s="17">
        <v>0.38166800500151399</v>
      </c>
      <c r="AS10" s="17">
        <v>0.40440773390413798</v>
      </c>
      <c r="AT10" s="17"/>
      <c r="AU10" s="17">
        <v>0.41255462698052198</v>
      </c>
      <c r="AV10" s="17">
        <v>0.42795507771173302</v>
      </c>
    </row>
    <row r="11" spans="2:48" x14ac:dyDescent="0.25">
      <c r="B11" s="18" t="s">
        <v>143</v>
      </c>
      <c r="C11" s="17">
        <v>6.9810306173034506E-2</v>
      </c>
      <c r="D11" s="17">
        <v>8.7908307570568597E-2</v>
      </c>
      <c r="E11" s="17">
        <v>5.3011979265062299E-2</v>
      </c>
      <c r="F11" s="17"/>
      <c r="G11" s="17">
        <v>5.6823902988006901E-2</v>
      </c>
      <c r="H11" s="17">
        <v>7.9516048872591699E-2</v>
      </c>
      <c r="I11" s="17">
        <v>5.61920373721135E-2</v>
      </c>
      <c r="J11" s="17">
        <v>7.3744042726267098E-2</v>
      </c>
      <c r="K11" s="17">
        <v>8.2136469749146804E-2</v>
      </c>
      <c r="L11" s="17"/>
      <c r="M11" s="17">
        <v>4.2103322343186297E-2</v>
      </c>
      <c r="N11" s="17">
        <v>6.4811442760158405E-2</v>
      </c>
      <c r="O11" s="17">
        <v>8.1029600612863406E-2</v>
      </c>
      <c r="P11" s="17">
        <v>9.8478473501580593E-2</v>
      </c>
      <c r="Q11" s="17"/>
      <c r="R11" s="17">
        <v>5.0721241531151998E-2</v>
      </c>
      <c r="S11" s="17">
        <v>0.101462826577086</v>
      </c>
      <c r="T11" s="17">
        <v>6.3140637445285197E-2</v>
      </c>
      <c r="U11" s="17">
        <v>8.7406629180857703E-2</v>
      </c>
      <c r="V11" s="17"/>
      <c r="W11" s="17">
        <v>8.1982173636852396E-2</v>
      </c>
      <c r="X11" s="17">
        <v>5.3144708177224498E-2</v>
      </c>
      <c r="Y11" s="17">
        <v>8.5414988393190103E-2</v>
      </c>
      <c r="Z11" s="17">
        <v>7.0938958347201195E-2</v>
      </c>
      <c r="AA11" s="17">
        <v>0.100927760723505</v>
      </c>
      <c r="AB11" s="17"/>
      <c r="AC11" s="17">
        <v>7.0029198912198207E-2</v>
      </c>
      <c r="AD11" s="17">
        <v>6.9406777252906102E-2</v>
      </c>
      <c r="AE11" s="17"/>
      <c r="AF11" s="17">
        <v>6.0897804258860898E-2</v>
      </c>
      <c r="AG11" s="17">
        <v>9.0418394448934902E-2</v>
      </c>
      <c r="AH11" s="17">
        <v>7.3526209456844099E-2</v>
      </c>
      <c r="AI11" s="17">
        <v>2.3920847000860501E-2</v>
      </c>
      <c r="AJ11" s="17"/>
      <c r="AK11" s="17">
        <v>6.4701292291348397E-2</v>
      </c>
      <c r="AL11" s="17">
        <v>6.7213928595011796E-2</v>
      </c>
      <c r="AM11" s="17"/>
      <c r="AN11" s="17">
        <v>4.4271833801271199E-2</v>
      </c>
      <c r="AO11" s="17">
        <v>7.4192649920055503E-2</v>
      </c>
      <c r="AP11" s="17">
        <v>9.1589956557159596E-2</v>
      </c>
      <c r="AQ11" s="17"/>
      <c r="AR11" s="17">
        <v>7.8159642317355796E-2</v>
      </c>
      <c r="AS11" s="17">
        <v>4.6658472995372499E-2</v>
      </c>
      <c r="AT11" s="17"/>
      <c r="AU11" s="17">
        <v>6.7148429039974603E-2</v>
      </c>
      <c r="AV11" s="17">
        <v>3.10731846922894E-2</v>
      </c>
    </row>
    <row r="12" spans="2:48" x14ac:dyDescent="0.25">
      <c r="B12" s="18" t="s">
        <v>144</v>
      </c>
      <c r="C12" s="17">
        <v>1.27217508052281E-2</v>
      </c>
      <c r="D12" s="17">
        <v>1.19762592783439E-2</v>
      </c>
      <c r="E12" s="17">
        <v>1.36967042401472E-2</v>
      </c>
      <c r="F12" s="17"/>
      <c r="G12" s="17">
        <v>1.4112678713211001E-2</v>
      </c>
      <c r="H12" s="17">
        <v>4.7507886780050104E-3</v>
      </c>
      <c r="I12" s="17">
        <v>1.28149966373761E-2</v>
      </c>
      <c r="J12" s="17">
        <v>2.12774286804982E-2</v>
      </c>
      <c r="K12" s="17">
        <v>1.05352316140482E-2</v>
      </c>
      <c r="L12" s="17"/>
      <c r="M12" s="17">
        <v>7.0405377970499897E-3</v>
      </c>
      <c r="N12" s="17">
        <v>9.3139568217440998E-3</v>
      </c>
      <c r="O12" s="17">
        <v>7.5110665100963101E-3</v>
      </c>
      <c r="P12" s="17">
        <v>2.7914698167877599E-2</v>
      </c>
      <c r="Q12" s="17"/>
      <c r="R12" s="17">
        <v>1.501041595342E-2</v>
      </c>
      <c r="S12" s="17">
        <v>5.8513415455411898E-3</v>
      </c>
      <c r="T12" s="17">
        <v>1.1715272322419101E-2</v>
      </c>
      <c r="U12" s="17">
        <v>1.85372799152612E-2</v>
      </c>
      <c r="V12" s="17"/>
      <c r="W12" s="17">
        <v>1.6349043324237599E-2</v>
      </c>
      <c r="X12" s="17">
        <v>1.2854817023076099E-2</v>
      </c>
      <c r="Y12" s="17">
        <v>5.2455268759850401E-3</v>
      </c>
      <c r="Z12" s="17">
        <v>6.4801301653361299E-3</v>
      </c>
      <c r="AA12" s="17">
        <v>0</v>
      </c>
      <c r="AB12" s="17"/>
      <c r="AC12" s="17">
        <v>1.09341138826793E-2</v>
      </c>
      <c r="AD12" s="17">
        <v>1.36551338035587E-2</v>
      </c>
      <c r="AE12" s="17"/>
      <c r="AF12" s="17">
        <v>1.1447076636931499E-2</v>
      </c>
      <c r="AG12" s="17">
        <v>1.4098514386861299E-2</v>
      </c>
      <c r="AH12" s="17">
        <v>1.3330139689052899E-2</v>
      </c>
      <c r="AI12" s="17">
        <v>1.4548076843667299E-2</v>
      </c>
      <c r="AJ12" s="17"/>
      <c r="AK12" s="17">
        <v>1.6361572336349699E-2</v>
      </c>
      <c r="AL12" s="17">
        <v>1.18201017270185E-2</v>
      </c>
      <c r="AM12" s="17"/>
      <c r="AN12" s="17">
        <v>9.4616744390759594E-3</v>
      </c>
      <c r="AO12" s="17">
        <v>1.3044707276893001E-2</v>
      </c>
      <c r="AP12" s="17">
        <v>1.2373352881178299E-2</v>
      </c>
      <c r="AQ12" s="17"/>
      <c r="AR12" s="17">
        <v>1.5802977910436201E-2</v>
      </c>
      <c r="AS12" s="17">
        <v>9.1414717284995593E-3</v>
      </c>
      <c r="AT12" s="17"/>
      <c r="AU12" s="17">
        <v>1.12975961903549E-2</v>
      </c>
      <c r="AV12" s="17">
        <v>9.7889339383308398E-3</v>
      </c>
    </row>
    <row r="13" spans="2:48" x14ac:dyDescent="0.25">
      <c r="B13" s="18" t="s">
        <v>123</v>
      </c>
      <c r="C13" s="17">
        <v>1.46198716224213E-2</v>
      </c>
      <c r="D13" s="17">
        <v>1.7959613234059899E-2</v>
      </c>
      <c r="E13" s="17">
        <v>1.1551489284142799E-2</v>
      </c>
      <c r="F13" s="17"/>
      <c r="G13" s="17">
        <v>2.3652847356280999E-2</v>
      </c>
      <c r="H13" s="17">
        <v>1.6076553569443201E-2</v>
      </c>
      <c r="I13" s="17">
        <v>1.22602299618998E-2</v>
      </c>
      <c r="J13" s="17">
        <v>1.21890291700663E-2</v>
      </c>
      <c r="K13" s="17">
        <v>9.3435291901587097E-3</v>
      </c>
      <c r="L13" s="17"/>
      <c r="M13" s="17">
        <v>9.0862060676176505E-3</v>
      </c>
      <c r="N13" s="17">
        <v>1.8610060450977999E-2</v>
      </c>
      <c r="O13" s="17">
        <v>1.1074186098385E-2</v>
      </c>
      <c r="P13" s="17">
        <v>2.02954335683261E-2</v>
      </c>
      <c r="Q13" s="17"/>
      <c r="R13" s="17">
        <v>1.2790286247554799E-2</v>
      </c>
      <c r="S13" s="17">
        <v>4.3054403664169296E-3</v>
      </c>
      <c r="T13" s="17">
        <v>1.1453159346839799E-2</v>
      </c>
      <c r="U13" s="17">
        <v>9.8558484487669008E-3</v>
      </c>
      <c r="V13" s="17"/>
      <c r="W13" s="17">
        <v>1.511256915222E-2</v>
      </c>
      <c r="X13" s="17">
        <v>1.2789137032713199E-2</v>
      </c>
      <c r="Y13" s="17">
        <v>0</v>
      </c>
      <c r="Z13" s="17">
        <v>0</v>
      </c>
      <c r="AA13" s="17">
        <v>0</v>
      </c>
      <c r="AB13" s="17"/>
      <c r="AC13" s="17">
        <v>1.8204577911577698E-2</v>
      </c>
      <c r="AD13" s="17">
        <v>4.7590446910602E-3</v>
      </c>
      <c r="AE13" s="17"/>
      <c r="AF13" s="17">
        <v>9.1347230377741007E-3</v>
      </c>
      <c r="AG13" s="17">
        <v>1.2136492204596099E-2</v>
      </c>
      <c r="AH13" s="17">
        <v>1.42745241841287E-2</v>
      </c>
      <c r="AI13" s="17">
        <v>3.5444608368115298E-2</v>
      </c>
      <c r="AJ13" s="17"/>
      <c r="AK13" s="17">
        <v>1.0424583750985201E-2</v>
      </c>
      <c r="AL13" s="17">
        <v>7.5008278992835502E-3</v>
      </c>
      <c r="AM13" s="17"/>
      <c r="AN13" s="17">
        <v>2.8314885441829002E-3</v>
      </c>
      <c r="AO13" s="17">
        <v>8.4616149153993406E-3</v>
      </c>
      <c r="AP13" s="17">
        <v>1.02449797045473E-2</v>
      </c>
      <c r="AQ13" s="17"/>
      <c r="AR13" s="17">
        <v>1.47143885447541E-2</v>
      </c>
      <c r="AS13" s="17">
        <v>4.3186238713647596E-3</v>
      </c>
      <c r="AT13" s="17"/>
      <c r="AU13" s="17">
        <v>0</v>
      </c>
      <c r="AV13" s="17">
        <v>1.6100439469926699E-2</v>
      </c>
    </row>
    <row r="14" spans="2:48" x14ac:dyDescent="0.25">
      <c r="B14" s="18" t="s">
        <v>145</v>
      </c>
      <c r="C14" s="21">
        <v>0.902848071399316</v>
      </c>
      <c r="D14" s="21">
        <v>0.88215581991702796</v>
      </c>
      <c r="E14" s="21">
        <v>0.92173982721064796</v>
      </c>
      <c r="F14" s="21"/>
      <c r="G14" s="21">
        <v>0.90541057094250099</v>
      </c>
      <c r="H14" s="21">
        <v>0.89965660887996002</v>
      </c>
      <c r="I14" s="21">
        <v>0.91873273602861105</v>
      </c>
      <c r="J14" s="21">
        <v>0.89278949942316899</v>
      </c>
      <c r="K14" s="21">
        <v>0.89798476944664596</v>
      </c>
      <c r="L14" s="21"/>
      <c r="M14" s="21">
        <v>0.94176993379214602</v>
      </c>
      <c r="N14" s="21">
        <v>0.90726453996711898</v>
      </c>
      <c r="O14" s="21">
        <v>0.900385146778655</v>
      </c>
      <c r="P14" s="21">
        <v>0.85331139476221596</v>
      </c>
      <c r="Q14" s="21"/>
      <c r="R14" s="21">
        <v>0.92147805626787305</v>
      </c>
      <c r="S14" s="21">
        <v>0.88838039151095605</v>
      </c>
      <c r="T14" s="21">
        <v>0.91369093088545605</v>
      </c>
      <c r="U14" s="21">
        <v>0.88420024245511397</v>
      </c>
      <c r="V14" s="21"/>
      <c r="W14" s="21">
        <v>0.88655621388669004</v>
      </c>
      <c r="X14" s="21">
        <v>0.92121133776698605</v>
      </c>
      <c r="Y14" s="21">
        <v>0.90933948473082504</v>
      </c>
      <c r="Z14" s="21">
        <v>0.92258091148746302</v>
      </c>
      <c r="AA14" s="21">
        <v>0.89907223927649504</v>
      </c>
      <c r="AB14" s="21"/>
      <c r="AC14" s="21">
        <v>0.90083210929354496</v>
      </c>
      <c r="AD14" s="21">
        <v>0.91217904425247498</v>
      </c>
      <c r="AE14" s="21"/>
      <c r="AF14" s="21">
        <v>0.91852039606643299</v>
      </c>
      <c r="AG14" s="21">
        <v>0.88334659895960799</v>
      </c>
      <c r="AH14" s="21">
        <v>0.89886912666997398</v>
      </c>
      <c r="AI14" s="21">
        <v>0.92608646778735704</v>
      </c>
      <c r="AJ14" s="21"/>
      <c r="AK14" s="21">
        <v>0.90851255162131705</v>
      </c>
      <c r="AL14" s="21">
        <v>0.91346514177868599</v>
      </c>
      <c r="AM14" s="21"/>
      <c r="AN14" s="21">
        <v>0.94343500321547002</v>
      </c>
      <c r="AO14" s="21">
        <v>0.90430102788765199</v>
      </c>
      <c r="AP14" s="21">
        <v>0.88579171085711506</v>
      </c>
      <c r="AQ14" s="21"/>
      <c r="AR14" s="21">
        <v>0.89132299122745395</v>
      </c>
      <c r="AS14" s="21">
        <v>0.93988143140476299</v>
      </c>
      <c r="AT14" s="21"/>
      <c r="AU14" s="21">
        <v>0.92155397476967105</v>
      </c>
      <c r="AV14" s="21">
        <v>0.94303744189945304</v>
      </c>
    </row>
    <row r="15" spans="2:48" x14ac:dyDescent="0.25">
      <c r="B15" s="18" t="s">
        <v>146</v>
      </c>
      <c r="C15" s="21">
        <v>8.2532056978262505E-2</v>
      </c>
      <c r="D15" s="21">
        <v>9.9884566848912504E-2</v>
      </c>
      <c r="E15" s="21">
        <v>6.6708683505209504E-2</v>
      </c>
      <c r="F15" s="21"/>
      <c r="G15" s="21">
        <v>7.0936581701217902E-2</v>
      </c>
      <c r="H15" s="21">
        <v>8.4266837550596704E-2</v>
      </c>
      <c r="I15" s="21">
        <v>6.9007034009489696E-2</v>
      </c>
      <c r="J15" s="21">
        <v>9.5021471406765201E-2</v>
      </c>
      <c r="K15" s="21">
        <v>9.2671701363194997E-2</v>
      </c>
      <c r="L15" s="21"/>
      <c r="M15" s="21">
        <v>4.9143860140236299E-2</v>
      </c>
      <c r="N15" s="21">
        <v>7.4125399581902507E-2</v>
      </c>
      <c r="O15" s="21">
        <v>8.8540667122959701E-2</v>
      </c>
      <c r="P15" s="21">
        <v>0.12639317166945799</v>
      </c>
      <c r="Q15" s="21"/>
      <c r="R15" s="21">
        <v>6.5731657484572006E-2</v>
      </c>
      <c r="S15" s="21">
        <v>0.10731416812262699</v>
      </c>
      <c r="T15" s="21">
        <v>7.4855909767704301E-2</v>
      </c>
      <c r="U15" s="21">
        <v>0.105943909096119</v>
      </c>
      <c r="V15" s="21"/>
      <c r="W15" s="21">
        <v>9.8331216961089998E-2</v>
      </c>
      <c r="X15" s="21">
        <v>6.5999525200300599E-2</v>
      </c>
      <c r="Y15" s="21">
        <v>9.0660515269175096E-2</v>
      </c>
      <c r="Z15" s="21">
        <v>7.7419088512537301E-2</v>
      </c>
      <c r="AA15" s="21">
        <v>0.100927760723505</v>
      </c>
      <c r="AB15" s="21"/>
      <c r="AC15" s="21">
        <v>8.0963312794877507E-2</v>
      </c>
      <c r="AD15" s="21">
        <v>8.3061911056464793E-2</v>
      </c>
      <c r="AE15" s="21"/>
      <c r="AF15" s="21">
        <v>7.2344880895792399E-2</v>
      </c>
      <c r="AG15" s="21">
        <v>0.10451690883579599</v>
      </c>
      <c r="AH15" s="21">
        <v>8.6856349145897002E-2</v>
      </c>
      <c r="AI15" s="21">
        <v>3.8468923844527797E-2</v>
      </c>
      <c r="AJ15" s="21"/>
      <c r="AK15" s="21">
        <v>8.1062864627698197E-2</v>
      </c>
      <c r="AL15" s="21">
        <v>7.9034030322030394E-2</v>
      </c>
      <c r="AM15" s="21"/>
      <c r="AN15" s="21">
        <v>5.3733508240347103E-2</v>
      </c>
      <c r="AO15" s="21">
        <v>8.7237357196948501E-2</v>
      </c>
      <c r="AP15" s="21">
        <v>0.10396330943833799</v>
      </c>
      <c r="AQ15" s="21"/>
      <c r="AR15" s="21">
        <v>9.3962620227792004E-2</v>
      </c>
      <c r="AS15" s="21">
        <v>5.5799944723872098E-2</v>
      </c>
      <c r="AT15" s="21"/>
      <c r="AU15" s="21">
        <v>7.8446025230329397E-2</v>
      </c>
      <c r="AV15" s="21">
        <v>4.0862118630620198E-2</v>
      </c>
    </row>
    <row r="16" spans="2:48" x14ac:dyDescent="0.25">
      <c r="B16" s="18" t="s">
        <v>147</v>
      </c>
      <c r="C16" s="22">
        <v>0.82031601442105395</v>
      </c>
      <c r="D16" s="22">
        <v>0.78227125306811496</v>
      </c>
      <c r="E16" s="22">
        <v>0.85503114370543798</v>
      </c>
      <c r="F16" s="22"/>
      <c r="G16" s="22">
        <v>0.83447398924128302</v>
      </c>
      <c r="H16" s="22">
        <v>0.81538977132936297</v>
      </c>
      <c r="I16" s="22">
        <v>0.84972570201912101</v>
      </c>
      <c r="J16" s="22">
        <v>0.79776802801640301</v>
      </c>
      <c r="K16" s="22">
        <v>0.80531306808345104</v>
      </c>
      <c r="L16" s="22"/>
      <c r="M16" s="22">
        <v>0.89262607365191005</v>
      </c>
      <c r="N16" s="22">
        <v>0.83313914038521697</v>
      </c>
      <c r="O16" s="22">
        <v>0.81184447965569595</v>
      </c>
      <c r="P16" s="22">
        <v>0.726918223092757</v>
      </c>
      <c r="Q16" s="22"/>
      <c r="R16" s="22">
        <v>0.85574639878330105</v>
      </c>
      <c r="S16" s="22">
        <v>0.78106622338832898</v>
      </c>
      <c r="T16" s="22">
        <v>0.83883502111775199</v>
      </c>
      <c r="U16" s="22">
        <v>0.77825633335899502</v>
      </c>
      <c r="V16" s="22"/>
      <c r="W16" s="22">
        <v>0.7882249969256</v>
      </c>
      <c r="X16" s="22">
        <v>0.85521181256668599</v>
      </c>
      <c r="Y16" s="22">
        <v>0.81867896946164997</v>
      </c>
      <c r="Z16" s="22">
        <v>0.84516182297492504</v>
      </c>
      <c r="AA16" s="22">
        <v>0.79814447855299098</v>
      </c>
      <c r="AB16" s="22"/>
      <c r="AC16" s="22">
        <v>0.81986879649866695</v>
      </c>
      <c r="AD16" s="22">
        <v>0.82911713319600999</v>
      </c>
      <c r="AE16" s="22"/>
      <c r="AF16" s="22">
        <v>0.84617551517064105</v>
      </c>
      <c r="AG16" s="22">
        <v>0.77882969012381198</v>
      </c>
      <c r="AH16" s="22">
        <v>0.81201277752407697</v>
      </c>
      <c r="AI16" s="22">
        <v>0.88761754394282899</v>
      </c>
      <c r="AJ16" s="22"/>
      <c r="AK16" s="22">
        <v>0.82744968699361898</v>
      </c>
      <c r="AL16" s="22">
        <v>0.83443111145665605</v>
      </c>
      <c r="AM16" s="22"/>
      <c r="AN16" s="22">
        <v>0.88970149497512296</v>
      </c>
      <c r="AO16" s="22">
        <v>0.81706367069070296</v>
      </c>
      <c r="AP16" s="22">
        <v>0.78182840141877696</v>
      </c>
      <c r="AQ16" s="22"/>
      <c r="AR16" s="22">
        <v>0.79736037099966195</v>
      </c>
      <c r="AS16" s="22">
        <v>0.88408148668089104</v>
      </c>
      <c r="AT16" s="22"/>
      <c r="AU16" s="22">
        <v>0.84310794953934098</v>
      </c>
      <c r="AV16" s="22">
        <v>0.90217532326883298</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0.51530436732426599</v>
      </c>
      <c r="D9" s="17">
        <v>0.492061390189383</v>
      </c>
      <c r="E9" s="17">
        <v>0.54037887304583998</v>
      </c>
      <c r="F9" s="17"/>
      <c r="G9" s="17">
        <v>0.51350943222158296</v>
      </c>
      <c r="H9" s="17">
        <v>0.45998742918366198</v>
      </c>
      <c r="I9" s="17">
        <v>0.56534346905296995</v>
      </c>
      <c r="J9" s="17">
        <v>0.48797119226015201</v>
      </c>
      <c r="K9" s="17">
        <v>0.54908974970542701</v>
      </c>
      <c r="L9" s="17"/>
      <c r="M9" s="17">
        <v>0.58065538505722203</v>
      </c>
      <c r="N9" s="17">
        <v>0.52136906193579702</v>
      </c>
      <c r="O9" s="17">
        <v>0.50170831157617701</v>
      </c>
      <c r="P9" s="17">
        <v>0.43206902748686299</v>
      </c>
      <c r="Q9" s="17"/>
      <c r="R9" s="17">
        <v>0.59957880254917695</v>
      </c>
      <c r="S9" s="17">
        <v>0.48113867839428998</v>
      </c>
      <c r="T9" s="17">
        <v>0.48631110246335801</v>
      </c>
      <c r="U9" s="17">
        <v>0.547889910387236</v>
      </c>
      <c r="V9" s="17"/>
      <c r="W9" s="17">
        <v>0.456036638295374</v>
      </c>
      <c r="X9" s="17">
        <v>0.50834408117543395</v>
      </c>
      <c r="Y9" s="17">
        <v>0.62972372256806197</v>
      </c>
      <c r="Z9" s="17">
        <v>0.608804738348796</v>
      </c>
      <c r="AA9" s="17">
        <v>0.68983274308005504</v>
      </c>
      <c r="AB9" s="17"/>
      <c r="AC9" s="17">
        <v>0.48516431483359401</v>
      </c>
      <c r="AD9" s="17">
        <v>0.57983855897414904</v>
      </c>
      <c r="AE9" s="17"/>
      <c r="AF9" s="17">
        <v>0.57515163603272101</v>
      </c>
      <c r="AG9" s="17">
        <v>0.52207556507253605</v>
      </c>
      <c r="AH9" s="17">
        <v>0.51090201867528895</v>
      </c>
      <c r="AI9" s="17">
        <v>0.33567490254725102</v>
      </c>
      <c r="AJ9" s="17"/>
      <c r="AK9" s="17">
        <v>0.51083199265676205</v>
      </c>
      <c r="AL9" s="17">
        <v>0.540170633154053</v>
      </c>
      <c r="AM9" s="17"/>
      <c r="AN9" s="17">
        <v>0.57193435462584696</v>
      </c>
      <c r="AO9" s="17">
        <v>0.50326789674013905</v>
      </c>
      <c r="AP9" s="17">
        <v>0.50801953379919096</v>
      </c>
      <c r="AQ9" s="17"/>
      <c r="AR9" s="17">
        <v>0.56655305282076995</v>
      </c>
      <c r="AS9" s="17">
        <v>0.55195505423123004</v>
      </c>
      <c r="AT9" s="17"/>
      <c r="AU9" s="17">
        <v>0.56132775703492299</v>
      </c>
      <c r="AV9" s="17">
        <v>0.51461292937301095</v>
      </c>
    </row>
    <row r="10" spans="2:48" x14ac:dyDescent="0.25">
      <c r="B10" s="18" t="s">
        <v>142</v>
      </c>
      <c r="C10" s="17">
        <v>0.395447541896777</v>
      </c>
      <c r="D10" s="17">
        <v>0.40977038482608802</v>
      </c>
      <c r="E10" s="17">
        <v>0.38128161628199903</v>
      </c>
      <c r="F10" s="17"/>
      <c r="G10" s="17">
        <v>0.38370749141362998</v>
      </c>
      <c r="H10" s="17">
        <v>0.45551408966079399</v>
      </c>
      <c r="I10" s="17">
        <v>0.36197848432910901</v>
      </c>
      <c r="J10" s="17">
        <v>0.40475826473274701</v>
      </c>
      <c r="K10" s="17">
        <v>0.37165307028205002</v>
      </c>
      <c r="L10" s="17"/>
      <c r="M10" s="17">
        <v>0.32313787465426602</v>
      </c>
      <c r="N10" s="17">
        <v>0.39730840450803001</v>
      </c>
      <c r="O10" s="17">
        <v>0.41523029123421201</v>
      </c>
      <c r="P10" s="17">
        <v>0.467303330577166</v>
      </c>
      <c r="Q10" s="17"/>
      <c r="R10" s="17">
        <v>0.34289438080351198</v>
      </c>
      <c r="S10" s="17">
        <v>0.40495433083084698</v>
      </c>
      <c r="T10" s="17">
        <v>0.42210034055666001</v>
      </c>
      <c r="U10" s="17">
        <v>0.36333898094033301</v>
      </c>
      <c r="V10" s="17"/>
      <c r="W10" s="17">
        <v>0.44610597485285203</v>
      </c>
      <c r="X10" s="17">
        <v>0.42509514572815199</v>
      </c>
      <c r="Y10" s="17">
        <v>0.27589094636508699</v>
      </c>
      <c r="Z10" s="17">
        <v>0.25455040666621598</v>
      </c>
      <c r="AA10" s="17">
        <v>0.209239496196441</v>
      </c>
      <c r="AB10" s="17"/>
      <c r="AC10" s="17">
        <v>0.42040150991886299</v>
      </c>
      <c r="AD10" s="17">
        <v>0.34030045168077999</v>
      </c>
      <c r="AE10" s="17"/>
      <c r="AF10" s="17">
        <v>0.33561904963266698</v>
      </c>
      <c r="AG10" s="17">
        <v>0.417390611694268</v>
      </c>
      <c r="AH10" s="17">
        <v>0.39082636534835602</v>
      </c>
      <c r="AI10" s="17">
        <v>0.55206089497963595</v>
      </c>
      <c r="AJ10" s="17"/>
      <c r="AK10" s="17">
        <v>0.38392526697460699</v>
      </c>
      <c r="AL10" s="17">
        <v>0.38819694185911802</v>
      </c>
      <c r="AM10" s="17"/>
      <c r="AN10" s="17">
        <v>0.37399401497196999</v>
      </c>
      <c r="AO10" s="17">
        <v>0.39782373929460602</v>
      </c>
      <c r="AP10" s="17">
        <v>0.404899220266003</v>
      </c>
      <c r="AQ10" s="17"/>
      <c r="AR10" s="17">
        <v>0.36296767985946798</v>
      </c>
      <c r="AS10" s="17">
        <v>0.39212958968495099</v>
      </c>
      <c r="AT10" s="17"/>
      <c r="AU10" s="17">
        <v>0.35098442581848099</v>
      </c>
      <c r="AV10" s="17">
        <v>0.41277567269542598</v>
      </c>
    </row>
    <row r="11" spans="2:48" x14ac:dyDescent="0.25">
      <c r="B11" s="18" t="s">
        <v>143</v>
      </c>
      <c r="C11" s="17">
        <v>7.1088415785232006E-2</v>
      </c>
      <c r="D11" s="17">
        <v>8.5305285465878802E-2</v>
      </c>
      <c r="E11" s="17">
        <v>5.8187325214007699E-2</v>
      </c>
      <c r="F11" s="17"/>
      <c r="G11" s="17">
        <v>9.1636065739528094E-2</v>
      </c>
      <c r="H11" s="17">
        <v>5.5707057939674801E-2</v>
      </c>
      <c r="I11" s="17">
        <v>5.3305235050536602E-2</v>
      </c>
      <c r="J11" s="17">
        <v>9.4349943083107304E-2</v>
      </c>
      <c r="K11" s="17">
        <v>6.0739215183255701E-2</v>
      </c>
      <c r="L11" s="17"/>
      <c r="M11" s="17">
        <v>8.0567165694475806E-2</v>
      </c>
      <c r="N11" s="17">
        <v>5.6112277222534701E-2</v>
      </c>
      <c r="O11" s="17">
        <v>7.1306858148739202E-2</v>
      </c>
      <c r="P11" s="17">
        <v>8.02251726705695E-2</v>
      </c>
      <c r="Q11" s="17"/>
      <c r="R11" s="17">
        <v>5.7526816647311303E-2</v>
      </c>
      <c r="S11" s="17">
        <v>0.104256180958179</v>
      </c>
      <c r="T11" s="17">
        <v>7.8103368422542202E-2</v>
      </c>
      <c r="U11" s="17">
        <v>6.1451506850545401E-2</v>
      </c>
      <c r="V11" s="17"/>
      <c r="W11" s="17">
        <v>8.8145497261641503E-2</v>
      </c>
      <c r="X11" s="17">
        <v>4.4761495683822899E-2</v>
      </c>
      <c r="Y11" s="17">
        <v>6.9747086982616793E-2</v>
      </c>
      <c r="Z11" s="17">
        <v>0.13664485498498799</v>
      </c>
      <c r="AA11" s="17">
        <v>0.100927760723505</v>
      </c>
      <c r="AB11" s="17"/>
      <c r="AC11" s="17">
        <v>7.0525280808483498E-2</v>
      </c>
      <c r="AD11" s="17">
        <v>7.2186507843501696E-2</v>
      </c>
      <c r="AE11" s="17"/>
      <c r="AF11" s="17">
        <v>7.3425048472748902E-2</v>
      </c>
      <c r="AG11" s="17">
        <v>5.7270835291134303E-2</v>
      </c>
      <c r="AH11" s="17">
        <v>7.7366208760416097E-2</v>
      </c>
      <c r="AI11" s="17">
        <v>6.8087518518112705E-2</v>
      </c>
      <c r="AJ11" s="17"/>
      <c r="AK11" s="17">
        <v>8.8785540865874396E-2</v>
      </c>
      <c r="AL11" s="17">
        <v>5.6904859921477202E-2</v>
      </c>
      <c r="AM11" s="17"/>
      <c r="AN11" s="17">
        <v>4.7786104857639601E-2</v>
      </c>
      <c r="AO11" s="17">
        <v>8.4563355227047304E-2</v>
      </c>
      <c r="AP11" s="17">
        <v>7.4581577622084394E-2</v>
      </c>
      <c r="AQ11" s="17"/>
      <c r="AR11" s="17">
        <v>6.8695161585047196E-2</v>
      </c>
      <c r="AS11" s="17">
        <v>4.4940566339490701E-2</v>
      </c>
      <c r="AT11" s="17"/>
      <c r="AU11" s="17">
        <v>7.6582502144853098E-2</v>
      </c>
      <c r="AV11" s="17">
        <v>5.5178464134555003E-2</v>
      </c>
    </row>
    <row r="12" spans="2:48" x14ac:dyDescent="0.25">
      <c r="B12" s="18" t="s">
        <v>144</v>
      </c>
      <c r="C12" s="17">
        <v>3.9374084448412497E-3</v>
      </c>
      <c r="D12" s="17">
        <v>2.7839089891241999E-3</v>
      </c>
      <c r="E12" s="17">
        <v>5.1602422467897698E-3</v>
      </c>
      <c r="F12" s="17"/>
      <c r="G12" s="17">
        <v>0</v>
      </c>
      <c r="H12" s="17">
        <v>1.10758360579628E-2</v>
      </c>
      <c r="I12" s="17">
        <v>0</v>
      </c>
      <c r="J12" s="17">
        <v>8.5430625532388806E-3</v>
      </c>
      <c r="K12" s="17">
        <v>0</v>
      </c>
      <c r="L12" s="17"/>
      <c r="M12" s="17">
        <v>6.2620705696570999E-3</v>
      </c>
      <c r="N12" s="17">
        <v>5.2006363381569701E-3</v>
      </c>
      <c r="O12" s="17">
        <v>0</v>
      </c>
      <c r="P12" s="17">
        <v>4.15824675548572E-3</v>
      </c>
      <c r="Q12" s="17"/>
      <c r="R12" s="17">
        <v>0</v>
      </c>
      <c r="S12" s="17">
        <v>0</v>
      </c>
      <c r="T12" s="17">
        <v>5.6712902333185397E-3</v>
      </c>
      <c r="U12" s="17">
        <v>3.4188220314514098E-3</v>
      </c>
      <c r="V12" s="17"/>
      <c r="W12" s="17">
        <v>0</v>
      </c>
      <c r="X12" s="17">
        <v>8.5758163589573291E-3</v>
      </c>
      <c r="Y12" s="17">
        <v>0</v>
      </c>
      <c r="Z12" s="17">
        <v>0</v>
      </c>
      <c r="AA12" s="17">
        <v>0</v>
      </c>
      <c r="AB12" s="17"/>
      <c r="AC12" s="17">
        <v>3.6793913137794601E-3</v>
      </c>
      <c r="AD12" s="17">
        <v>4.5747908403363296E-3</v>
      </c>
      <c r="AE12" s="17"/>
      <c r="AF12" s="17">
        <v>3.3565730326862398E-3</v>
      </c>
      <c r="AG12" s="17">
        <v>3.26298794206124E-3</v>
      </c>
      <c r="AH12" s="17">
        <v>5.80392000640463E-3</v>
      </c>
      <c r="AI12" s="17">
        <v>0</v>
      </c>
      <c r="AJ12" s="17"/>
      <c r="AK12" s="17">
        <v>5.4024736874041298E-3</v>
      </c>
      <c r="AL12" s="17">
        <v>1.3252053589337201E-3</v>
      </c>
      <c r="AM12" s="17"/>
      <c r="AN12" s="17">
        <v>2.2482031347192499E-3</v>
      </c>
      <c r="AO12" s="17">
        <v>7.4222549582717403E-3</v>
      </c>
      <c r="AP12" s="17">
        <v>0</v>
      </c>
      <c r="AQ12" s="17"/>
      <c r="AR12" s="17">
        <v>1.7841057347141799E-3</v>
      </c>
      <c r="AS12" s="17">
        <v>2.9424561367706699E-3</v>
      </c>
      <c r="AT12" s="17"/>
      <c r="AU12" s="17">
        <v>9.0548028486739304E-3</v>
      </c>
      <c r="AV12" s="17">
        <v>0</v>
      </c>
    </row>
    <row r="13" spans="2:48" x14ac:dyDescent="0.25">
      <c r="B13" s="18" t="s">
        <v>123</v>
      </c>
      <c r="C13" s="17">
        <v>1.42222665488843E-2</v>
      </c>
      <c r="D13" s="17">
        <v>1.0079030529526399E-2</v>
      </c>
      <c r="E13" s="17">
        <v>1.49919432113635E-2</v>
      </c>
      <c r="F13" s="17"/>
      <c r="G13" s="17">
        <v>1.1147010625259E-2</v>
      </c>
      <c r="H13" s="17">
        <v>1.77155871579062E-2</v>
      </c>
      <c r="I13" s="17">
        <v>1.9372811567384601E-2</v>
      </c>
      <c r="J13" s="17">
        <v>4.3775373707540697E-3</v>
      </c>
      <c r="K13" s="17">
        <v>1.8517964829267701E-2</v>
      </c>
      <c r="L13" s="17"/>
      <c r="M13" s="17">
        <v>9.3775040243788601E-3</v>
      </c>
      <c r="N13" s="17">
        <v>2.0009619995480898E-2</v>
      </c>
      <c r="O13" s="17">
        <v>1.1754539040872401E-2</v>
      </c>
      <c r="P13" s="17">
        <v>1.62442225099153E-2</v>
      </c>
      <c r="Q13" s="17"/>
      <c r="R13" s="17">
        <v>0</v>
      </c>
      <c r="S13" s="17">
        <v>9.6508098166842998E-3</v>
      </c>
      <c r="T13" s="17">
        <v>7.8138983241220396E-3</v>
      </c>
      <c r="U13" s="17">
        <v>2.3900779790434101E-2</v>
      </c>
      <c r="V13" s="17"/>
      <c r="W13" s="17">
        <v>9.7118895901322708E-3</v>
      </c>
      <c r="X13" s="17">
        <v>1.3223461053634001E-2</v>
      </c>
      <c r="Y13" s="17">
        <v>2.4638244084234599E-2</v>
      </c>
      <c r="Z13" s="17">
        <v>0</v>
      </c>
      <c r="AA13" s="17">
        <v>0</v>
      </c>
      <c r="AB13" s="17"/>
      <c r="AC13" s="17">
        <v>2.0229503125280299E-2</v>
      </c>
      <c r="AD13" s="17">
        <v>3.0996906612332799E-3</v>
      </c>
      <c r="AE13" s="17"/>
      <c r="AF13" s="17">
        <v>1.24476928291765E-2</v>
      </c>
      <c r="AG13" s="17">
        <v>0</v>
      </c>
      <c r="AH13" s="17">
        <v>1.51014872095343E-2</v>
      </c>
      <c r="AI13" s="17">
        <v>4.4176683955000802E-2</v>
      </c>
      <c r="AJ13" s="17"/>
      <c r="AK13" s="17">
        <v>1.10547258153518E-2</v>
      </c>
      <c r="AL13" s="17">
        <v>1.3402359706417901E-2</v>
      </c>
      <c r="AM13" s="17"/>
      <c r="AN13" s="17">
        <v>4.0373224098237499E-3</v>
      </c>
      <c r="AO13" s="17">
        <v>6.9227537799354403E-3</v>
      </c>
      <c r="AP13" s="17">
        <v>1.2499668312722E-2</v>
      </c>
      <c r="AQ13" s="17"/>
      <c r="AR13" s="17">
        <v>0</v>
      </c>
      <c r="AS13" s="17">
        <v>8.0323336075577394E-3</v>
      </c>
      <c r="AT13" s="17"/>
      <c r="AU13" s="17">
        <v>2.05051215306958E-3</v>
      </c>
      <c r="AV13" s="17">
        <v>1.74329337970081E-2</v>
      </c>
    </row>
    <row r="14" spans="2:48" x14ac:dyDescent="0.25">
      <c r="B14" s="18" t="s">
        <v>145</v>
      </c>
      <c r="C14" s="21">
        <v>0.91075190922104199</v>
      </c>
      <c r="D14" s="21">
        <v>0.90183177501547096</v>
      </c>
      <c r="E14" s="21">
        <v>0.92166048932783895</v>
      </c>
      <c r="F14" s="21"/>
      <c r="G14" s="21">
        <v>0.89721692363521299</v>
      </c>
      <c r="H14" s="21">
        <v>0.91550151884445596</v>
      </c>
      <c r="I14" s="21">
        <v>0.92732195338207901</v>
      </c>
      <c r="J14" s="21">
        <v>0.89272945699289996</v>
      </c>
      <c r="K14" s="21">
        <v>0.92074281998747698</v>
      </c>
      <c r="L14" s="21"/>
      <c r="M14" s="21">
        <v>0.90379325971148805</v>
      </c>
      <c r="N14" s="21">
        <v>0.91867746644382797</v>
      </c>
      <c r="O14" s="21">
        <v>0.91693860281038797</v>
      </c>
      <c r="P14" s="21">
        <v>0.89937235806402904</v>
      </c>
      <c r="Q14" s="21"/>
      <c r="R14" s="21">
        <v>0.94247318335268904</v>
      </c>
      <c r="S14" s="21">
        <v>0.88609300922513701</v>
      </c>
      <c r="T14" s="21">
        <v>0.90841144302001697</v>
      </c>
      <c r="U14" s="21">
        <v>0.91122889132756901</v>
      </c>
      <c r="V14" s="21"/>
      <c r="W14" s="21">
        <v>0.90214261314822597</v>
      </c>
      <c r="X14" s="21">
        <v>0.93343922690358605</v>
      </c>
      <c r="Y14" s="21">
        <v>0.90561466893314901</v>
      </c>
      <c r="Z14" s="21">
        <v>0.86335514501501198</v>
      </c>
      <c r="AA14" s="21">
        <v>0.89907223927649504</v>
      </c>
      <c r="AB14" s="21"/>
      <c r="AC14" s="21">
        <v>0.90556582475245695</v>
      </c>
      <c r="AD14" s="21">
        <v>0.92013901065492898</v>
      </c>
      <c r="AE14" s="21"/>
      <c r="AF14" s="21">
        <v>0.91077068566538799</v>
      </c>
      <c r="AG14" s="21">
        <v>0.939466176766804</v>
      </c>
      <c r="AH14" s="21">
        <v>0.90172838402364497</v>
      </c>
      <c r="AI14" s="21">
        <v>0.88773579752688603</v>
      </c>
      <c r="AJ14" s="21"/>
      <c r="AK14" s="21">
        <v>0.89475725963136998</v>
      </c>
      <c r="AL14" s="21">
        <v>0.92836757501317102</v>
      </c>
      <c r="AM14" s="21"/>
      <c r="AN14" s="21">
        <v>0.94592836959781701</v>
      </c>
      <c r="AO14" s="21">
        <v>0.90109163603474496</v>
      </c>
      <c r="AP14" s="21">
        <v>0.91291875406519396</v>
      </c>
      <c r="AQ14" s="21"/>
      <c r="AR14" s="21">
        <v>0.92952073268023905</v>
      </c>
      <c r="AS14" s="21">
        <v>0.94408464391618097</v>
      </c>
      <c r="AT14" s="21"/>
      <c r="AU14" s="21">
        <v>0.91231218285340299</v>
      </c>
      <c r="AV14" s="21">
        <v>0.92738860206843698</v>
      </c>
    </row>
    <row r="15" spans="2:48" x14ac:dyDescent="0.25">
      <c r="B15" s="18" t="s">
        <v>146</v>
      </c>
      <c r="C15" s="21">
        <v>7.5025824230073299E-2</v>
      </c>
      <c r="D15" s="21">
        <v>8.8089194455003003E-2</v>
      </c>
      <c r="E15" s="21">
        <v>6.3347567460797505E-2</v>
      </c>
      <c r="F15" s="21"/>
      <c r="G15" s="21">
        <v>9.1636065739528094E-2</v>
      </c>
      <c r="H15" s="21">
        <v>6.6782893997637593E-2</v>
      </c>
      <c r="I15" s="21">
        <v>5.3305235050536602E-2</v>
      </c>
      <c r="J15" s="21">
        <v>0.102893005636346</v>
      </c>
      <c r="K15" s="21">
        <v>6.0739215183255701E-2</v>
      </c>
      <c r="L15" s="21"/>
      <c r="M15" s="21">
        <v>8.68292362641329E-2</v>
      </c>
      <c r="N15" s="21">
        <v>6.1312913560691601E-2</v>
      </c>
      <c r="O15" s="21">
        <v>7.1306858148739202E-2</v>
      </c>
      <c r="P15" s="21">
        <v>8.4383419426055206E-2</v>
      </c>
      <c r="Q15" s="21"/>
      <c r="R15" s="21">
        <v>5.7526816647311303E-2</v>
      </c>
      <c r="S15" s="21">
        <v>0.104256180958179</v>
      </c>
      <c r="T15" s="21">
        <v>8.3774658655860798E-2</v>
      </c>
      <c r="U15" s="21">
        <v>6.48703288819968E-2</v>
      </c>
      <c r="V15" s="21"/>
      <c r="W15" s="21">
        <v>8.8145497261641503E-2</v>
      </c>
      <c r="X15" s="21">
        <v>5.3337312042780201E-2</v>
      </c>
      <c r="Y15" s="21">
        <v>6.9747086982616793E-2</v>
      </c>
      <c r="Z15" s="21">
        <v>0.13664485498498799</v>
      </c>
      <c r="AA15" s="21">
        <v>0.100927760723505</v>
      </c>
      <c r="AB15" s="21"/>
      <c r="AC15" s="21">
        <v>7.4204672122263005E-2</v>
      </c>
      <c r="AD15" s="21">
        <v>7.6761298683838006E-2</v>
      </c>
      <c r="AE15" s="21"/>
      <c r="AF15" s="21">
        <v>7.6781621505435105E-2</v>
      </c>
      <c r="AG15" s="21">
        <v>6.0533823233195602E-2</v>
      </c>
      <c r="AH15" s="21">
        <v>8.31701287668207E-2</v>
      </c>
      <c r="AI15" s="21">
        <v>6.8087518518112705E-2</v>
      </c>
      <c r="AJ15" s="21"/>
      <c r="AK15" s="21">
        <v>9.4188014553278507E-2</v>
      </c>
      <c r="AL15" s="21">
        <v>5.82300652804109E-2</v>
      </c>
      <c r="AM15" s="21"/>
      <c r="AN15" s="21">
        <v>5.0034307992358799E-2</v>
      </c>
      <c r="AO15" s="21">
        <v>9.1985610185319103E-2</v>
      </c>
      <c r="AP15" s="21">
        <v>7.4581577622084394E-2</v>
      </c>
      <c r="AQ15" s="21"/>
      <c r="AR15" s="21">
        <v>7.0479267319761396E-2</v>
      </c>
      <c r="AS15" s="21">
        <v>4.7883022476261299E-2</v>
      </c>
      <c r="AT15" s="21"/>
      <c r="AU15" s="21">
        <v>8.5637304993527105E-2</v>
      </c>
      <c r="AV15" s="21">
        <v>5.5178464134555003E-2</v>
      </c>
    </row>
    <row r="16" spans="2:48" x14ac:dyDescent="0.25">
      <c r="B16" s="18" t="s">
        <v>147</v>
      </c>
      <c r="C16" s="22">
        <v>0.83572608499096901</v>
      </c>
      <c r="D16" s="22">
        <v>0.813742580560468</v>
      </c>
      <c r="E16" s="22">
        <v>0.858312921867042</v>
      </c>
      <c r="F16" s="22"/>
      <c r="G16" s="22">
        <v>0.80558085789568501</v>
      </c>
      <c r="H16" s="22">
        <v>0.84871862484681904</v>
      </c>
      <c r="I16" s="22">
        <v>0.87401671833154204</v>
      </c>
      <c r="J16" s="22">
        <v>0.789836451356554</v>
      </c>
      <c r="K16" s="22">
        <v>0.860003604804221</v>
      </c>
      <c r="L16" s="22"/>
      <c r="M16" s="22">
        <v>0.81696402344735497</v>
      </c>
      <c r="N16" s="22">
        <v>0.85736455288313596</v>
      </c>
      <c r="O16" s="22">
        <v>0.84563174466164903</v>
      </c>
      <c r="P16" s="22">
        <v>0.81498893863797395</v>
      </c>
      <c r="Q16" s="22"/>
      <c r="R16" s="22">
        <v>0.88494636670537796</v>
      </c>
      <c r="S16" s="22">
        <v>0.78183682826695899</v>
      </c>
      <c r="T16" s="22">
        <v>0.82463678436415599</v>
      </c>
      <c r="U16" s="22">
        <v>0.84635856244557295</v>
      </c>
      <c r="V16" s="22"/>
      <c r="W16" s="22">
        <v>0.81399711588658497</v>
      </c>
      <c r="X16" s="22">
        <v>0.88010191486080602</v>
      </c>
      <c r="Y16" s="22">
        <v>0.83586758195053201</v>
      </c>
      <c r="Z16" s="22">
        <v>0.72671029003002496</v>
      </c>
      <c r="AA16" s="22">
        <v>0.79814447855299098</v>
      </c>
      <c r="AB16" s="22"/>
      <c r="AC16" s="22">
        <v>0.83136115263019394</v>
      </c>
      <c r="AD16" s="22">
        <v>0.84337771197109102</v>
      </c>
      <c r="AE16" s="22"/>
      <c r="AF16" s="22">
        <v>0.833989064159953</v>
      </c>
      <c r="AG16" s="22">
        <v>0.87893235353360899</v>
      </c>
      <c r="AH16" s="22">
        <v>0.81855825525682402</v>
      </c>
      <c r="AI16" s="22">
        <v>0.81964827900877402</v>
      </c>
      <c r="AJ16" s="22"/>
      <c r="AK16" s="22">
        <v>0.80056924507809102</v>
      </c>
      <c r="AL16" s="22">
        <v>0.87013750973276005</v>
      </c>
      <c r="AM16" s="22"/>
      <c r="AN16" s="22">
        <v>0.89589406160545904</v>
      </c>
      <c r="AO16" s="22">
        <v>0.80910602584942604</v>
      </c>
      <c r="AP16" s="22">
        <v>0.83833717644310901</v>
      </c>
      <c r="AQ16" s="22"/>
      <c r="AR16" s="22">
        <v>0.85904146536047699</v>
      </c>
      <c r="AS16" s="22">
        <v>0.89620162143991999</v>
      </c>
      <c r="AT16" s="22"/>
      <c r="AU16" s="22">
        <v>0.82667487785987603</v>
      </c>
      <c r="AV16" s="22">
        <v>0.87221013793388202</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0.40247851095867498</v>
      </c>
      <c r="D9" s="17">
        <v>0.41162735624299102</v>
      </c>
      <c r="E9" s="17">
        <v>0.39549147207007401</v>
      </c>
      <c r="F9" s="17"/>
      <c r="G9" s="17">
        <v>0.41657762066404302</v>
      </c>
      <c r="H9" s="17">
        <v>0.33638279971378898</v>
      </c>
      <c r="I9" s="17">
        <v>0.38101349706430399</v>
      </c>
      <c r="J9" s="17">
        <v>0.39606835002493901</v>
      </c>
      <c r="K9" s="17">
        <v>0.48081999981124601</v>
      </c>
      <c r="L9" s="17"/>
      <c r="M9" s="17">
        <v>0.39866014180561599</v>
      </c>
      <c r="N9" s="17">
        <v>0.388912917832127</v>
      </c>
      <c r="O9" s="17">
        <v>0.42954218201933497</v>
      </c>
      <c r="P9" s="17">
        <v>0.38123895171029798</v>
      </c>
      <c r="Q9" s="17"/>
      <c r="R9" s="17">
        <v>0.41404344105308</v>
      </c>
      <c r="S9" s="17">
        <v>0.42730606913013203</v>
      </c>
      <c r="T9" s="17">
        <v>0.42243388894727202</v>
      </c>
      <c r="U9" s="17">
        <v>0.35488414043866801</v>
      </c>
      <c r="V9" s="17"/>
      <c r="W9" s="17">
        <v>0.417876467310144</v>
      </c>
      <c r="X9" s="17">
        <v>0.32756835938953799</v>
      </c>
      <c r="Y9" s="17">
        <v>0.50518085141868396</v>
      </c>
      <c r="Z9" s="17">
        <v>0.48829211097777497</v>
      </c>
      <c r="AA9" s="17">
        <v>0.63981813836416601</v>
      </c>
      <c r="AB9" s="17"/>
      <c r="AC9" s="17">
        <v>0.38439638284514299</v>
      </c>
      <c r="AD9" s="17">
        <v>0.43931248190991601</v>
      </c>
      <c r="AE9" s="17"/>
      <c r="AF9" s="17">
        <v>0.48569983110015902</v>
      </c>
      <c r="AG9" s="17">
        <v>0.36983594075340298</v>
      </c>
      <c r="AH9" s="17">
        <v>0.34925851213711001</v>
      </c>
      <c r="AI9" s="17">
        <v>0.41719553400239301</v>
      </c>
      <c r="AJ9" s="17"/>
      <c r="AK9" s="17">
        <v>0.451088883266203</v>
      </c>
      <c r="AL9" s="17">
        <v>0.373855998167611</v>
      </c>
      <c r="AM9" s="17"/>
      <c r="AN9" s="17">
        <v>0.49620872209960698</v>
      </c>
      <c r="AO9" s="17">
        <v>0.36465130621715203</v>
      </c>
      <c r="AP9" s="17">
        <v>0.38871952896348899</v>
      </c>
      <c r="AQ9" s="17"/>
      <c r="AR9" s="17">
        <v>0.45569582033713601</v>
      </c>
      <c r="AS9" s="17">
        <v>0.41572580641801599</v>
      </c>
      <c r="AT9" s="17"/>
      <c r="AU9" s="17">
        <v>0.44099680888916598</v>
      </c>
      <c r="AV9" s="17">
        <v>0.41145729271975701</v>
      </c>
    </row>
    <row r="10" spans="2:48" x14ac:dyDescent="0.25">
      <c r="B10" s="18" t="s">
        <v>142</v>
      </c>
      <c r="C10" s="17">
        <v>0.46180426460497498</v>
      </c>
      <c r="D10" s="17">
        <v>0.408961359641691</v>
      </c>
      <c r="E10" s="17">
        <v>0.51173642612065295</v>
      </c>
      <c r="F10" s="17"/>
      <c r="G10" s="17">
        <v>0.463765609398199</v>
      </c>
      <c r="H10" s="17">
        <v>0.51980459078503904</v>
      </c>
      <c r="I10" s="17">
        <v>0.48120581027866399</v>
      </c>
      <c r="J10" s="17">
        <v>0.464597801436758</v>
      </c>
      <c r="K10" s="17">
        <v>0.38169059713791298</v>
      </c>
      <c r="L10" s="17"/>
      <c r="M10" s="17">
        <v>0.54181102702211903</v>
      </c>
      <c r="N10" s="17">
        <v>0.44368580414938502</v>
      </c>
      <c r="O10" s="17">
        <v>0.45961007592311898</v>
      </c>
      <c r="P10" s="17">
        <v>0.41635730640358298</v>
      </c>
      <c r="Q10" s="17"/>
      <c r="R10" s="17">
        <v>0.47336671199104002</v>
      </c>
      <c r="S10" s="17">
        <v>0.44213258390664001</v>
      </c>
      <c r="T10" s="17">
        <v>0.43415297886291199</v>
      </c>
      <c r="U10" s="17">
        <v>0.50168796462661003</v>
      </c>
      <c r="V10" s="17"/>
      <c r="W10" s="17">
        <v>0.44544397329834901</v>
      </c>
      <c r="X10" s="17">
        <v>0.53640768655621396</v>
      </c>
      <c r="Y10" s="17">
        <v>0.38324061984350899</v>
      </c>
      <c r="Z10" s="17">
        <v>0.43908027149794998</v>
      </c>
      <c r="AA10" s="17">
        <v>0.15328501477203399</v>
      </c>
      <c r="AB10" s="17"/>
      <c r="AC10" s="17">
        <v>0.483734461044936</v>
      </c>
      <c r="AD10" s="17">
        <v>0.41766060061332499</v>
      </c>
      <c r="AE10" s="17"/>
      <c r="AF10" s="17">
        <v>0.41452783966358098</v>
      </c>
      <c r="AG10" s="17">
        <v>0.494278469760145</v>
      </c>
      <c r="AH10" s="17">
        <v>0.506465864733188</v>
      </c>
      <c r="AI10" s="17">
        <v>0.38696040649025398</v>
      </c>
      <c r="AJ10" s="17"/>
      <c r="AK10" s="17">
        <v>0.421809266911786</v>
      </c>
      <c r="AL10" s="17">
        <v>0.49703495328977498</v>
      </c>
      <c r="AM10" s="17"/>
      <c r="AN10" s="17">
        <v>0.395142843505082</v>
      </c>
      <c r="AO10" s="17">
        <v>0.49708984841103698</v>
      </c>
      <c r="AP10" s="17">
        <v>0.49500552939393</v>
      </c>
      <c r="AQ10" s="17"/>
      <c r="AR10" s="17">
        <v>0.413032987665783</v>
      </c>
      <c r="AS10" s="17">
        <v>0.45833959002289998</v>
      </c>
      <c r="AT10" s="17"/>
      <c r="AU10" s="17">
        <v>0.44554419565664899</v>
      </c>
      <c r="AV10" s="17">
        <v>0.48239556944949002</v>
      </c>
    </row>
    <row r="11" spans="2:48" x14ac:dyDescent="0.25">
      <c r="B11" s="18" t="s">
        <v>143</v>
      </c>
      <c r="C11" s="17">
        <v>0.10443293514399</v>
      </c>
      <c r="D11" s="17">
        <v>0.138847419437405</v>
      </c>
      <c r="E11" s="17">
        <v>7.0182826511445404E-2</v>
      </c>
      <c r="F11" s="17"/>
      <c r="G11" s="17">
        <v>7.9371540433362794E-2</v>
      </c>
      <c r="H11" s="17">
        <v>0.12783706845707801</v>
      </c>
      <c r="I11" s="17">
        <v>9.2635190277244997E-2</v>
      </c>
      <c r="J11" s="17">
        <v>0.105678640895495</v>
      </c>
      <c r="K11" s="17">
        <v>0.115809971095056</v>
      </c>
      <c r="L11" s="17"/>
      <c r="M11" s="17">
        <v>4.7129927559087799E-2</v>
      </c>
      <c r="N11" s="17">
        <v>0.13602570439173201</v>
      </c>
      <c r="O11" s="17">
        <v>8.6882776012964805E-2</v>
      </c>
      <c r="P11" s="17">
        <v>0.143009947606768</v>
      </c>
      <c r="Q11" s="17"/>
      <c r="R11" s="17">
        <v>8.8163006870498994E-2</v>
      </c>
      <c r="S11" s="17">
        <v>9.7577730887902503E-2</v>
      </c>
      <c r="T11" s="17">
        <v>0.118490661478948</v>
      </c>
      <c r="U11" s="17">
        <v>0.112291772406266</v>
      </c>
      <c r="V11" s="17"/>
      <c r="W11" s="17">
        <v>0.101967272573811</v>
      </c>
      <c r="X11" s="17">
        <v>0.108006067333089</v>
      </c>
      <c r="Y11" s="17">
        <v>9.51921599986843E-2</v>
      </c>
      <c r="Z11" s="17">
        <v>5.8780778884682403E-2</v>
      </c>
      <c r="AA11" s="17">
        <v>0.100927760723505</v>
      </c>
      <c r="AB11" s="17"/>
      <c r="AC11" s="17">
        <v>9.9312500481021193E-2</v>
      </c>
      <c r="AD11" s="17">
        <v>0.113106033862266</v>
      </c>
      <c r="AE11" s="17"/>
      <c r="AF11" s="17">
        <v>8.6525849217695197E-2</v>
      </c>
      <c r="AG11" s="17">
        <v>0.105569947789955</v>
      </c>
      <c r="AH11" s="17">
        <v>0.10799631546155</v>
      </c>
      <c r="AI11" s="17">
        <v>0.122195138072255</v>
      </c>
      <c r="AJ11" s="17"/>
      <c r="AK11" s="17">
        <v>9.7024086804705895E-2</v>
      </c>
      <c r="AL11" s="17">
        <v>0.107991524685269</v>
      </c>
      <c r="AM11" s="17"/>
      <c r="AN11" s="17">
        <v>8.3087893794755396E-2</v>
      </c>
      <c r="AO11" s="17">
        <v>0.116392544557452</v>
      </c>
      <c r="AP11" s="17">
        <v>9.7743781036639901E-2</v>
      </c>
      <c r="AQ11" s="17"/>
      <c r="AR11" s="17">
        <v>9.7070822005911897E-2</v>
      </c>
      <c r="AS11" s="17">
        <v>0.108850653803247</v>
      </c>
      <c r="AT11" s="17"/>
      <c r="AU11" s="17">
        <v>8.6238147509754906E-2</v>
      </c>
      <c r="AV11" s="17">
        <v>7.9731369586523299E-2</v>
      </c>
    </row>
    <row r="12" spans="2:48" x14ac:dyDescent="0.25">
      <c r="B12" s="18" t="s">
        <v>144</v>
      </c>
      <c r="C12" s="17">
        <v>1.80867411345439E-2</v>
      </c>
      <c r="D12" s="17">
        <v>2.5082235683937099E-2</v>
      </c>
      <c r="E12" s="17">
        <v>1.14321824753693E-2</v>
      </c>
      <c r="F12" s="17"/>
      <c r="G12" s="17">
        <v>3.1509029732698E-2</v>
      </c>
      <c r="H12" s="17">
        <v>3.7074850603852801E-3</v>
      </c>
      <c r="I12" s="17">
        <v>3.40013215597363E-2</v>
      </c>
      <c r="J12" s="17">
        <v>2.1820908282998399E-2</v>
      </c>
      <c r="K12" s="17">
        <v>0</v>
      </c>
      <c r="L12" s="17"/>
      <c r="M12" s="17">
        <v>1.2100176167331601E-3</v>
      </c>
      <c r="N12" s="17">
        <v>1.9136221297955499E-2</v>
      </c>
      <c r="O12" s="17">
        <v>9.4052896954381696E-3</v>
      </c>
      <c r="P12" s="17">
        <v>4.3310992918739598E-2</v>
      </c>
      <c r="Q12" s="17"/>
      <c r="R12" s="17">
        <v>0</v>
      </c>
      <c r="S12" s="17">
        <v>2.15284779775274E-2</v>
      </c>
      <c r="T12" s="17">
        <v>1.4385190408622701E-2</v>
      </c>
      <c r="U12" s="17">
        <v>2.11978150674739E-2</v>
      </c>
      <c r="V12" s="17"/>
      <c r="W12" s="17">
        <v>2.54394459224986E-2</v>
      </c>
      <c r="X12" s="17">
        <v>1.02146886890699E-2</v>
      </c>
      <c r="Y12" s="17">
        <v>1.01818433059755E-2</v>
      </c>
      <c r="Z12" s="17">
        <v>1.38468386395919E-2</v>
      </c>
      <c r="AA12" s="17">
        <v>0</v>
      </c>
      <c r="AB12" s="17"/>
      <c r="AC12" s="17">
        <v>2.1339547996871801E-2</v>
      </c>
      <c r="AD12" s="17">
        <v>1.24286363690333E-2</v>
      </c>
      <c r="AE12" s="17"/>
      <c r="AF12" s="17">
        <v>4.3372964825556699E-3</v>
      </c>
      <c r="AG12" s="17">
        <v>1.7855381655806302E-2</v>
      </c>
      <c r="AH12" s="17">
        <v>2.07586934035228E-2</v>
      </c>
      <c r="AI12" s="17">
        <v>6.1100152125170899E-2</v>
      </c>
      <c r="AJ12" s="17"/>
      <c r="AK12" s="17">
        <v>2.09292852961875E-2</v>
      </c>
      <c r="AL12" s="17">
        <v>9.4321535431388E-3</v>
      </c>
      <c r="AM12" s="17"/>
      <c r="AN12" s="17">
        <v>1.37513732519153E-2</v>
      </c>
      <c r="AO12" s="17">
        <v>1.6407008549654201E-2</v>
      </c>
      <c r="AP12" s="17">
        <v>1.2868306478050699E-2</v>
      </c>
      <c r="AQ12" s="17"/>
      <c r="AR12" s="17">
        <v>2.1342339630654801E-2</v>
      </c>
      <c r="AS12" s="17">
        <v>1.3665519779938301E-2</v>
      </c>
      <c r="AT12" s="17"/>
      <c r="AU12" s="17">
        <v>1.58911654649222E-2</v>
      </c>
      <c r="AV12" s="17">
        <v>1.6671938674614601E-2</v>
      </c>
    </row>
    <row r="13" spans="2:48" x14ac:dyDescent="0.25">
      <c r="B13" s="18" t="s">
        <v>123</v>
      </c>
      <c r="C13" s="17">
        <v>1.3197548157815301E-2</v>
      </c>
      <c r="D13" s="17">
        <v>1.5481628993976501E-2</v>
      </c>
      <c r="E13" s="17">
        <v>1.1157092822458499E-2</v>
      </c>
      <c r="F13" s="17"/>
      <c r="G13" s="17">
        <v>8.7761997716962695E-3</v>
      </c>
      <c r="H13" s="17">
        <v>1.2268055983708099E-2</v>
      </c>
      <c r="I13" s="17">
        <v>1.11441808200506E-2</v>
      </c>
      <c r="J13" s="17">
        <v>1.18342993598098E-2</v>
      </c>
      <c r="K13" s="17">
        <v>2.16794319557852E-2</v>
      </c>
      <c r="L13" s="17"/>
      <c r="M13" s="17">
        <v>1.11888859964447E-2</v>
      </c>
      <c r="N13" s="17">
        <v>1.22393523288006E-2</v>
      </c>
      <c r="O13" s="17">
        <v>1.4559676349142899E-2</v>
      </c>
      <c r="P13" s="17">
        <v>1.6082801360611201E-2</v>
      </c>
      <c r="Q13" s="17"/>
      <c r="R13" s="17">
        <v>2.4426840085380298E-2</v>
      </c>
      <c r="S13" s="17">
        <v>1.1455138097797799E-2</v>
      </c>
      <c r="T13" s="17">
        <v>1.0537280302244901E-2</v>
      </c>
      <c r="U13" s="17">
        <v>9.93830746098316E-3</v>
      </c>
      <c r="V13" s="17"/>
      <c r="W13" s="17">
        <v>9.2728408951980399E-3</v>
      </c>
      <c r="X13" s="17">
        <v>1.7803198032088501E-2</v>
      </c>
      <c r="Y13" s="17">
        <v>6.2045254331476E-3</v>
      </c>
      <c r="Z13" s="17">
        <v>0</v>
      </c>
      <c r="AA13" s="17">
        <v>0.105969086140295</v>
      </c>
      <c r="AB13" s="17"/>
      <c r="AC13" s="17">
        <v>1.1217107632028199E-2</v>
      </c>
      <c r="AD13" s="17">
        <v>1.7492247245459398E-2</v>
      </c>
      <c r="AE13" s="17"/>
      <c r="AF13" s="17">
        <v>8.9091835360093803E-3</v>
      </c>
      <c r="AG13" s="17">
        <v>1.2460260040690899E-2</v>
      </c>
      <c r="AH13" s="17">
        <v>1.55206142646293E-2</v>
      </c>
      <c r="AI13" s="17">
        <v>1.2548769309927699E-2</v>
      </c>
      <c r="AJ13" s="17"/>
      <c r="AK13" s="17">
        <v>9.1484777211179001E-3</v>
      </c>
      <c r="AL13" s="17">
        <v>1.16853703142051E-2</v>
      </c>
      <c r="AM13" s="17"/>
      <c r="AN13" s="17">
        <v>1.1809167348639999E-2</v>
      </c>
      <c r="AO13" s="17">
        <v>5.4592922647042899E-3</v>
      </c>
      <c r="AP13" s="17">
        <v>5.6628541278910703E-3</v>
      </c>
      <c r="AQ13" s="17"/>
      <c r="AR13" s="17">
        <v>1.2858030360514699E-2</v>
      </c>
      <c r="AS13" s="17">
        <v>3.4184299758981498E-3</v>
      </c>
      <c r="AT13" s="17"/>
      <c r="AU13" s="17">
        <v>1.1329682479507599E-2</v>
      </c>
      <c r="AV13" s="17">
        <v>9.7438295696160998E-3</v>
      </c>
    </row>
    <row r="14" spans="2:48" x14ac:dyDescent="0.25">
      <c r="B14" s="18" t="s">
        <v>145</v>
      </c>
      <c r="C14" s="21">
        <v>0.86428277556365096</v>
      </c>
      <c r="D14" s="21">
        <v>0.82058871588468196</v>
      </c>
      <c r="E14" s="21">
        <v>0.90722789819072702</v>
      </c>
      <c r="F14" s="21"/>
      <c r="G14" s="21">
        <v>0.88034323006224302</v>
      </c>
      <c r="H14" s="21">
        <v>0.85618739049882797</v>
      </c>
      <c r="I14" s="21">
        <v>0.86221930734296803</v>
      </c>
      <c r="J14" s="21">
        <v>0.860666151461697</v>
      </c>
      <c r="K14" s="21">
        <v>0.86251059694915899</v>
      </c>
      <c r="L14" s="21"/>
      <c r="M14" s="21">
        <v>0.94047116882773396</v>
      </c>
      <c r="N14" s="21">
        <v>0.83259872198151197</v>
      </c>
      <c r="O14" s="21">
        <v>0.88915225794245401</v>
      </c>
      <c r="P14" s="21">
        <v>0.79759625811388102</v>
      </c>
      <c r="Q14" s="21"/>
      <c r="R14" s="21">
        <v>0.88741015304412096</v>
      </c>
      <c r="S14" s="21">
        <v>0.86943865303677204</v>
      </c>
      <c r="T14" s="21">
        <v>0.85658686781018401</v>
      </c>
      <c r="U14" s="21">
        <v>0.85657210506527703</v>
      </c>
      <c r="V14" s="21"/>
      <c r="W14" s="21">
        <v>0.863320440608493</v>
      </c>
      <c r="X14" s="21">
        <v>0.86397604594575295</v>
      </c>
      <c r="Y14" s="21">
        <v>0.88842147126219295</v>
      </c>
      <c r="Z14" s="21">
        <v>0.92737238247572595</v>
      </c>
      <c r="AA14" s="21">
        <v>0.79310315313620094</v>
      </c>
      <c r="AB14" s="21"/>
      <c r="AC14" s="21">
        <v>0.868130843890079</v>
      </c>
      <c r="AD14" s="21">
        <v>0.856973082523241</v>
      </c>
      <c r="AE14" s="21"/>
      <c r="AF14" s="21">
        <v>0.90022767076374</v>
      </c>
      <c r="AG14" s="21">
        <v>0.86411441051354798</v>
      </c>
      <c r="AH14" s="21">
        <v>0.85572437687029801</v>
      </c>
      <c r="AI14" s="21">
        <v>0.80415594049264605</v>
      </c>
      <c r="AJ14" s="21"/>
      <c r="AK14" s="21">
        <v>0.872898150177989</v>
      </c>
      <c r="AL14" s="21">
        <v>0.87089095145738704</v>
      </c>
      <c r="AM14" s="21"/>
      <c r="AN14" s="21">
        <v>0.89135156560468898</v>
      </c>
      <c r="AO14" s="21">
        <v>0.86174115462818901</v>
      </c>
      <c r="AP14" s="21">
        <v>0.88372505835741799</v>
      </c>
      <c r="AQ14" s="21"/>
      <c r="AR14" s="21">
        <v>0.86872880800291896</v>
      </c>
      <c r="AS14" s="21">
        <v>0.87406539644091596</v>
      </c>
      <c r="AT14" s="21"/>
      <c r="AU14" s="21">
        <v>0.88654100454581497</v>
      </c>
      <c r="AV14" s="21">
        <v>0.89385286216924598</v>
      </c>
    </row>
    <row r="15" spans="2:48" x14ac:dyDescent="0.25">
      <c r="B15" s="18" t="s">
        <v>146</v>
      </c>
      <c r="C15" s="21">
        <v>0.122519676278534</v>
      </c>
      <c r="D15" s="21">
        <v>0.163929655121342</v>
      </c>
      <c r="E15" s="21">
        <v>8.1615008986814702E-2</v>
      </c>
      <c r="F15" s="21"/>
      <c r="G15" s="21">
        <v>0.110880570166061</v>
      </c>
      <c r="H15" s="21">
        <v>0.131544553517464</v>
      </c>
      <c r="I15" s="21">
        <v>0.12663651183698099</v>
      </c>
      <c r="J15" s="21">
        <v>0.12749954917849299</v>
      </c>
      <c r="K15" s="21">
        <v>0.115809971095056</v>
      </c>
      <c r="L15" s="21"/>
      <c r="M15" s="21">
        <v>4.8339945175820999E-2</v>
      </c>
      <c r="N15" s="21">
        <v>0.15516192568968801</v>
      </c>
      <c r="O15" s="21">
        <v>9.6288065708402898E-2</v>
      </c>
      <c r="P15" s="21">
        <v>0.18632094052550799</v>
      </c>
      <c r="Q15" s="21"/>
      <c r="R15" s="21">
        <v>8.8163006870498994E-2</v>
      </c>
      <c r="S15" s="21">
        <v>0.11910620886543</v>
      </c>
      <c r="T15" s="21">
        <v>0.13287585188757101</v>
      </c>
      <c r="U15" s="21">
        <v>0.13348958747373901</v>
      </c>
      <c r="V15" s="21"/>
      <c r="W15" s="21">
        <v>0.127406718496309</v>
      </c>
      <c r="X15" s="21">
        <v>0.11822075602215899</v>
      </c>
      <c r="Y15" s="21">
        <v>0.10537400330466</v>
      </c>
      <c r="Z15" s="21">
        <v>7.2627617524274199E-2</v>
      </c>
      <c r="AA15" s="21">
        <v>0.100927760723505</v>
      </c>
      <c r="AB15" s="21"/>
      <c r="AC15" s="21">
        <v>0.120652048477893</v>
      </c>
      <c r="AD15" s="21">
        <v>0.12553467023129999</v>
      </c>
      <c r="AE15" s="21"/>
      <c r="AF15" s="21">
        <v>9.0863145700250794E-2</v>
      </c>
      <c r="AG15" s="21">
        <v>0.123425329445761</v>
      </c>
      <c r="AH15" s="21">
        <v>0.12875500886507199</v>
      </c>
      <c r="AI15" s="21">
        <v>0.18329529019742599</v>
      </c>
      <c r="AJ15" s="21"/>
      <c r="AK15" s="21">
        <v>0.117953372100893</v>
      </c>
      <c r="AL15" s="21">
        <v>0.117423678228408</v>
      </c>
      <c r="AM15" s="21"/>
      <c r="AN15" s="21">
        <v>9.6839267046670605E-2</v>
      </c>
      <c r="AO15" s="21">
        <v>0.13279955310710601</v>
      </c>
      <c r="AP15" s="21">
        <v>0.110612087514691</v>
      </c>
      <c r="AQ15" s="21"/>
      <c r="AR15" s="21">
        <v>0.118413161636567</v>
      </c>
      <c r="AS15" s="21">
        <v>0.12251617358318601</v>
      </c>
      <c r="AT15" s="21"/>
      <c r="AU15" s="21">
        <v>0.10212931297467701</v>
      </c>
      <c r="AV15" s="21">
        <v>9.6403308261137799E-2</v>
      </c>
    </row>
    <row r="16" spans="2:48" x14ac:dyDescent="0.25">
      <c r="B16" s="18" t="s">
        <v>147</v>
      </c>
      <c r="C16" s="22">
        <v>0.74176309928511697</v>
      </c>
      <c r="D16" s="22">
        <v>0.65665906076334002</v>
      </c>
      <c r="E16" s="22">
        <v>0.82561288920391196</v>
      </c>
      <c r="F16" s="22"/>
      <c r="G16" s="22">
        <v>0.76946265989618201</v>
      </c>
      <c r="H16" s="22">
        <v>0.724642836981365</v>
      </c>
      <c r="I16" s="22">
        <v>0.73558279550598704</v>
      </c>
      <c r="J16" s="22">
        <v>0.73316660228320396</v>
      </c>
      <c r="K16" s="22">
        <v>0.74670062585410302</v>
      </c>
      <c r="L16" s="22"/>
      <c r="M16" s="22">
        <v>0.892131223651913</v>
      </c>
      <c r="N16" s="22">
        <v>0.67743679629182396</v>
      </c>
      <c r="O16" s="22">
        <v>0.79286419223405102</v>
      </c>
      <c r="P16" s="22">
        <v>0.61127531758837295</v>
      </c>
      <c r="Q16" s="22"/>
      <c r="R16" s="22">
        <v>0.79924714617362103</v>
      </c>
      <c r="S16" s="22">
        <v>0.75033244417134204</v>
      </c>
      <c r="T16" s="22">
        <v>0.723711015922614</v>
      </c>
      <c r="U16" s="22">
        <v>0.72308251759153797</v>
      </c>
      <c r="V16" s="22"/>
      <c r="W16" s="22">
        <v>0.73591372211218398</v>
      </c>
      <c r="X16" s="22">
        <v>0.74575528992359397</v>
      </c>
      <c r="Y16" s="22">
        <v>0.78304746795753299</v>
      </c>
      <c r="Z16" s="22">
        <v>0.85474476495145102</v>
      </c>
      <c r="AA16" s="22">
        <v>0.69217539241269599</v>
      </c>
      <c r="AB16" s="22"/>
      <c r="AC16" s="22">
        <v>0.74747879541218598</v>
      </c>
      <c r="AD16" s="22">
        <v>0.73143841229194195</v>
      </c>
      <c r="AE16" s="22"/>
      <c r="AF16" s="22">
        <v>0.80936452506348899</v>
      </c>
      <c r="AG16" s="22">
        <v>0.74068908106778697</v>
      </c>
      <c r="AH16" s="22">
        <v>0.72696936800522605</v>
      </c>
      <c r="AI16" s="22">
        <v>0.62086065029521997</v>
      </c>
      <c r="AJ16" s="22"/>
      <c r="AK16" s="22">
        <v>0.75494477807709504</v>
      </c>
      <c r="AL16" s="22">
        <v>0.753467273228979</v>
      </c>
      <c r="AM16" s="22"/>
      <c r="AN16" s="22">
        <v>0.79451229855801897</v>
      </c>
      <c r="AO16" s="22">
        <v>0.728941601521083</v>
      </c>
      <c r="AP16" s="22">
        <v>0.77311297084272801</v>
      </c>
      <c r="AQ16" s="22"/>
      <c r="AR16" s="22">
        <v>0.75031564636635195</v>
      </c>
      <c r="AS16" s="22">
        <v>0.75154922285773096</v>
      </c>
      <c r="AT16" s="22"/>
      <c r="AU16" s="22">
        <v>0.78441169157113799</v>
      </c>
      <c r="AV16" s="22">
        <v>0.79744955390810801</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0.315993710771865</v>
      </c>
      <c r="D9" s="17">
        <v>0.30158760723536499</v>
      </c>
      <c r="E9" s="17">
        <v>0.32624172041774802</v>
      </c>
      <c r="F9" s="17"/>
      <c r="G9" s="17">
        <v>0.352600319463717</v>
      </c>
      <c r="H9" s="17">
        <v>0.25625889821244802</v>
      </c>
      <c r="I9" s="17">
        <v>0.27974251423518498</v>
      </c>
      <c r="J9" s="17">
        <v>0.38086903595547</v>
      </c>
      <c r="K9" s="17">
        <v>0.31013881965054901</v>
      </c>
      <c r="L9" s="17"/>
      <c r="M9" s="17">
        <v>0.29281955751395</v>
      </c>
      <c r="N9" s="17">
        <v>0.30354567239206998</v>
      </c>
      <c r="O9" s="17">
        <v>0.33159941301580198</v>
      </c>
      <c r="P9" s="17">
        <v>0.33226297490777301</v>
      </c>
      <c r="Q9" s="17"/>
      <c r="R9" s="17">
        <v>0.32930211329168202</v>
      </c>
      <c r="S9" s="17">
        <v>0.32168816605571299</v>
      </c>
      <c r="T9" s="17">
        <v>0.33097321047429301</v>
      </c>
      <c r="U9" s="17">
        <v>0.258213653090684</v>
      </c>
      <c r="V9" s="17"/>
      <c r="W9" s="17">
        <v>0.32444789939025398</v>
      </c>
      <c r="X9" s="17">
        <v>0.276376400592447</v>
      </c>
      <c r="Y9" s="17">
        <v>0.37030866291916498</v>
      </c>
      <c r="Z9" s="17">
        <v>0.363171273825807</v>
      </c>
      <c r="AA9" s="17">
        <v>0.333005356238119</v>
      </c>
      <c r="AB9" s="17"/>
      <c r="AC9" s="17">
        <v>0.29717571909937801</v>
      </c>
      <c r="AD9" s="17">
        <v>0.35368563939772901</v>
      </c>
      <c r="AE9" s="17"/>
      <c r="AF9" s="17">
        <v>0.31410012359692902</v>
      </c>
      <c r="AG9" s="17">
        <v>0.355289750482496</v>
      </c>
      <c r="AH9" s="17">
        <v>0.28998563934117899</v>
      </c>
      <c r="AI9" s="17">
        <v>0.34974829068205698</v>
      </c>
      <c r="AJ9" s="17"/>
      <c r="AK9" s="17">
        <v>0.36117689050271401</v>
      </c>
      <c r="AL9" s="17">
        <v>0.28190852729691701</v>
      </c>
      <c r="AM9" s="17"/>
      <c r="AN9" s="17">
        <v>0.36265132636727798</v>
      </c>
      <c r="AO9" s="17">
        <v>0.27790261437013603</v>
      </c>
      <c r="AP9" s="17">
        <v>0.32417766641198298</v>
      </c>
      <c r="AQ9" s="17"/>
      <c r="AR9" s="17">
        <v>0.37149535986794202</v>
      </c>
      <c r="AS9" s="17">
        <v>0.27184990486937199</v>
      </c>
      <c r="AT9" s="17"/>
      <c r="AU9" s="17">
        <v>0.36069151309879499</v>
      </c>
      <c r="AV9" s="17">
        <v>0.29014807307596002</v>
      </c>
    </row>
    <row r="10" spans="2:48" x14ac:dyDescent="0.25">
      <c r="B10" s="18" t="s">
        <v>142</v>
      </c>
      <c r="C10" s="17">
        <v>0.43225523745058297</v>
      </c>
      <c r="D10" s="17">
        <v>0.42722411451564102</v>
      </c>
      <c r="E10" s="17">
        <v>0.44278350491374302</v>
      </c>
      <c r="F10" s="17"/>
      <c r="G10" s="17">
        <v>0.36944346718507598</v>
      </c>
      <c r="H10" s="17">
        <v>0.51934940386752504</v>
      </c>
      <c r="I10" s="17">
        <v>0.418085298206198</v>
      </c>
      <c r="J10" s="17">
        <v>0.37770538866221798</v>
      </c>
      <c r="K10" s="17">
        <v>0.47550865831473699</v>
      </c>
      <c r="L10" s="17"/>
      <c r="M10" s="17">
        <v>0.45000363162703599</v>
      </c>
      <c r="N10" s="17">
        <v>0.399608417120287</v>
      </c>
      <c r="O10" s="17">
        <v>0.47303116496848302</v>
      </c>
      <c r="P10" s="17">
        <v>0.41527026648232701</v>
      </c>
      <c r="Q10" s="17"/>
      <c r="R10" s="17">
        <v>0.40423276982256401</v>
      </c>
      <c r="S10" s="17">
        <v>0.40513352682347697</v>
      </c>
      <c r="T10" s="17">
        <v>0.42979721423106099</v>
      </c>
      <c r="U10" s="17">
        <v>0.49217847391138198</v>
      </c>
      <c r="V10" s="17"/>
      <c r="W10" s="17">
        <v>0.42685426304334501</v>
      </c>
      <c r="X10" s="17">
        <v>0.45540419777336899</v>
      </c>
      <c r="Y10" s="17">
        <v>0.40316867189216898</v>
      </c>
      <c r="Z10" s="17">
        <v>0.49290078794992698</v>
      </c>
      <c r="AA10" s="17">
        <v>0.47138702596566001</v>
      </c>
      <c r="AB10" s="17"/>
      <c r="AC10" s="17">
        <v>0.42770075400936503</v>
      </c>
      <c r="AD10" s="17">
        <v>0.44290221167370097</v>
      </c>
      <c r="AE10" s="17"/>
      <c r="AF10" s="17">
        <v>0.45032077318610098</v>
      </c>
      <c r="AG10" s="17">
        <v>0.45997037650486999</v>
      </c>
      <c r="AH10" s="17">
        <v>0.41506248216987202</v>
      </c>
      <c r="AI10" s="17">
        <v>0.37332092370991499</v>
      </c>
      <c r="AJ10" s="17"/>
      <c r="AK10" s="17">
        <v>0.41439990582279901</v>
      </c>
      <c r="AL10" s="17">
        <v>0.45048833834760499</v>
      </c>
      <c r="AM10" s="17"/>
      <c r="AN10" s="17">
        <v>0.43678429011715703</v>
      </c>
      <c r="AO10" s="17">
        <v>0.47103668942885801</v>
      </c>
      <c r="AP10" s="17">
        <v>0.39097000664533998</v>
      </c>
      <c r="AQ10" s="17"/>
      <c r="AR10" s="17">
        <v>0.41572894528631099</v>
      </c>
      <c r="AS10" s="17">
        <v>0.413735309391152</v>
      </c>
      <c r="AT10" s="17"/>
      <c r="AU10" s="17">
        <v>0.43397226781535297</v>
      </c>
      <c r="AV10" s="17">
        <v>0.41813519250633202</v>
      </c>
    </row>
    <row r="11" spans="2:48" x14ac:dyDescent="0.25">
      <c r="B11" s="18" t="s">
        <v>143</v>
      </c>
      <c r="C11" s="17">
        <v>0.19411680812495999</v>
      </c>
      <c r="D11" s="17">
        <v>0.21291632383577599</v>
      </c>
      <c r="E11" s="17">
        <v>0.17472464187512099</v>
      </c>
      <c r="F11" s="17"/>
      <c r="G11" s="17">
        <v>0.21881590553240499</v>
      </c>
      <c r="H11" s="17">
        <v>0.15088183015085099</v>
      </c>
      <c r="I11" s="17">
        <v>0.239586090167382</v>
      </c>
      <c r="J11" s="17">
        <v>0.18219491299507301</v>
      </c>
      <c r="K11" s="17">
        <v>0.18004675565750899</v>
      </c>
      <c r="L11" s="17"/>
      <c r="M11" s="17">
        <v>0.23661913605856799</v>
      </c>
      <c r="N11" s="17">
        <v>0.227424929607383</v>
      </c>
      <c r="O11" s="17">
        <v>0.12719498878180999</v>
      </c>
      <c r="P11" s="17">
        <v>0.17528544157308601</v>
      </c>
      <c r="Q11" s="17"/>
      <c r="R11" s="17">
        <v>0.19130074491273699</v>
      </c>
      <c r="S11" s="17">
        <v>0.22408654354187299</v>
      </c>
      <c r="T11" s="17">
        <v>0.18586828445266901</v>
      </c>
      <c r="U11" s="17">
        <v>0.19861491138062401</v>
      </c>
      <c r="V11" s="17"/>
      <c r="W11" s="17">
        <v>0.197547062091948</v>
      </c>
      <c r="X11" s="17">
        <v>0.19471519787386199</v>
      </c>
      <c r="Y11" s="17">
        <v>0.18729780187262399</v>
      </c>
      <c r="Z11" s="17">
        <v>9.4525363953620295E-2</v>
      </c>
      <c r="AA11" s="17">
        <v>0.19560761779622099</v>
      </c>
      <c r="AB11" s="17"/>
      <c r="AC11" s="17">
        <v>0.21703562527001299</v>
      </c>
      <c r="AD11" s="17">
        <v>0.14673661025808299</v>
      </c>
      <c r="AE11" s="17"/>
      <c r="AF11" s="17">
        <v>0.18584580776307799</v>
      </c>
      <c r="AG11" s="17">
        <v>0.131664996829606</v>
      </c>
      <c r="AH11" s="17">
        <v>0.23711968083837101</v>
      </c>
      <c r="AI11" s="17">
        <v>0.18771646518987301</v>
      </c>
      <c r="AJ11" s="17"/>
      <c r="AK11" s="17">
        <v>0.166592416648464</v>
      </c>
      <c r="AL11" s="17">
        <v>0.22726361797839301</v>
      </c>
      <c r="AM11" s="17"/>
      <c r="AN11" s="17">
        <v>0.150864358256981</v>
      </c>
      <c r="AO11" s="17">
        <v>0.208431204686608</v>
      </c>
      <c r="AP11" s="17">
        <v>0.22914280436562101</v>
      </c>
      <c r="AQ11" s="17"/>
      <c r="AR11" s="17">
        <v>0.15465735820676399</v>
      </c>
      <c r="AS11" s="17">
        <v>0.26082153769633898</v>
      </c>
      <c r="AT11" s="17"/>
      <c r="AU11" s="17">
        <v>0.157436217752118</v>
      </c>
      <c r="AV11" s="17">
        <v>0.23416364006906501</v>
      </c>
    </row>
    <row r="12" spans="2:48" x14ac:dyDescent="0.25">
      <c r="B12" s="18" t="s">
        <v>144</v>
      </c>
      <c r="C12" s="17">
        <v>2.7215024121764401E-2</v>
      </c>
      <c r="D12" s="17">
        <v>2.3858508114657302E-2</v>
      </c>
      <c r="E12" s="17">
        <v>2.9265923288222698E-2</v>
      </c>
      <c r="F12" s="17"/>
      <c r="G12" s="17">
        <v>3.4095308714826897E-2</v>
      </c>
      <c r="H12" s="17">
        <v>3.4681158347171101E-2</v>
      </c>
      <c r="I12" s="17">
        <v>3.6978493288696901E-2</v>
      </c>
      <c r="J12" s="17">
        <v>2.6547563078789499E-2</v>
      </c>
      <c r="K12" s="17">
        <v>4.50292063778014E-3</v>
      </c>
      <c r="L12" s="17"/>
      <c r="M12" s="17">
        <v>1.1934396418394199E-2</v>
      </c>
      <c r="N12" s="17">
        <v>2.4500956223098901E-2</v>
      </c>
      <c r="O12" s="17">
        <v>3.3745660290131201E-2</v>
      </c>
      <c r="P12" s="17">
        <v>4.1744413464199298E-2</v>
      </c>
      <c r="Q12" s="17"/>
      <c r="R12" s="17">
        <v>3.0339690483404E-2</v>
      </c>
      <c r="S12" s="17">
        <v>3.1748302371080603E-2</v>
      </c>
      <c r="T12" s="17">
        <v>1.6105179034843702E-2</v>
      </c>
      <c r="U12" s="17">
        <v>2.5781974387503501E-2</v>
      </c>
      <c r="V12" s="17"/>
      <c r="W12" s="17">
        <v>2.51611904405151E-2</v>
      </c>
      <c r="X12" s="17">
        <v>2.1548704237794699E-2</v>
      </c>
      <c r="Y12" s="17">
        <v>2.6120062924487601E-2</v>
      </c>
      <c r="Z12" s="17">
        <v>4.94025742706449E-2</v>
      </c>
      <c r="AA12" s="17">
        <v>0</v>
      </c>
      <c r="AB12" s="17"/>
      <c r="AC12" s="17">
        <v>2.9919668816800301E-2</v>
      </c>
      <c r="AD12" s="17">
        <v>2.29378398488869E-2</v>
      </c>
      <c r="AE12" s="17"/>
      <c r="AF12" s="17">
        <v>2.5915986122023098E-2</v>
      </c>
      <c r="AG12" s="17">
        <v>1.7790590959928201E-2</v>
      </c>
      <c r="AH12" s="17">
        <v>2.40907933846915E-2</v>
      </c>
      <c r="AI12" s="17">
        <v>7.6665551108226399E-2</v>
      </c>
      <c r="AJ12" s="17"/>
      <c r="AK12" s="17">
        <v>1.72917203115249E-2</v>
      </c>
      <c r="AL12" s="17">
        <v>2.6554037659922501E-2</v>
      </c>
      <c r="AM12" s="17"/>
      <c r="AN12" s="17">
        <v>3.3172245481125802E-2</v>
      </c>
      <c r="AO12" s="17">
        <v>8.0439400429382201E-3</v>
      </c>
      <c r="AP12" s="17">
        <v>3.4591090243373701E-2</v>
      </c>
      <c r="AQ12" s="17"/>
      <c r="AR12" s="17">
        <v>2.07396673905373E-2</v>
      </c>
      <c r="AS12" s="17">
        <v>3.2681713342249799E-2</v>
      </c>
      <c r="AT12" s="17"/>
      <c r="AU12" s="17">
        <v>2.53695714121909E-2</v>
      </c>
      <c r="AV12" s="17">
        <v>2.5482699325428401E-2</v>
      </c>
    </row>
    <row r="13" spans="2:48" x14ac:dyDescent="0.25">
      <c r="B13" s="18" t="s">
        <v>123</v>
      </c>
      <c r="C13" s="17">
        <v>3.0419219530828202E-2</v>
      </c>
      <c r="D13" s="17">
        <v>3.4413446298561502E-2</v>
      </c>
      <c r="E13" s="17">
        <v>2.6984209505165401E-2</v>
      </c>
      <c r="F13" s="17"/>
      <c r="G13" s="17">
        <v>2.5044999103974699E-2</v>
      </c>
      <c r="H13" s="17">
        <v>3.8828709422004802E-2</v>
      </c>
      <c r="I13" s="17">
        <v>2.5607604102537498E-2</v>
      </c>
      <c r="J13" s="17">
        <v>3.2683099308449703E-2</v>
      </c>
      <c r="K13" s="17">
        <v>2.9802845739424901E-2</v>
      </c>
      <c r="L13" s="17"/>
      <c r="M13" s="17">
        <v>8.6232783820521207E-3</v>
      </c>
      <c r="N13" s="17">
        <v>4.49200246571606E-2</v>
      </c>
      <c r="O13" s="17">
        <v>3.4428772943773202E-2</v>
      </c>
      <c r="P13" s="17">
        <v>3.5436903572614697E-2</v>
      </c>
      <c r="Q13" s="17"/>
      <c r="R13" s="17">
        <v>4.4824681489613001E-2</v>
      </c>
      <c r="S13" s="17">
        <v>1.7343461207856799E-2</v>
      </c>
      <c r="T13" s="17">
        <v>3.7256111807133799E-2</v>
      </c>
      <c r="U13" s="17">
        <v>2.5210987229806098E-2</v>
      </c>
      <c r="V13" s="17"/>
      <c r="W13" s="17">
        <v>2.5989585033937501E-2</v>
      </c>
      <c r="X13" s="17">
        <v>5.1955499522527399E-2</v>
      </c>
      <c r="Y13" s="17">
        <v>1.31048003915547E-2</v>
      </c>
      <c r="Z13" s="17">
        <v>0</v>
      </c>
      <c r="AA13" s="17">
        <v>0</v>
      </c>
      <c r="AB13" s="17"/>
      <c r="AC13" s="17">
        <v>2.8168232804444499E-2</v>
      </c>
      <c r="AD13" s="17">
        <v>3.3737698821600097E-2</v>
      </c>
      <c r="AE13" s="17"/>
      <c r="AF13" s="17">
        <v>2.3817309331868299E-2</v>
      </c>
      <c r="AG13" s="17">
        <v>3.5284285223100703E-2</v>
      </c>
      <c r="AH13" s="17">
        <v>3.3741404265886302E-2</v>
      </c>
      <c r="AI13" s="17">
        <v>1.2548769309927699E-2</v>
      </c>
      <c r="AJ13" s="17"/>
      <c r="AK13" s="17">
        <v>4.0539066714498397E-2</v>
      </c>
      <c r="AL13" s="17">
        <v>1.3785478717162901E-2</v>
      </c>
      <c r="AM13" s="17"/>
      <c r="AN13" s="17">
        <v>1.6527779777458999E-2</v>
      </c>
      <c r="AO13" s="17">
        <v>3.4585551471460002E-2</v>
      </c>
      <c r="AP13" s="17">
        <v>2.11184323336818E-2</v>
      </c>
      <c r="AQ13" s="17"/>
      <c r="AR13" s="17">
        <v>3.7378669248445802E-2</v>
      </c>
      <c r="AS13" s="17">
        <v>2.09115347008869E-2</v>
      </c>
      <c r="AT13" s="17"/>
      <c r="AU13" s="17">
        <v>2.2530429921543201E-2</v>
      </c>
      <c r="AV13" s="17">
        <v>3.2070395023214598E-2</v>
      </c>
    </row>
    <row r="14" spans="2:48" x14ac:dyDescent="0.25">
      <c r="B14" s="18" t="s">
        <v>145</v>
      </c>
      <c r="C14" s="21">
        <v>0.74824894822244703</v>
      </c>
      <c r="D14" s="21">
        <v>0.72881172175100495</v>
      </c>
      <c r="E14" s="21">
        <v>0.76902522533149098</v>
      </c>
      <c r="F14" s="21"/>
      <c r="G14" s="21">
        <v>0.72204378664879298</v>
      </c>
      <c r="H14" s="21">
        <v>0.775608302079973</v>
      </c>
      <c r="I14" s="21">
        <v>0.69782781244138303</v>
      </c>
      <c r="J14" s="21">
        <v>0.75857442461768698</v>
      </c>
      <c r="K14" s="21">
        <v>0.785647477965286</v>
      </c>
      <c r="L14" s="21"/>
      <c r="M14" s="21">
        <v>0.742823189140986</v>
      </c>
      <c r="N14" s="21">
        <v>0.70315408951235703</v>
      </c>
      <c r="O14" s="21">
        <v>0.80463057798428494</v>
      </c>
      <c r="P14" s="21">
        <v>0.74753324139010002</v>
      </c>
      <c r="Q14" s="21"/>
      <c r="R14" s="21">
        <v>0.73353488311424597</v>
      </c>
      <c r="S14" s="21">
        <v>0.72682169287918996</v>
      </c>
      <c r="T14" s="21">
        <v>0.76077042470535405</v>
      </c>
      <c r="U14" s="21">
        <v>0.75039212700206603</v>
      </c>
      <c r="V14" s="21"/>
      <c r="W14" s="21">
        <v>0.75130216243359904</v>
      </c>
      <c r="X14" s="21">
        <v>0.73178059836581599</v>
      </c>
      <c r="Y14" s="21">
        <v>0.77347733481133296</v>
      </c>
      <c r="Z14" s="21">
        <v>0.85607206177573503</v>
      </c>
      <c r="AA14" s="21">
        <v>0.80439238220377896</v>
      </c>
      <c r="AB14" s="21"/>
      <c r="AC14" s="21">
        <v>0.72487647310874304</v>
      </c>
      <c r="AD14" s="21">
        <v>0.79658785107143004</v>
      </c>
      <c r="AE14" s="21"/>
      <c r="AF14" s="21">
        <v>0.76442089678303005</v>
      </c>
      <c r="AG14" s="21">
        <v>0.81526012698736505</v>
      </c>
      <c r="AH14" s="21">
        <v>0.70504812151105101</v>
      </c>
      <c r="AI14" s="21">
        <v>0.72306921439197203</v>
      </c>
      <c r="AJ14" s="21"/>
      <c r="AK14" s="21">
        <v>0.77557679632551302</v>
      </c>
      <c r="AL14" s="21">
        <v>0.732396865644521</v>
      </c>
      <c r="AM14" s="21"/>
      <c r="AN14" s="21">
        <v>0.79943561648443495</v>
      </c>
      <c r="AO14" s="21">
        <v>0.74893930379899298</v>
      </c>
      <c r="AP14" s="21">
        <v>0.71514767305732296</v>
      </c>
      <c r="AQ14" s="21"/>
      <c r="AR14" s="21">
        <v>0.78722430515425301</v>
      </c>
      <c r="AS14" s="21">
        <v>0.68558521426052399</v>
      </c>
      <c r="AT14" s="21"/>
      <c r="AU14" s="21">
        <v>0.79466378091414802</v>
      </c>
      <c r="AV14" s="21">
        <v>0.70828326558229204</v>
      </c>
    </row>
    <row r="15" spans="2:48" x14ac:dyDescent="0.25">
      <c r="B15" s="18" t="s">
        <v>146</v>
      </c>
      <c r="C15" s="21">
        <v>0.22133183224672501</v>
      </c>
      <c r="D15" s="21">
        <v>0.236774831950433</v>
      </c>
      <c r="E15" s="21">
        <v>0.20399056516334299</v>
      </c>
      <c r="F15" s="21"/>
      <c r="G15" s="21">
        <v>0.25291121424723201</v>
      </c>
      <c r="H15" s="21">
        <v>0.185562988498022</v>
      </c>
      <c r="I15" s="21">
        <v>0.27656458345607898</v>
      </c>
      <c r="J15" s="21">
        <v>0.20874247607386301</v>
      </c>
      <c r="K15" s="21">
        <v>0.18454967629528901</v>
      </c>
      <c r="L15" s="21"/>
      <c r="M15" s="21">
        <v>0.24855353247696199</v>
      </c>
      <c r="N15" s="21">
        <v>0.25192588583048198</v>
      </c>
      <c r="O15" s="21">
        <v>0.160940649071942</v>
      </c>
      <c r="P15" s="21">
        <v>0.217029855037285</v>
      </c>
      <c r="Q15" s="21"/>
      <c r="R15" s="21">
        <v>0.22164043539614101</v>
      </c>
      <c r="S15" s="21">
        <v>0.25583484591295302</v>
      </c>
      <c r="T15" s="21">
        <v>0.20197346348751199</v>
      </c>
      <c r="U15" s="21">
        <v>0.224396885768128</v>
      </c>
      <c r="V15" s="21"/>
      <c r="W15" s="21">
        <v>0.22270825253246301</v>
      </c>
      <c r="X15" s="21">
        <v>0.216263902111657</v>
      </c>
      <c r="Y15" s="21">
        <v>0.213417864797112</v>
      </c>
      <c r="Z15" s="21">
        <v>0.143927938224265</v>
      </c>
      <c r="AA15" s="21">
        <v>0.19560761779622099</v>
      </c>
      <c r="AB15" s="21"/>
      <c r="AC15" s="21">
        <v>0.24695529408681299</v>
      </c>
      <c r="AD15" s="21">
        <v>0.16967445010696999</v>
      </c>
      <c r="AE15" s="21"/>
      <c r="AF15" s="21">
        <v>0.211761793885102</v>
      </c>
      <c r="AG15" s="21">
        <v>0.14945558778953399</v>
      </c>
      <c r="AH15" s="21">
        <v>0.26121047422306298</v>
      </c>
      <c r="AI15" s="21">
        <v>0.26438201629809999</v>
      </c>
      <c r="AJ15" s="21"/>
      <c r="AK15" s="21">
        <v>0.18388413695998901</v>
      </c>
      <c r="AL15" s="21">
        <v>0.25381765563831599</v>
      </c>
      <c r="AM15" s="21"/>
      <c r="AN15" s="21">
        <v>0.18403660373810701</v>
      </c>
      <c r="AO15" s="21">
        <v>0.21647514472954699</v>
      </c>
      <c r="AP15" s="21">
        <v>0.26373389460899499</v>
      </c>
      <c r="AQ15" s="21"/>
      <c r="AR15" s="21">
        <v>0.175397025597301</v>
      </c>
      <c r="AS15" s="21">
        <v>0.29350325103858899</v>
      </c>
      <c r="AT15" s="21"/>
      <c r="AU15" s="21">
        <v>0.18280578916430901</v>
      </c>
      <c r="AV15" s="21">
        <v>0.259646339394493</v>
      </c>
    </row>
    <row r="16" spans="2:48" x14ac:dyDescent="0.25">
      <c r="B16" s="18" t="s">
        <v>147</v>
      </c>
      <c r="C16" s="22">
        <v>0.52691711597572299</v>
      </c>
      <c r="D16" s="22">
        <v>0.49203688980057197</v>
      </c>
      <c r="E16" s="22">
        <v>0.56503466016814796</v>
      </c>
      <c r="F16" s="22"/>
      <c r="G16" s="22">
        <v>0.46913257240156098</v>
      </c>
      <c r="H16" s="22">
        <v>0.590045313581951</v>
      </c>
      <c r="I16" s="22">
        <v>0.42126322898530399</v>
      </c>
      <c r="J16" s="22">
        <v>0.549831948543824</v>
      </c>
      <c r="K16" s="22">
        <v>0.60109780166999704</v>
      </c>
      <c r="L16" s="22"/>
      <c r="M16" s="22">
        <v>0.494269656664023</v>
      </c>
      <c r="N16" s="22">
        <v>0.451228203681875</v>
      </c>
      <c r="O16" s="22">
        <v>0.643689928912344</v>
      </c>
      <c r="P16" s="22">
        <v>0.53050338635281502</v>
      </c>
      <c r="Q16" s="22"/>
      <c r="R16" s="22">
        <v>0.51189444771810499</v>
      </c>
      <c r="S16" s="22">
        <v>0.47098684696623699</v>
      </c>
      <c r="T16" s="22">
        <v>0.55879696121784195</v>
      </c>
      <c r="U16" s="22">
        <v>0.52599524123393804</v>
      </c>
      <c r="V16" s="22"/>
      <c r="W16" s="22">
        <v>0.52859390990113597</v>
      </c>
      <c r="X16" s="22">
        <v>0.51551669625415897</v>
      </c>
      <c r="Y16" s="22">
        <v>0.56005947001422096</v>
      </c>
      <c r="Z16" s="22">
        <v>0.71214412355147005</v>
      </c>
      <c r="AA16" s="22">
        <v>0.60878476440755802</v>
      </c>
      <c r="AB16" s="22"/>
      <c r="AC16" s="22">
        <v>0.47792117902192999</v>
      </c>
      <c r="AD16" s="22">
        <v>0.62691340096446002</v>
      </c>
      <c r="AE16" s="22"/>
      <c r="AF16" s="22">
        <v>0.55265910289792897</v>
      </c>
      <c r="AG16" s="22">
        <v>0.665804539197831</v>
      </c>
      <c r="AH16" s="22">
        <v>0.44383764728798802</v>
      </c>
      <c r="AI16" s="22">
        <v>0.45868719809387298</v>
      </c>
      <c r="AJ16" s="22"/>
      <c r="AK16" s="22">
        <v>0.59169265936552395</v>
      </c>
      <c r="AL16" s="22">
        <v>0.47857921000620601</v>
      </c>
      <c r="AM16" s="22"/>
      <c r="AN16" s="22">
        <v>0.61539901274632802</v>
      </c>
      <c r="AO16" s="22">
        <v>0.532464159069447</v>
      </c>
      <c r="AP16" s="22">
        <v>0.45141377844832797</v>
      </c>
      <c r="AQ16" s="22"/>
      <c r="AR16" s="22">
        <v>0.61182727955695104</v>
      </c>
      <c r="AS16" s="22">
        <v>0.392081963221935</v>
      </c>
      <c r="AT16" s="22"/>
      <c r="AU16" s="22">
        <v>0.61185799174983901</v>
      </c>
      <c r="AV16" s="22">
        <v>0.44863692618779899</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0.14096726126301001</v>
      </c>
      <c r="D9" s="17">
        <v>0.15208221519912399</v>
      </c>
      <c r="E9" s="17">
        <v>0.132430302211381</v>
      </c>
      <c r="F9" s="17"/>
      <c r="G9" s="17">
        <v>0.10077369275674999</v>
      </c>
      <c r="H9" s="17">
        <v>0.12643002608434101</v>
      </c>
      <c r="I9" s="17">
        <v>0.125526099913464</v>
      </c>
      <c r="J9" s="17">
        <v>0.140350741580756</v>
      </c>
      <c r="K9" s="17">
        <v>0.20909779764622199</v>
      </c>
      <c r="L9" s="17"/>
      <c r="M9" s="17">
        <v>0.14140550575340199</v>
      </c>
      <c r="N9" s="17">
        <v>0.132148133474906</v>
      </c>
      <c r="O9" s="17">
        <v>0.174053330387095</v>
      </c>
      <c r="P9" s="17">
        <v>0.106465964800681</v>
      </c>
      <c r="Q9" s="17"/>
      <c r="R9" s="17">
        <v>0.23344551208631201</v>
      </c>
      <c r="S9" s="17">
        <v>0.119200197123218</v>
      </c>
      <c r="T9" s="17">
        <v>0.15205364729201001</v>
      </c>
      <c r="U9" s="17">
        <v>0.10988630366353699</v>
      </c>
      <c r="V9" s="17"/>
      <c r="W9" s="17">
        <v>0.14138913396135699</v>
      </c>
      <c r="X9" s="17">
        <v>8.0977241648998097E-2</v>
      </c>
      <c r="Y9" s="17">
        <v>0.195698447751875</v>
      </c>
      <c r="Z9" s="17">
        <v>0.31344048934597701</v>
      </c>
      <c r="AA9" s="17">
        <v>0.50995220652100903</v>
      </c>
      <c r="AB9" s="17"/>
      <c r="AC9" s="17">
        <v>0.115582567858748</v>
      </c>
      <c r="AD9" s="17">
        <v>0.19251276207890999</v>
      </c>
      <c r="AE9" s="17"/>
      <c r="AF9" s="17">
        <v>0.20296515309883101</v>
      </c>
      <c r="AG9" s="17">
        <v>0.14113876750107501</v>
      </c>
      <c r="AH9" s="17">
        <v>9.3579808936446199E-2</v>
      </c>
      <c r="AI9" s="17">
        <v>0.141630227219017</v>
      </c>
      <c r="AJ9" s="17"/>
      <c r="AK9" s="17">
        <v>0.18627821146801599</v>
      </c>
      <c r="AL9" s="17">
        <v>0.110860907114403</v>
      </c>
      <c r="AM9" s="17"/>
      <c r="AN9" s="17">
        <v>0.18230938558627699</v>
      </c>
      <c r="AO9" s="17">
        <v>0.145403265014665</v>
      </c>
      <c r="AP9" s="17">
        <v>0.10316361816339401</v>
      </c>
      <c r="AQ9" s="17"/>
      <c r="AR9" s="17">
        <v>0.19543252440791101</v>
      </c>
      <c r="AS9" s="17">
        <v>0.102268335596648</v>
      </c>
      <c r="AT9" s="17"/>
      <c r="AU9" s="17">
        <v>0.18547889681440299</v>
      </c>
      <c r="AV9" s="17">
        <v>0.113142775958018</v>
      </c>
    </row>
    <row r="10" spans="2:48" x14ac:dyDescent="0.25">
      <c r="B10" s="18" t="s">
        <v>142</v>
      </c>
      <c r="C10" s="17">
        <v>0.27977928675661901</v>
      </c>
      <c r="D10" s="17">
        <v>0.32942436541391801</v>
      </c>
      <c r="E10" s="17">
        <v>0.235301142142023</v>
      </c>
      <c r="F10" s="17"/>
      <c r="G10" s="17">
        <v>0.229077245032038</v>
      </c>
      <c r="H10" s="17">
        <v>0.27162988661496801</v>
      </c>
      <c r="I10" s="17">
        <v>0.29036202727919003</v>
      </c>
      <c r="J10" s="17">
        <v>0.316450597605474</v>
      </c>
      <c r="K10" s="17">
        <v>0.28901724650409499</v>
      </c>
      <c r="L10" s="17"/>
      <c r="M10" s="17">
        <v>0.27311199518912699</v>
      </c>
      <c r="N10" s="17">
        <v>0.26720548428437801</v>
      </c>
      <c r="O10" s="17">
        <v>0.32940314741367699</v>
      </c>
      <c r="P10" s="17">
        <v>0.26792161838837503</v>
      </c>
      <c r="Q10" s="17"/>
      <c r="R10" s="17">
        <v>0.362303098512193</v>
      </c>
      <c r="S10" s="17">
        <v>0.27152574764601201</v>
      </c>
      <c r="T10" s="17">
        <v>0.27583520521815602</v>
      </c>
      <c r="U10" s="17">
        <v>0.23093001786328801</v>
      </c>
      <c r="V10" s="17"/>
      <c r="W10" s="17">
        <v>0.23737016541468001</v>
      </c>
      <c r="X10" s="17">
        <v>0.269441875421502</v>
      </c>
      <c r="Y10" s="17">
        <v>0.33801921937710999</v>
      </c>
      <c r="Z10" s="17">
        <v>0.28702580682254902</v>
      </c>
      <c r="AA10" s="17">
        <v>0.22790026370977201</v>
      </c>
      <c r="AB10" s="17"/>
      <c r="AC10" s="17">
        <v>0.24113227882652799</v>
      </c>
      <c r="AD10" s="17">
        <v>0.35002719050129699</v>
      </c>
      <c r="AE10" s="17"/>
      <c r="AF10" s="17">
        <v>0.29320100280017902</v>
      </c>
      <c r="AG10" s="17">
        <v>0.32619067726957002</v>
      </c>
      <c r="AH10" s="17">
        <v>0.243696383063536</v>
      </c>
      <c r="AI10" s="17">
        <v>0.31744518062305499</v>
      </c>
      <c r="AJ10" s="17"/>
      <c r="AK10" s="17">
        <v>0.31449078837405198</v>
      </c>
      <c r="AL10" s="17">
        <v>0.25043840352333502</v>
      </c>
      <c r="AM10" s="17"/>
      <c r="AN10" s="17">
        <v>0.26603116770714402</v>
      </c>
      <c r="AO10" s="17">
        <v>0.32163034274819302</v>
      </c>
      <c r="AP10" s="17">
        <v>0.21354342261233999</v>
      </c>
      <c r="AQ10" s="17"/>
      <c r="AR10" s="17">
        <v>0.363099395740899</v>
      </c>
      <c r="AS10" s="17">
        <v>0.17369446004976899</v>
      </c>
      <c r="AT10" s="17"/>
      <c r="AU10" s="17">
        <v>0.37497562765245301</v>
      </c>
      <c r="AV10" s="17">
        <v>0.139908576001986</v>
      </c>
    </row>
    <row r="11" spans="2:48" x14ac:dyDescent="0.25">
      <c r="B11" s="18" t="s">
        <v>143</v>
      </c>
      <c r="C11" s="17">
        <v>0.33241456198701802</v>
      </c>
      <c r="D11" s="17">
        <v>0.30649181252053898</v>
      </c>
      <c r="E11" s="17">
        <v>0.35973382042905699</v>
      </c>
      <c r="F11" s="17"/>
      <c r="G11" s="17">
        <v>0.38508621207578098</v>
      </c>
      <c r="H11" s="17">
        <v>0.33108409053313598</v>
      </c>
      <c r="I11" s="17">
        <v>0.35721304809507998</v>
      </c>
      <c r="J11" s="17">
        <v>0.284720590294953</v>
      </c>
      <c r="K11" s="17">
        <v>0.30686029085713101</v>
      </c>
      <c r="L11" s="17"/>
      <c r="M11" s="17">
        <v>0.34941696115285598</v>
      </c>
      <c r="N11" s="17">
        <v>0.31270300164952602</v>
      </c>
      <c r="O11" s="17">
        <v>0.31625380250381502</v>
      </c>
      <c r="P11" s="17">
        <v>0.34843127619212</v>
      </c>
      <c r="Q11" s="17"/>
      <c r="R11" s="17">
        <v>0.243732128539461</v>
      </c>
      <c r="S11" s="17">
        <v>0.34853638973172402</v>
      </c>
      <c r="T11" s="17">
        <v>0.32190713036716001</v>
      </c>
      <c r="U11" s="17">
        <v>0.389369826513494</v>
      </c>
      <c r="V11" s="17"/>
      <c r="W11" s="17">
        <v>0.35091787462460999</v>
      </c>
      <c r="X11" s="17">
        <v>0.38223115635388399</v>
      </c>
      <c r="Y11" s="17">
        <v>0.252894731118048</v>
      </c>
      <c r="Z11" s="17">
        <v>0.17859128504803301</v>
      </c>
      <c r="AA11" s="17">
        <v>0.26214752976921901</v>
      </c>
      <c r="AB11" s="17"/>
      <c r="AC11" s="17">
        <v>0.34657286499687001</v>
      </c>
      <c r="AD11" s="17">
        <v>0.31179307275219398</v>
      </c>
      <c r="AE11" s="17"/>
      <c r="AF11" s="17">
        <v>0.278126677506774</v>
      </c>
      <c r="AG11" s="17">
        <v>0.35475620847919997</v>
      </c>
      <c r="AH11" s="17">
        <v>0.36769325419972698</v>
      </c>
      <c r="AI11" s="17">
        <v>0.28868423604260401</v>
      </c>
      <c r="AJ11" s="17"/>
      <c r="AK11" s="17">
        <v>0.30055218852072901</v>
      </c>
      <c r="AL11" s="17">
        <v>0.35377509856607903</v>
      </c>
      <c r="AM11" s="17"/>
      <c r="AN11" s="17">
        <v>0.29886344442905999</v>
      </c>
      <c r="AO11" s="17">
        <v>0.326456753046591</v>
      </c>
      <c r="AP11" s="17">
        <v>0.38299832739489298</v>
      </c>
      <c r="AQ11" s="17"/>
      <c r="AR11" s="17">
        <v>0.26809476082193401</v>
      </c>
      <c r="AS11" s="17">
        <v>0.37481481251617998</v>
      </c>
      <c r="AT11" s="17"/>
      <c r="AU11" s="17">
        <v>0.26462159546888497</v>
      </c>
      <c r="AV11" s="17">
        <v>0.38379520866029998</v>
      </c>
    </row>
    <row r="12" spans="2:48" x14ac:dyDescent="0.25">
      <c r="B12" s="18" t="s">
        <v>144</v>
      </c>
      <c r="C12" s="17">
        <v>0.21924588316513</v>
      </c>
      <c r="D12" s="17">
        <v>0.186803122248585</v>
      </c>
      <c r="E12" s="17">
        <v>0.24567497500399799</v>
      </c>
      <c r="F12" s="17"/>
      <c r="G12" s="17">
        <v>0.24534483713671201</v>
      </c>
      <c r="H12" s="17">
        <v>0.24626340374302899</v>
      </c>
      <c r="I12" s="17">
        <v>0.19557301386977799</v>
      </c>
      <c r="J12" s="17">
        <v>0.229415077945993</v>
      </c>
      <c r="K12" s="17">
        <v>0.18116896363335599</v>
      </c>
      <c r="L12" s="17"/>
      <c r="M12" s="17">
        <v>0.22831643036273799</v>
      </c>
      <c r="N12" s="17">
        <v>0.25664592192985403</v>
      </c>
      <c r="O12" s="17">
        <v>0.14846884305712199</v>
      </c>
      <c r="P12" s="17">
        <v>0.23528308567723</v>
      </c>
      <c r="Q12" s="17"/>
      <c r="R12" s="17">
        <v>0.156014426551212</v>
      </c>
      <c r="S12" s="17">
        <v>0.2304168776487</v>
      </c>
      <c r="T12" s="17">
        <v>0.222922063769037</v>
      </c>
      <c r="U12" s="17">
        <v>0.23428184775424199</v>
      </c>
      <c r="V12" s="17"/>
      <c r="W12" s="17">
        <v>0.22900382087315199</v>
      </c>
      <c r="X12" s="17">
        <v>0.23560174586827601</v>
      </c>
      <c r="Y12" s="17">
        <v>0.20883556687927601</v>
      </c>
      <c r="Z12" s="17">
        <v>0.22094241878344101</v>
      </c>
      <c r="AA12" s="17">
        <v>0</v>
      </c>
      <c r="AB12" s="17"/>
      <c r="AC12" s="17">
        <v>0.26156607042204899</v>
      </c>
      <c r="AD12" s="17">
        <v>0.13515701509651601</v>
      </c>
      <c r="AE12" s="17"/>
      <c r="AF12" s="17">
        <v>0.20773083072249501</v>
      </c>
      <c r="AG12" s="17">
        <v>0.15517725797758999</v>
      </c>
      <c r="AH12" s="17">
        <v>0.263093853086659</v>
      </c>
      <c r="AI12" s="17">
        <v>0.20150015173000899</v>
      </c>
      <c r="AJ12" s="17"/>
      <c r="AK12" s="17">
        <v>0.17766287024279301</v>
      </c>
      <c r="AL12" s="17">
        <v>0.25832848552472898</v>
      </c>
      <c r="AM12" s="17"/>
      <c r="AN12" s="17">
        <v>0.23472905154166501</v>
      </c>
      <c r="AO12" s="17">
        <v>0.19394285764286301</v>
      </c>
      <c r="AP12" s="17">
        <v>0.269334990688746</v>
      </c>
      <c r="AQ12" s="17"/>
      <c r="AR12" s="17">
        <v>0.15903920181228001</v>
      </c>
      <c r="AS12" s="17">
        <v>0.330104150685607</v>
      </c>
      <c r="AT12" s="17"/>
      <c r="AU12" s="17">
        <v>0.15581688600896401</v>
      </c>
      <c r="AV12" s="17">
        <v>0.33931034991648201</v>
      </c>
    </row>
    <row r="13" spans="2:48" x14ac:dyDescent="0.25">
      <c r="B13" s="18" t="s">
        <v>123</v>
      </c>
      <c r="C13" s="17">
        <v>2.7593006828223701E-2</v>
      </c>
      <c r="D13" s="17">
        <v>2.5198484617834301E-2</v>
      </c>
      <c r="E13" s="17">
        <v>2.6859760213539498E-2</v>
      </c>
      <c r="F13" s="17"/>
      <c r="G13" s="17">
        <v>3.9718012998719597E-2</v>
      </c>
      <c r="H13" s="17">
        <v>2.4592593024525999E-2</v>
      </c>
      <c r="I13" s="17">
        <v>3.1325810842489199E-2</v>
      </c>
      <c r="J13" s="17">
        <v>2.90629925728236E-2</v>
      </c>
      <c r="K13" s="17">
        <v>1.3855701359196001E-2</v>
      </c>
      <c r="L13" s="17"/>
      <c r="M13" s="17">
        <v>7.7491075418769598E-3</v>
      </c>
      <c r="N13" s="17">
        <v>3.1297458661335098E-2</v>
      </c>
      <c r="O13" s="17">
        <v>3.1820876638292299E-2</v>
      </c>
      <c r="P13" s="17">
        <v>4.1898054941594903E-2</v>
      </c>
      <c r="Q13" s="17"/>
      <c r="R13" s="17">
        <v>4.5048343108220097E-3</v>
      </c>
      <c r="S13" s="17">
        <v>3.0320787850346101E-2</v>
      </c>
      <c r="T13" s="17">
        <v>2.7281953353636802E-2</v>
      </c>
      <c r="U13" s="17">
        <v>3.55320042054382E-2</v>
      </c>
      <c r="V13" s="17"/>
      <c r="W13" s="17">
        <v>4.13190051262005E-2</v>
      </c>
      <c r="X13" s="17">
        <v>3.1747980707339502E-2</v>
      </c>
      <c r="Y13" s="17">
        <v>4.5520348736919E-3</v>
      </c>
      <c r="Z13" s="17">
        <v>0</v>
      </c>
      <c r="AA13" s="17">
        <v>0</v>
      </c>
      <c r="AB13" s="17"/>
      <c r="AC13" s="17">
        <v>3.5146217895804299E-2</v>
      </c>
      <c r="AD13" s="17">
        <v>1.05099595710831E-2</v>
      </c>
      <c r="AE13" s="17"/>
      <c r="AF13" s="17">
        <v>1.7976335871721101E-2</v>
      </c>
      <c r="AG13" s="17">
        <v>2.2737088772564099E-2</v>
      </c>
      <c r="AH13" s="17">
        <v>3.1936700713632603E-2</v>
      </c>
      <c r="AI13" s="17">
        <v>5.0740204385315901E-2</v>
      </c>
      <c r="AJ13" s="17"/>
      <c r="AK13" s="17">
        <v>2.10159413944109E-2</v>
      </c>
      <c r="AL13" s="17">
        <v>2.6597105271454698E-2</v>
      </c>
      <c r="AM13" s="17"/>
      <c r="AN13" s="17">
        <v>1.8066950735854501E-2</v>
      </c>
      <c r="AO13" s="17">
        <v>1.25667815476877E-2</v>
      </c>
      <c r="AP13" s="17">
        <v>3.0959641140627402E-2</v>
      </c>
      <c r="AQ13" s="17"/>
      <c r="AR13" s="17">
        <v>1.43341172169765E-2</v>
      </c>
      <c r="AS13" s="17">
        <v>1.9118241151796601E-2</v>
      </c>
      <c r="AT13" s="17"/>
      <c r="AU13" s="17">
        <v>1.91069940552956E-2</v>
      </c>
      <c r="AV13" s="17">
        <v>2.3843089463213799E-2</v>
      </c>
    </row>
    <row r="14" spans="2:48" x14ac:dyDescent="0.25">
      <c r="B14" s="18" t="s">
        <v>145</v>
      </c>
      <c r="C14" s="21">
        <v>0.42074654801962902</v>
      </c>
      <c r="D14" s="21">
        <v>0.48150658061304202</v>
      </c>
      <c r="E14" s="21">
        <v>0.36773144435340499</v>
      </c>
      <c r="F14" s="21"/>
      <c r="G14" s="21">
        <v>0.32985093778878699</v>
      </c>
      <c r="H14" s="21">
        <v>0.39805991269930802</v>
      </c>
      <c r="I14" s="21">
        <v>0.415888127192654</v>
      </c>
      <c r="J14" s="21">
        <v>0.45680133918623</v>
      </c>
      <c r="K14" s="21">
        <v>0.49811504415031699</v>
      </c>
      <c r="L14" s="21"/>
      <c r="M14" s="21">
        <v>0.41451750094252898</v>
      </c>
      <c r="N14" s="21">
        <v>0.39935361775928502</v>
      </c>
      <c r="O14" s="21">
        <v>0.50345647780077096</v>
      </c>
      <c r="P14" s="21">
        <v>0.37438758318905602</v>
      </c>
      <c r="Q14" s="21"/>
      <c r="R14" s="21">
        <v>0.59574861059850504</v>
      </c>
      <c r="S14" s="21">
        <v>0.39072594476923</v>
      </c>
      <c r="T14" s="21">
        <v>0.42788885251016601</v>
      </c>
      <c r="U14" s="21">
        <v>0.34081632152682501</v>
      </c>
      <c r="V14" s="21"/>
      <c r="W14" s="21">
        <v>0.37875929937603697</v>
      </c>
      <c r="X14" s="21">
        <v>0.3504191170705</v>
      </c>
      <c r="Y14" s="21">
        <v>0.53371766712898405</v>
      </c>
      <c r="Z14" s="21">
        <v>0.60046629616852598</v>
      </c>
      <c r="AA14" s="21">
        <v>0.73785247023078104</v>
      </c>
      <c r="AB14" s="21"/>
      <c r="AC14" s="21">
        <v>0.35671484668527598</v>
      </c>
      <c r="AD14" s="21">
        <v>0.54253995258020704</v>
      </c>
      <c r="AE14" s="21"/>
      <c r="AF14" s="21">
        <v>0.49616615589900998</v>
      </c>
      <c r="AG14" s="21">
        <v>0.46732944477064498</v>
      </c>
      <c r="AH14" s="21">
        <v>0.33727619199998199</v>
      </c>
      <c r="AI14" s="21">
        <v>0.45907540784207101</v>
      </c>
      <c r="AJ14" s="21"/>
      <c r="AK14" s="21">
        <v>0.50076899984206802</v>
      </c>
      <c r="AL14" s="21">
        <v>0.36129931063773701</v>
      </c>
      <c r="AM14" s="21"/>
      <c r="AN14" s="21">
        <v>0.44834055329341999</v>
      </c>
      <c r="AO14" s="21">
        <v>0.46703360776285802</v>
      </c>
      <c r="AP14" s="21">
        <v>0.31670704077573397</v>
      </c>
      <c r="AQ14" s="21"/>
      <c r="AR14" s="21">
        <v>0.55853192014881003</v>
      </c>
      <c r="AS14" s="21">
        <v>0.27596279564641701</v>
      </c>
      <c r="AT14" s="21"/>
      <c r="AU14" s="21">
        <v>0.56045452446685595</v>
      </c>
      <c r="AV14" s="21">
        <v>0.253051351960004</v>
      </c>
    </row>
    <row r="15" spans="2:48" x14ac:dyDescent="0.25">
      <c r="B15" s="18" t="s">
        <v>146</v>
      </c>
      <c r="C15" s="21">
        <v>0.55166044515214696</v>
      </c>
      <c r="D15" s="21">
        <v>0.493294934769124</v>
      </c>
      <c r="E15" s="21">
        <v>0.60540879543305604</v>
      </c>
      <c r="F15" s="21"/>
      <c r="G15" s="21">
        <v>0.63043104921249304</v>
      </c>
      <c r="H15" s="21">
        <v>0.57734749427616605</v>
      </c>
      <c r="I15" s="21">
        <v>0.55278606196485702</v>
      </c>
      <c r="J15" s="21">
        <v>0.51413566824094603</v>
      </c>
      <c r="K15" s="21">
        <v>0.48802925449048701</v>
      </c>
      <c r="L15" s="21"/>
      <c r="M15" s="21">
        <v>0.577733391515594</v>
      </c>
      <c r="N15" s="21">
        <v>0.56934892357938005</v>
      </c>
      <c r="O15" s="21">
        <v>0.46472264556093701</v>
      </c>
      <c r="P15" s="21">
        <v>0.58371436186935</v>
      </c>
      <c r="Q15" s="21"/>
      <c r="R15" s="21">
        <v>0.39974655509067297</v>
      </c>
      <c r="S15" s="21">
        <v>0.57895326738042396</v>
      </c>
      <c r="T15" s="21">
        <v>0.54482919413619701</v>
      </c>
      <c r="U15" s="21">
        <v>0.62365167426773704</v>
      </c>
      <c r="V15" s="21"/>
      <c r="W15" s="21">
        <v>0.57992169549776196</v>
      </c>
      <c r="X15" s="21">
        <v>0.61783290222216003</v>
      </c>
      <c r="Y15" s="21">
        <v>0.46173029799732401</v>
      </c>
      <c r="Z15" s="21">
        <v>0.39953370383147402</v>
      </c>
      <c r="AA15" s="21">
        <v>0.26214752976921901</v>
      </c>
      <c r="AB15" s="21"/>
      <c r="AC15" s="21">
        <v>0.60813893541891995</v>
      </c>
      <c r="AD15" s="21">
        <v>0.44695008784870999</v>
      </c>
      <c r="AE15" s="21"/>
      <c r="AF15" s="21">
        <v>0.48585750822926899</v>
      </c>
      <c r="AG15" s="21">
        <v>0.50993346645679105</v>
      </c>
      <c r="AH15" s="21">
        <v>0.63078710728638598</v>
      </c>
      <c r="AI15" s="21">
        <v>0.49018438777261297</v>
      </c>
      <c r="AJ15" s="21"/>
      <c r="AK15" s="21">
        <v>0.47821505876352199</v>
      </c>
      <c r="AL15" s="21">
        <v>0.61210358409080801</v>
      </c>
      <c r="AM15" s="21"/>
      <c r="AN15" s="21">
        <v>0.533592495970725</v>
      </c>
      <c r="AO15" s="21">
        <v>0.52039961068945495</v>
      </c>
      <c r="AP15" s="21">
        <v>0.65233331808363904</v>
      </c>
      <c r="AQ15" s="21"/>
      <c r="AR15" s="21">
        <v>0.42713396263421399</v>
      </c>
      <c r="AS15" s="21">
        <v>0.70491896320178604</v>
      </c>
      <c r="AT15" s="21"/>
      <c r="AU15" s="21">
        <v>0.42043848147784801</v>
      </c>
      <c r="AV15" s="21">
        <v>0.72310555857678205</v>
      </c>
    </row>
    <row r="16" spans="2:48" x14ac:dyDescent="0.25">
      <c r="B16" s="18" t="s">
        <v>147</v>
      </c>
      <c r="C16" s="22">
        <v>-0.130913897132519</v>
      </c>
      <c r="D16" s="22">
        <v>-1.1788354156082601E-2</v>
      </c>
      <c r="E16" s="22">
        <v>-0.23767735107965099</v>
      </c>
      <c r="F16" s="22"/>
      <c r="G16" s="22">
        <v>-0.300580111423706</v>
      </c>
      <c r="H16" s="22">
        <v>-0.17928758157685701</v>
      </c>
      <c r="I16" s="22">
        <v>-0.13689793477220399</v>
      </c>
      <c r="J16" s="22">
        <v>-5.7334329054715798E-2</v>
      </c>
      <c r="K16" s="22">
        <v>1.0085789659829401E-2</v>
      </c>
      <c r="L16" s="22"/>
      <c r="M16" s="22">
        <v>-0.16321589057306499</v>
      </c>
      <c r="N16" s="22">
        <v>-0.169995305820096</v>
      </c>
      <c r="O16" s="22">
        <v>3.8733832239834398E-2</v>
      </c>
      <c r="P16" s="22">
        <v>-0.20932677868029401</v>
      </c>
      <c r="Q16" s="22"/>
      <c r="R16" s="22">
        <v>0.19600205550783201</v>
      </c>
      <c r="S16" s="22">
        <v>-0.18822732261119501</v>
      </c>
      <c r="T16" s="22">
        <v>-0.11694034162603099</v>
      </c>
      <c r="U16" s="22">
        <v>-0.28283535274091098</v>
      </c>
      <c r="V16" s="22"/>
      <c r="W16" s="22">
        <v>-0.20116239612172501</v>
      </c>
      <c r="X16" s="22">
        <v>-0.26741378515165998</v>
      </c>
      <c r="Y16" s="22">
        <v>7.1987369131659998E-2</v>
      </c>
      <c r="Z16" s="22">
        <v>0.20093259233705199</v>
      </c>
      <c r="AA16" s="22">
        <v>0.47570494046156098</v>
      </c>
      <c r="AB16" s="22"/>
      <c r="AC16" s="22">
        <v>-0.25142408873364402</v>
      </c>
      <c r="AD16" s="22">
        <v>9.5589864731497304E-2</v>
      </c>
      <c r="AE16" s="22"/>
      <c r="AF16" s="22">
        <v>1.0308647669740901E-2</v>
      </c>
      <c r="AG16" s="22">
        <v>-4.2604021686145702E-2</v>
      </c>
      <c r="AH16" s="22">
        <v>-0.29351091528640399</v>
      </c>
      <c r="AI16" s="22">
        <v>-3.11089799305415E-2</v>
      </c>
      <c r="AJ16" s="22"/>
      <c r="AK16" s="22">
        <v>2.2553941078546101E-2</v>
      </c>
      <c r="AL16" s="22">
        <v>-0.25080427345306999</v>
      </c>
      <c r="AM16" s="22"/>
      <c r="AN16" s="22">
        <v>-8.5251942677305195E-2</v>
      </c>
      <c r="AO16" s="22">
        <v>-5.3366002926597003E-2</v>
      </c>
      <c r="AP16" s="22">
        <v>-0.33562627730790601</v>
      </c>
      <c r="AQ16" s="22"/>
      <c r="AR16" s="22">
        <v>0.13139795751459599</v>
      </c>
      <c r="AS16" s="22">
        <v>-0.42895616755537003</v>
      </c>
      <c r="AT16" s="22"/>
      <c r="AU16" s="22">
        <v>0.14001604298900799</v>
      </c>
      <c r="AV16" s="22">
        <v>-0.47005420661677799</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0.212884855865798</v>
      </c>
      <c r="D9" s="17">
        <v>0.25458067826188502</v>
      </c>
      <c r="E9" s="17">
        <v>0.17512772594622</v>
      </c>
      <c r="F9" s="17"/>
      <c r="G9" s="17">
        <v>0.17585384521352401</v>
      </c>
      <c r="H9" s="17">
        <v>0.14428470742285199</v>
      </c>
      <c r="I9" s="17">
        <v>0.25691276694379001</v>
      </c>
      <c r="J9" s="17">
        <v>0.180304994781888</v>
      </c>
      <c r="K9" s="17">
        <v>0.30424248273972199</v>
      </c>
      <c r="L9" s="17"/>
      <c r="M9" s="17">
        <v>0.22918265107051999</v>
      </c>
      <c r="N9" s="17">
        <v>0.21389709484221001</v>
      </c>
      <c r="O9" s="17">
        <v>0.18712804543439501</v>
      </c>
      <c r="P9" s="17">
        <v>0.21246751236977299</v>
      </c>
      <c r="Q9" s="17"/>
      <c r="R9" s="17">
        <v>0.30664524586185299</v>
      </c>
      <c r="S9" s="17">
        <v>0.21566632658242499</v>
      </c>
      <c r="T9" s="17">
        <v>0.17798589073247101</v>
      </c>
      <c r="U9" s="17">
        <v>0.19556213031088501</v>
      </c>
      <c r="V9" s="17"/>
      <c r="W9" s="17">
        <v>0.18555823052842399</v>
      </c>
      <c r="X9" s="17">
        <v>0.16512703298579801</v>
      </c>
      <c r="Y9" s="17">
        <v>0.31485106321034101</v>
      </c>
      <c r="Z9" s="17">
        <v>0.41873837885494503</v>
      </c>
      <c r="AA9" s="17">
        <v>0.34094011051179901</v>
      </c>
      <c r="AB9" s="17"/>
      <c r="AC9" s="17">
        <v>0.167895750855137</v>
      </c>
      <c r="AD9" s="17">
        <v>0.29787914802080001</v>
      </c>
      <c r="AE9" s="17"/>
      <c r="AF9" s="17">
        <v>0.270229150848875</v>
      </c>
      <c r="AG9" s="17">
        <v>0.21521785635481799</v>
      </c>
      <c r="AH9" s="17">
        <v>0.174210750820048</v>
      </c>
      <c r="AI9" s="17">
        <v>0.19544968190186399</v>
      </c>
      <c r="AJ9" s="17"/>
      <c r="AK9" s="17">
        <v>0.24797419633279399</v>
      </c>
      <c r="AL9" s="17">
        <v>0.20395423091032899</v>
      </c>
      <c r="AM9" s="17"/>
      <c r="AN9" s="17">
        <v>0.28331124940034602</v>
      </c>
      <c r="AO9" s="17">
        <v>0.224513578262825</v>
      </c>
      <c r="AP9" s="17">
        <v>0.15070455410594</v>
      </c>
      <c r="AQ9" s="17"/>
      <c r="AR9" s="17">
        <v>0.25094683360585202</v>
      </c>
      <c r="AS9" s="17">
        <v>0.21511043212068301</v>
      </c>
      <c r="AT9" s="17"/>
      <c r="AU9" s="17">
        <v>0.27520532233763201</v>
      </c>
      <c r="AV9" s="17">
        <v>0.140951342588097</v>
      </c>
    </row>
    <row r="10" spans="2:48" x14ac:dyDescent="0.25">
      <c r="B10" s="18" t="s">
        <v>142</v>
      </c>
      <c r="C10" s="17">
        <v>0.37563852112363799</v>
      </c>
      <c r="D10" s="17">
        <v>0.41331164585597202</v>
      </c>
      <c r="E10" s="17">
        <v>0.33832413262750299</v>
      </c>
      <c r="F10" s="17"/>
      <c r="G10" s="17">
        <v>0.34216993821827801</v>
      </c>
      <c r="H10" s="17">
        <v>0.376418007188493</v>
      </c>
      <c r="I10" s="17">
        <v>0.34861476768295402</v>
      </c>
      <c r="J10" s="17">
        <v>0.39115237782081702</v>
      </c>
      <c r="K10" s="17">
        <v>0.41772562367130001</v>
      </c>
      <c r="L10" s="17"/>
      <c r="M10" s="17">
        <v>0.43165436328196199</v>
      </c>
      <c r="N10" s="17">
        <v>0.32379409166120199</v>
      </c>
      <c r="O10" s="17">
        <v>0.40451413816667903</v>
      </c>
      <c r="P10" s="17">
        <v>0.35997775045494401</v>
      </c>
      <c r="Q10" s="17"/>
      <c r="R10" s="17">
        <v>0.42276081839011098</v>
      </c>
      <c r="S10" s="17">
        <v>0.34984021206669302</v>
      </c>
      <c r="T10" s="17">
        <v>0.41769308507623498</v>
      </c>
      <c r="U10" s="17">
        <v>0.33078277913132598</v>
      </c>
      <c r="V10" s="17"/>
      <c r="W10" s="17">
        <v>0.34763997915225497</v>
      </c>
      <c r="X10" s="17">
        <v>0.40647371912212199</v>
      </c>
      <c r="Y10" s="17">
        <v>0.40050980585378798</v>
      </c>
      <c r="Z10" s="17">
        <v>0.21694610095939501</v>
      </c>
      <c r="AA10" s="17">
        <v>0.36252451096847499</v>
      </c>
      <c r="AB10" s="17"/>
      <c r="AC10" s="17">
        <v>0.35536286843503401</v>
      </c>
      <c r="AD10" s="17">
        <v>0.42112459976252398</v>
      </c>
      <c r="AE10" s="17"/>
      <c r="AF10" s="17">
        <v>0.38082676290057199</v>
      </c>
      <c r="AG10" s="17">
        <v>0.404708517963345</v>
      </c>
      <c r="AH10" s="17">
        <v>0.376112113955681</v>
      </c>
      <c r="AI10" s="17">
        <v>0.28217812401254599</v>
      </c>
      <c r="AJ10" s="17"/>
      <c r="AK10" s="17">
        <v>0.35551819184056399</v>
      </c>
      <c r="AL10" s="17">
        <v>0.37219867870547801</v>
      </c>
      <c r="AM10" s="17"/>
      <c r="AN10" s="17">
        <v>0.36807051381427103</v>
      </c>
      <c r="AO10" s="17">
        <v>0.41613407295585603</v>
      </c>
      <c r="AP10" s="17">
        <v>0.336201683353201</v>
      </c>
      <c r="AQ10" s="17"/>
      <c r="AR10" s="17">
        <v>0.37173391835217301</v>
      </c>
      <c r="AS10" s="17">
        <v>0.32592848642996602</v>
      </c>
      <c r="AT10" s="17"/>
      <c r="AU10" s="17">
        <v>0.42989163938495301</v>
      </c>
      <c r="AV10" s="17">
        <v>0.32923616430578101</v>
      </c>
    </row>
    <row r="11" spans="2:48" x14ac:dyDescent="0.25">
      <c r="B11" s="18" t="s">
        <v>143</v>
      </c>
      <c r="C11" s="17">
        <v>0.30697974406875</v>
      </c>
      <c r="D11" s="17">
        <v>0.25903380248700902</v>
      </c>
      <c r="E11" s="17">
        <v>0.35609506662556401</v>
      </c>
      <c r="F11" s="17"/>
      <c r="G11" s="17">
        <v>0.358862743164306</v>
      </c>
      <c r="H11" s="17">
        <v>0.39675003634950101</v>
      </c>
      <c r="I11" s="17">
        <v>0.26778033648898603</v>
      </c>
      <c r="J11" s="17">
        <v>0.31487776442797799</v>
      </c>
      <c r="K11" s="17">
        <v>0.20076526641487999</v>
      </c>
      <c r="L11" s="17"/>
      <c r="M11" s="17">
        <v>0.27658600855450099</v>
      </c>
      <c r="N11" s="17">
        <v>0.32808823192439901</v>
      </c>
      <c r="O11" s="17">
        <v>0.30246186922385399</v>
      </c>
      <c r="P11" s="17">
        <v>0.32409770113853098</v>
      </c>
      <c r="Q11" s="17"/>
      <c r="R11" s="17">
        <v>0.241121015818657</v>
      </c>
      <c r="S11" s="17">
        <v>0.33783405897880697</v>
      </c>
      <c r="T11" s="17">
        <v>0.27651612656471802</v>
      </c>
      <c r="U11" s="17">
        <v>0.36729651283451298</v>
      </c>
      <c r="V11" s="17"/>
      <c r="W11" s="17">
        <v>0.334230956567105</v>
      </c>
      <c r="X11" s="17">
        <v>0.32819858586598499</v>
      </c>
      <c r="Y11" s="17">
        <v>0.234566005661872</v>
      </c>
      <c r="Z11" s="17">
        <v>0.217651564736876</v>
      </c>
      <c r="AA11" s="17">
        <v>0.19560761779622099</v>
      </c>
      <c r="AB11" s="17"/>
      <c r="AC11" s="17">
        <v>0.34980638389400498</v>
      </c>
      <c r="AD11" s="17">
        <v>0.21967976729143299</v>
      </c>
      <c r="AE11" s="17"/>
      <c r="AF11" s="17">
        <v>0.25990067294332098</v>
      </c>
      <c r="AG11" s="17">
        <v>0.30014725660366698</v>
      </c>
      <c r="AH11" s="17">
        <v>0.33436899810155801</v>
      </c>
      <c r="AI11" s="17">
        <v>0.34784219314090498</v>
      </c>
      <c r="AJ11" s="17"/>
      <c r="AK11" s="17">
        <v>0.300783103758891</v>
      </c>
      <c r="AL11" s="17">
        <v>0.31865721872508301</v>
      </c>
      <c r="AM11" s="17"/>
      <c r="AN11" s="17">
        <v>0.287948944838749</v>
      </c>
      <c r="AO11" s="17">
        <v>0.25370475763470501</v>
      </c>
      <c r="AP11" s="17">
        <v>0.39578352345859502</v>
      </c>
      <c r="AQ11" s="17"/>
      <c r="AR11" s="17">
        <v>0.28987809913879597</v>
      </c>
      <c r="AS11" s="17">
        <v>0.33723028202274902</v>
      </c>
      <c r="AT11" s="17"/>
      <c r="AU11" s="17">
        <v>0.234350847928325</v>
      </c>
      <c r="AV11" s="17">
        <v>0.39641757472009298</v>
      </c>
    </row>
    <row r="12" spans="2:48" x14ac:dyDescent="0.25">
      <c r="B12" s="18" t="s">
        <v>144</v>
      </c>
      <c r="C12" s="17">
        <v>8.2650658090437396E-2</v>
      </c>
      <c r="D12" s="17">
        <v>5.1634824387771699E-2</v>
      </c>
      <c r="E12" s="17">
        <v>0.109597325984397</v>
      </c>
      <c r="F12" s="17"/>
      <c r="G12" s="17">
        <v>0.104620995164058</v>
      </c>
      <c r="H12" s="17">
        <v>6.8427608242223006E-2</v>
      </c>
      <c r="I12" s="17">
        <v>0.104553987566223</v>
      </c>
      <c r="J12" s="17">
        <v>8.2974260593923196E-2</v>
      </c>
      <c r="K12" s="17">
        <v>5.3813333375870402E-2</v>
      </c>
      <c r="L12" s="17"/>
      <c r="M12" s="17">
        <v>3.8193735509112502E-2</v>
      </c>
      <c r="N12" s="17">
        <v>0.112976621344934</v>
      </c>
      <c r="O12" s="17">
        <v>8.7305947597647204E-2</v>
      </c>
      <c r="P12" s="17">
        <v>8.26506867499157E-2</v>
      </c>
      <c r="Q12" s="17"/>
      <c r="R12" s="17">
        <v>1.2519560275475799E-2</v>
      </c>
      <c r="S12" s="17">
        <v>9.6659402372074099E-2</v>
      </c>
      <c r="T12" s="17">
        <v>0.104486930883463</v>
      </c>
      <c r="U12" s="17">
        <v>8.1750337454661703E-2</v>
      </c>
      <c r="V12" s="17"/>
      <c r="W12" s="17">
        <v>0.10861982928170701</v>
      </c>
      <c r="X12" s="17">
        <v>7.0625470904823698E-2</v>
      </c>
      <c r="Y12" s="17">
        <v>4.8512702294721398E-2</v>
      </c>
      <c r="Z12" s="17">
        <v>0.132817116809191</v>
      </c>
      <c r="AA12" s="17">
        <v>0</v>
      </c>
      <c r="AB12" s="17"/>
      <c r="AC12" s="17">
        <v>0.103335419605031</v>
      </c>
      <c r="AD12" s="17">
        <v>4.5534432468568198E-2</v>
      </c>
      <c r="AE12" s="17"/>
      <c r="AF12" s="17">
        <v>6.6130889567349901E-2</v>
      </c>
      <c r="AG12" s="17">
        <v>7.0417559659502194E-2</v>
      </c>
      <c r="AH12" s="17">
        <v>9.3366677937292503E-2</v>
      </c>
      <c r="AI12" s="17">
        <v>0.13198639928671899</v>
      </c>
      <c r="AJ12" s="17"/>
      <c r="AK12" s="17">
        <v>8.2194038814256798E-2</v>
      </c>
      <c r="AL12" s="17">
        <v>8.3551966100541997E-2</v>
      </c>
      <c r="AM12" s="17"/>
      <c r="AN12" s="17">
        <v>5.1640547407670198E-2</v>
      </c>
      <c r="AO12" s="17">
        <v>8.75058046922816E-2</v>
      </c>
      <c r="AP12" s="17">
        <v>0.10001907683472799</v>
      </c>
      <c r="AQ12" s="17"/>
      <c r="AR12" s="17">
        <v>7.3757544334369499E-2</v>
      </c>
      <c r="AS12" s="17">
        <v>0.10571159523376</v>
      </c>
      <c r="AT12" s="17"/>
      <c r="AU12" s="17">
        <v>4.5598339737026497E-2</v>
      </c>
      <c r="AV12" s="17">
        <v>0.11644026307053899</v>
      </c>
    </row>
    <row r="13" spans="2:48" x14ac:dyDescent="0.25">
      <c r="B13" s="18" t="s">
        <v>123</v>
      </c>
      <c r="C13" s="17">
        <v>2.1846220851377399E-2</v>
      </c>
      <c r="D13" s="17">
        <v>2.1439049007362501E-2</v>
      </c>
      <c r="E13" s="17">
        <v>2.0855748816315901E-2</v>
      </c>
      <c r="F13" s="17"/>
      <c r="G13" s="17">
        <v>1.8492478239834399E-2</v>
      </c>
      <c r="H13" s="17">
        <v>1.41196407969314E-2</v>
      </c>
      <c r="I13" s="17">
        <v>2.2138141318046398E-2</v>
      </c>
      <c r="J13" s="17">
        <v>3.0690602375394001E-2</v>
      </c>
      <c r="K13" s="17">
        <v>2.3453293798227901E-2</v>
      </c>
      <c r="L13" s="17"/>
      <c r="M13" s="17">
        <v>2.43832415839043E-2</v>
      </c>
      <c r="N13" s="17">
        <v>2.1243960227254801E-2</v>
      </c>
      <c r="O13" s="17">
        <v>1.8589999577424701E-2</v>
      </c>
      <c r="P13" s="17">
        <v>2.0806349286835901E-2</v>
      </c>
      <c r="Q13" s="17"/>
      <c r="R13" s="17">
        <v>1.6953359653903301E-2</v>
      </c>
      <c r="S13" s="17">
        <v>0</v>
      </c>
      <c r="T13" s="17">
        <v>2.3317966743113702E-2</v>
      </c>
      <c r="U13" s="17">
        <v>2.4608240268614301E-2</v>
      </c>
      <c r="V13" s="17"/>
      <c r="W13" s="17">
        <v>2.3951004470510101E-2</v>
      </c>
      <c r="X13" s="17">
        <v>2.9575191121271899E-2</v>
      </c>
      <c r="Y13" s="17">
        <v>1.5604229792773199E-3</v>
      </c>
      <c r="Z13" s="17">
        <v>1.38468386395919E-2</v>
      </c>
      <c r="AA13" s="17">
        <v>0.100927760723505</v>
      </c>
      <c r="AB13" s="17"/>
      <c r="AC13" s="17">
        <v>2.3599577210793199E-2</v>
      </c>
      <c r="AD13" s="17">
        <v>1.5782052456674401E-2</v>
      </c>
      <c r="AE13" s="17"/>
      <c r="AF13" s="17">
        <v>2.2912523739882E-2</v>
      </c>
      <c r="AG13" s="17">
        <v>9.5088094186684506E-3</v>
      </c>
      <c r="AH13" s="17">
        <v>2.1941459185420498E-2</v>
      </c>
      <c r="AI13" s="17">
        <v>4.2543601657965703E-2</v>
      </c>
      <c r="AJ13" s="17"/>
      <c r="AK13" s="17">
        <v>1.35304692534945E-2</v>
      </c>
      <c r="AL13" s="17">
        <v>2.1637905558568E-2</v>
      </c>
      <c r="AM13" s="17"/>
      <c r="AN13" s="17">
        <v>9.0287445389636602E-3</v>
      </c>
      <c r="AO13" s="17">
        <v>1.8141786454333099E-2</v>
      </c>
      <c r="AP13" s="17">
        <v>1.7291162247536698E-2</v>
      </c>
      <c r="AQ13" s="17"/>
      <c r="AR13" s="17">
        <v>1.36836045688098E-2</v>
      </c>
      <c r="AS13" s="17">
        <v>1.60192041928424E-2</v>
      </c>
      <c r="AT13" s="17"/>
      <c r="AU13" s="17">
        <v>1.4953850612063601E-2</v>
      </c>
      <c r="AV13" s="17">
        <v>1.69546553154898E-2</v>
      </c>
    </row>
    <row r="14" spans="2:48" x14ac:dyDescent="0.25">
      <c r="B14" s="18" t="s">
        <v>145</v>
      </c>
      <c r="C14" s="21">
        <v>0.58852337698943602</v>
      </c>
      <c r="D14" s="21">
        <v>0.66789232411785704</v>
      </c>
      <c r="E14" s="21">
        <v>0.513451858573723</v>
      </c>
      <c r="F14" s="21"/>
      <c r="G14" s="21">
        <v>0.518023783431802</v>
      </c>
      <c r="H14" s="21">
        <v>0.52070271461134499</v>
      </c>
      <c r="I14" s="21">
        <v>0.60552753462674402</v>
      </c>
      <c r="J14" s="21">
        <v>0.57145737260270502</v>
      </c>
      <c r="K14" s="21">
        <v>0.72196810641102105</v>
      </c>
      <c r="L14" s="21"/>
      <c r="M14" s="21">
        <v>0.66083701435248199</v>
      </c>
      <c r="N14" s="21">
        <v>0.53769118650341197</v>
      </c>
      <c r="O14" s="21">
        <v>0.59164218360107401</v>
      </c>
      <c r="P14" s="21">
        <v>0.57244526282471697</v>
      </c>
      <c r="Q14" s="21"/>
      <c r="R14" s="21">
        <v>0.72940606425196397</v>
      </c>
      <c r="S14" s="21">
        <v>0.56550653864911904</v>
      </c>
      <c r="T14" s="21">
        <v>0.59567897580870599</v>
      </c>
      <c r="U14" s="21">
        <v>0.52634490944221102</v>
      </c>
      <c r="V14" s="21"/>
      <c r="W14" s="21">
        <v>0.53319820968067899</v>
      </c>
      <c r="X14" s="21">
        <v>0.57160075210792005</v>
      </c>
      <c r="Y14" s="21">
        <v>0.71536086906412999</v>
      </c>
      <c r="Z14" s="21">
        <v>0.63568447981434095</v>
      </c>
      <c r="AA14" s="21">
        <v>0.703464621480274</v>
      </c>
      <c r="AB14" s="21"/>
      <c r="AC14" s="21">
        <v>0.52325861929017103</v>
      </c>
      <c r="AD14" s="21">
        <v>0.71900374778332399</v>
      </c>
      <c r="AE14" s="21"/>
      <c r="AF14" s="21">
        <v>0.65105591374944705</v>
      </c>
      <c r="AG14" s="21">
        <v>0.619926374318162</v>
      </c>
      <c r="AH14" s="21">
        <v>0.550322864775729</v>
      </c>
      <c r="AI14" s="21">
        <v>0.47762780591441001</v>
      </c>
      <c r="AJ14" s="21"/>
      <c r="AK14" s="21">
        <v>0.60349238817335704</v>
      </c>
      <c r="AL14" s="21">
        <v>0.57615290961580701</v>
      </c>
      <c r="AM14" s="21"/>
      <c r="AN14" s="21">
        <v>0.65138176321461705</v>
      </c>
      <c r="AO14" s="21">
        <v>0.64064765121867995</v>
      </c>
      <c r="AP14" s="21">
        <v>0.48690623745914102</v>
      </c>
      <c r="AQ14" s="21"/>
      <c r="AR14" s="21">
        <v>0.62268075195802497</v>
      </c>
      <c r="AS14" s="21">
        <v>0.54103891855064901</v>
      </c>
      <c r="AT14" s="21"/>
      <c r="AU14" s="21">
        <v>0.70509696172258496</v>
      </c>
      <c r="AV14" s="21">
        <v>0.470187506893878</v>
      </c>
    </row>
    <row r="15" spans="2:48" x14ac:dyDescent="0.25">
      <c r="B15" s="18" t="s">
        <v>146</v>
      </c>
      <c r="C15" s="21">
        <v>0.38963040215918698</v>
      </c>
      <c r="D15" s="21">
        <v>0.31066862687478097</v>
      </c>
      <c r="E15" s="21">
        <v>0.46569239260996098</v>
      </c>
      <c r="F15" s="21"/>
      <c r="G15" s="21">
        <v>0.46348373832836398</v>
      </c>
      <c r="H15" s="21">
        <v>0.465177644591724</v>
      </c>
      <c r="I15" s="21">
        <v>0.372334324055209</v>
      </c>
      <c r="J15" s="21">
        <v>0.39785202502190098</v>
      </c>
      <c r="K15" s="21">
        <v>0.25457859979075098</v>
      </c>
      <c r="L15" s="21"/>
      <c r="M15" s="21">
        <v>0.31477974406361398</v>
      </c>
      <c r="N15" s="21">
        <v>0.44106485326933298</v>
      </c>
      <c r="O15" s="21">
        <v>0.38976781682150102</v>
      </c>
      <c r="P15" s="21">
        <v>0.40674838788844703</v>
      </c>
      <c r="Q15" s="21"/>
      <c r="R15" s="21">
        <v>0.25364057609413299</v>
      </c>
      <c r="S15" s="21">
        <v>0.43449346135088202</v>
      </c>
      <c r="T15" s="21">
        <v>0.38100305744818103</v>
      </c>
      <c r="U15" s="21">
        <v>0.44904685028917501</v>
      </c>
      <c r="V15" s="21"/>
      <c r="W15" s="21">
        <v>0.44285078584881099</v>
      </c>
      <c r="X15" s="21">
        <v>0.39882405677080801</v>
      </c>
      <c r="Y15" s="21">
        <v>0.28307870795659301</v>
      </c>
      <c r="Z15" s="21">
        <v>0.35046868154606697</v>
      </c>
      <c r="AA15" s="21">
        <v>0.19560761779622099</v>
      </c>
      <c r="AB15" s="21"/>
      <c r="AC15" s="21">
        <v>0.45314180349903599</v>
      </c>
      <c r="AD15" s="21">
        <v>0.26521419976000099</v>
      </c>
      <c r="AE15" s="21"/>
      <c r="AF15" s="21">
        <v>0.326031562510671</v>
      </c>
      <c r="AG15" s="21">
        <v>0.37056481626316901</v>
      </c>
      <c r="AH15" s="21">
        <v>0.42773567603885099</v>
      </c>
      <c r="AI15" s="21">
        <v>0.47982859242762399</v>
      </c>
      <c r="AJ15" s="21"/>
      <c r="AK15" s="21">
        <v>0.38297714257314802</v>
      </c>
      <c r="AL15" s="21">
        <v>0.40220918482562501</v>
      </c>
      <c r="AM15" s="21"/>
      <c r="AN15" s="21">
        <v>0.33958949224641899</v>
      </c>
      <c r="AO15" s="21">
        <v>0.34121056232698599</v>
      </c>
      <c r="AP15" s="21">
        <v>0.49580260029332301</v>
      </c>
      <c r="AQ15" s="21"/>
      <c r="AR15" s="21">
        <v>0.36363564347316601</v>
      </c>
      <c r="AS15" s="21">
        <v>0.44294187725650802</v>
      </c>
      <c r="AT15" s="21"/>
      <c r="AU15" s="21">
        <v>0.27994918766535098</v>
      </c>
      <c r="AV15" s="21">
        <v>0.51285783779063199</v>
      </c>
    </row>
    <row r="16" spans="2:48" x14ac:dyDescent="0.25">
      <c r="B16" s="18" t="s">
        <v>147</v>
      </c>
      <c r="C16" s="22">
        <v>0.19889297483024801</v>
      </c>
      <c r="D16" s="22">
        <v>0.35722369724307601</v>
      </c>
      <c r="E16" s="22">
        <v>4.7759465963762598E-2</v>
      </c>
      <c r="F16" s="22"/>
      <c r="G16" s="22">
        <v>5.4540045103438399E-2</v>
      </c>
      <c r="H16" s="22">
        <v>5.5525070019620697E-2</v>
      </c>
      <c r="I16" s="22">
        <v>0.233193210571535</v>
      </c>
      <c r="J16" s="22">
        <v>0.17360534758080301</v>
      </c>
      <c r="K16" s="22">
        <v>0.46738950662027101</v>
      </c>
      <c r="L16" s="22"/>
      <c r="M16" s="22">
        <v>0.34605727028886801</v>
      </c>
      <c r="N16" s="22">
        <v>9.6626333234079403E-2</v>
      </c>
      <c r="O16" s="22">
        <v>0.20187436677957299</v>
      </c>
      <c r="P16" s="22">
        <v>0.16569687493627</v>
      </c>
      <c r="Q16" s="22"/>
      <c r="R16" s="22">
        <v>0.47576548815783098</v>
      </c>
      <c r="S16" s="22">
        <v>0.131013077298237</v>
      </c>
      <c r="T16" s="22">
        <v>0.21467591836052499</v>
      </c>
      <c r="U16" s="22">
        <v>7.7298059153035406E-2</v>
      </c>
      <c r="V16" s="22"/>
      <c r="W16" s="22">
        <v>9.0347423831867293E-2</v>
      </c>
      <c r="X16" s="22">
        <v>0.17277669533711201</v>
      </c>
      <c r="Y16" s="22">
        <v>0.43228216110753598</v>
      </c>
      <c r="Z16" s="22">
        <v>0.28521579826827298</v>
      </c>
      <c r="AA16" s="22">
        <v>0.50785700368405295</v>
      </c>
      <c r="AB16" s="22"/>
      <c r="AC16" s="22">
        <v>7.0116815791134504E-2</v>
      </c>
      <c r="AD16" s="22">
        <v>0.453789548023323</v>
      </c>
      <c r="AE16" s="22"/>
      <c r="AF16" s="22">
        <v>0.32502435123877599</v>
      </c>
      <c r="AG16" s="22">
        <v>0.24936155805499299</v>
      </c>
      <c r="AH16" s="22">
        <v>0.122587188736878</v>
      </c>
      <c r="AI16" s="22">
        <v>-2.2007865132145899E-3</v>
      </c>
      <c r="AJ16" s="22"/>
      <c r="AK16" s="22">
        <v>0.22051524560020899</v>
      </c>
      <c r="AL16" s="22">
        <v>0.173943724790181</v>
      </c>
      <c r="AM16" s="22"/>
      <c r="AN16" s="22">
        <v>0.311792270968198</v>
      </c>
      <c r="AO16" s="22">
        <v>0.29943708889169401</v>
      </c>
      <c r="AP16" s="22">
        <v>-8.8963628341822108E-3</v>
      </c>
      <c r="AQ16" s="22"/>
      <c r="AR16" s="22">
        <v>0.25904510848485901</v>
      </c>
      <c r="AS16" s="22">
        <v>9.8097041294140805E-2</v>
      </c>
      <c r="AT16" s="22"/>
      <c r="AU16" s="22">
        <v>0.42514777405723297</v>
      </c>
      <c r="AV16" s="22">
        <v>-4.26703308967539E-2</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0.18198830718054301</v>
      </c>
      <c r="D9" s="17">
        <v>0.19720724410866899</v>
      </c>
      <c r="E9" s="17">
        <v>0.17009914130384801</v>
      </c>
      <c r="F9" s="17"/>
      <c r="G9" s="17">
        <v>0.157943075051063</v>
      </c>
      <c r="H9" s="17">
        <v>0.141629193043322</v>
      </c>
      <c r="I9" s="17">
        <v>0.166355496528305</v>
      </c>
      <c r="J9" s="17">
        <v>0.23369579309289401</v>
      </c>
      <c r="K9" s="17">
        <v>0.207907110834365</v>
      </c>
      <c r="L9" s="17"/>
      <c r="M9" s="17">
        <v>0.21958852231929801</v>
      </c>
      <c r="N9" s="17">
        <v>0.18962239590830501</v>
      </c>
      <c r="O9" s="17">
        <v>0.167377336931439</v>
      </c>
      <c r="P9" s="17">
        <v>0.140930105262248</v>
      </c>
      <c r="Q9" s="17"/>
      <c r="R9" s="17">
        <v>0.214564374292253</v>
      </c>
      <c r="S9" s="17">
        <v>0.20587313396163001</v>
      </c>
      <c r="T9" s="17">
        <v>0.168700885135739</v>
      </c>
      <c r="U9" s="17">
        <v>0.15882618899540399</v>
      </c>
      <c r="V9" s="17"/>
      <c r="W9" s="17">
        <v>0.17319149199280701</v>
      </c>
      <c r="X9" s="17">
        <v>0.14318042457932501</v>
      </c>
      <c r="Y9" s="17">
        <v>0.224822117462912</v>
      </c>
      <c r="Z9" s="17">
        <v>0.43086527785801298</v>
      </c>
      <c r="AA9" s="17">
        <v>0.228580693410531</v>
      </c>
      <c r="AB9" s="17"/>
      <c r="AC9" s="17">
        <v>0.146053721141474</v>
      </c>
      <c r="AD9" s="17">
        <v>0.25093149619254101</v>
      </c>
      <c r="AE9" s="17"/>
      <c r="AF9" s="17">
        <v>0.21971584982600101</v>
      </c>
      <c r="AG9" s="17">
        <v>0.217001721487384</v>
      </c>
      <c r="AH9" s="17">
        <v>0.155152089906931</v>
      </c>
      <c r="AI9" s="17">
        <v>7.0435919907159E-2</v>
      </c>
      <c r="AJ9" s="17"/>
      <c r="AK9" s="17">
        <v>0.21563323288383801</v>
      </c>
      <c r="AL9" s="17">
        <v>0.155054732153285</v>
      </c>
      <c r="AM9" s="17"/>
      <c r="AN9" s="17">
        <v>0.234490240625916</v>
      </c>
      <c r="AO9" s="17">
        <v>0.156459268111312</v>
      </c>
      <c r="AP9" s="17">
        <v>0.18371814058177799</v>
      </c>
      <c r="AQ9" s="17"/>
      <c r="AR9" s="17">
        <v>0.22402873988824501</v>
      </c>
      <c r="AS9" s="17">
        <v>0.18182732145667099</v>
      </c>
      <c r="AT9" s="17"/>
      <c r="AU9" s="17">
        <v>0.231722303685863</v>
      </c>
      <c r="AV9" s="17">
        <v>0.14046889867581999</v>
      </c>
    </row>
    <row r="10" spans="2:48" x14ac:dyDescent="0.25">
      <c r="B10" s="18" t="s">
        <v>142</v>
      </c>
      <c r="C10" s="17">
        <v>0.36658126359658899</v>
      </c>
      <c r="D10" s="17">
        <v>0.39329906050172603</v>
      </c>
      <c r="E10" s="17">
        <v>0.344752895600207</v>
      </c>
      <c r="F10" s="17"/>
      <c r="G10" s="17">
        <v>0.36378778411402801</v>
      </c>
      <c r="H10" s="17">
        <v>0.36047394914289499</v>
      </c>
      <c r="I10" s="17">
        <v>0.36445008214732399</v>
      </c>
      <c r="J10" s="17">
        <v>0.33832400691072301</v>
      </c>
      <c r="K10" s="17">
        <v>0.40544587685037797</v>
      </c>
      <c r="L10" s="17"/>
      <c r="M10" s="17">
        <v>0.41101304801894001</v>
      </c>
      <c r="N10" s="17">
        <v>0.37634221375299598</v>
      </c>
      <c r="O10" s="17">
        <v>0.334544103443846</v>
      </c>
      <c r="P10" s="17">
        <v>0.34514287878713101</v>
      </c>
      <c r="Q10" s="17"/>
      <c r="R10" s="17">
        <v>0.48145155883747698</v>
      </c>
      <c r="S10" s="17">
        <v>0.37659926485643402</v>
      </c>
      <c r="T10" s="17">
        <v>0.36320382796952999</v>
      </c>
      <c r="U10" s="17">
        <v>0.35572871143984602</v>
      </c>
      <c r="V10" s="17"/>
      <c r="W10" s="17">
        <v>0.34417337229502498</v>
      </c>
      <c r="X10" s="17">
        <v>0.371622771922197</v>
      </c>
      <c r="Y10" s="17">
        <v>0.41961475523714298</v>
      </c>
      <c r="Z10" s="17">
        <v>0.28600553085556002</v>
      </c>
      <c r="AA10" s="17">
        <v>0.49798254775267098</v>
      </c>
      <c r="AB10" s="17"/>
      <c r="AC10" s="17">
        <v>0.33095064486778297</v>
      </c>
      <c r="AD10" s="17">
        <v>0.43391154156738898</v>
      </c>
      <c r="AE10" s="17"/>
      <c r="AF10" s="17">
        <v>0.39257013048226702</v>
      </c>
      <c r="AG10" s="17">
        <v>0.35130844888195001</v>
      </c>
      <c r="AH10" s="17">
        <v>0.358140586894936</v>
      </c>
      <c r="AI10" s="17">
        <v>0.39465380915357301</v>
      </c>
      <c r="AJ10" s="17"/>
      <c r="AK10" s="17">
        <v>0.36750842721724603</v>
      </c>
      <c r="AL10" s="17">
        <v>0.37954179510983299</v>
      </c>
      <c r="AM10" s="17"/>
      <c r="AN10" s="17">
        <v>0.35831030817072002</v>
      </c>
      <c r="AO10" s="17">
        <v>0.40306061701090701</v>
      </c>
      <c r="AP10" s="17">
        <v>0.32180994845514699</v>
      </c>
      <c r="AQ10" s="17"/>
      <c r="AR10" s="17">
        <v>0.366443175874825</v>
      </c>
      <c r="AS10" s="17">
        <v>0.322490464968547</v>
      </c>
      <c r="AT10" s="17"/>
      <c r="AU10" s="17">
        <v>0.41679714379284999</v>
      </c>
      <c r="AV10" s="17">
        <v>0.28422508872844598</v>
      </c>
    </row>
    <row r="11" spans="2:48" x14ac:dyDescent="0.25">
      <c r="B11" s="18" t="s">
        <v>143</v>
      </c>
      <c r="C11" s="17">
        <v>0.34338742928273103</v>
      </c>
      <c r="D11" s="17">
        <v>0.31079398911156098</v>
      </c>
      <c r="E11" s="17">
        <v>0.369442442891185</v>
      </c>
      <c r="F11" s="17"/>
      <c r="G11" s="17">
        <v>0.32564981547395799</v>
      </c>
      <c r="H11" s="17">
        <v>0.37745004153205503</v>
      </c>
      <c r="I11" s="17">
        <v>0.36553745785365799</v>
      </c>
      <c r="J11" s="17">
        <v>0.32664289100141197</v>
      </c>
      <c r="K11" s="17">
        <v>0.32210358310055698</v>
      </c>
      <c r="L11" s="17"/>
      <c r="M11" s="17">
        <v>0.28184059952280999</v>
      </c>
      <c r="N11" s="17">
        <v>0.30589603232398599</v>
      </c>
      <c r="O11" s="17">
        <v>0.36821597157779101</v>
      </c>
      <c r="P11" s="17">
        <v>0.42158249262863301</v>
      </c>
      <c r="Q11" s="17"/>
      <c r="R11" s="17">
        <v>0.255509396622846</v>
      </c>
      <c r="S11" s="17">
        <v>0.30098512279607298</v>
      </c>
      <c r="T11" s="17">
        <v>0.35239264941717602</v>
      </c>
      <c r="U11" s="17">
        <v>0.36009429044375002</v>
      </c>
      <c r="V11" s="17"/>
      <c r="W11" s="17">
        <v>0.37217472502799898</v>
      </c>
      <c r="X11" s="17">
        <v>0.37881142544927998</v>
      </c>
      <c r="Y11" s="17">
        <v>0.26416400756166197</v>
      </c>
      <c r="Z11" s="17">
        <v>0.234037872765574</v>
      </c>
      <c r="AA11" s="17">
        <v>0.27343675883679802</v>
      </c>
      <c r="AB11" s="17"/>
      <c r="AC11" s="17">
        <v>0.39129837285869601</v>
      </c>
      <c r="AD11" s="17">
        <v>0.25500942920152497</v>
      </c>
      <c r="AE11" s="17"/>
      <c r="AF11" s="17">
        <v>0.32209318549859201</v>
      </c>
      <c r="AG11" s="17">
        <v>0.34457695787076897</v>
      </c>
      <c r="AH11" s="17">
        <v>0.356337824749204</v>
      </c>
      <c r="AI11" s="17">
        <v>0.35809617384544201</v>
      </c>
      <c r="AJ11" s="17"/>
      <c r="AK11" s="17">
        <v>0.30760697023596401</v>
      </c>
      <c r="AL11" s="17">
        <v>0.372652604074379</v>
      </c>
      <c r="AM11" s="17"/>
      <c r="AN11" s="17">
        <v>0.31739253311307902</v>
      </c>
      <c r="AO11" s="17">
        <v>0.351825603128603</v>
      </c>
      <c r="AP11" s="17">
        <v>0.37791442952234899</v>
      </c>
      <c r="AQ11" s="17"/>
      <c r="AR11" s="17">
        <v>0.32806007509825902</v>
      </c>
      <c r="AS11" s="17">
        <v>0.37890245599759897</v>
      </c>
      <c r="AT11" s="17"/>
      <c r="AU11" s="17">
        <v>0.28373895947769301</v>
      </c>
      <c r="AV11" s="17">
        <v>0.42216290063324102</v>
      </c>
    </row>
    <row r="12" spans="2:48" x14ac:dyDescent="0.25">
      <c r="B12" s="18" t="s">
        <v>144</v>
      </c>
      <c r="C12" s="17">
        <v>8.0679415710491795E-2</v>
      </c>
      <c r="D12" s="17">
        <v>7.62968271388519E-2</v>
      </c>
      <c r="E12" s="17">
        <v>8.6517847132467102E-2</v>
      </c>
      <c r="F12" s="17"/>
      <c r="G12" s="17">
        <v>0.109619792026499</v>
      </c>
      <c r="H12" s="17">
        <v>9.2784838205779194E-2</v>
      </c>
      <c r="I12" s="17">
        <v>8.9634467531145803E-2</v>
      </c>
      <c r="J12" s="17">
        <v>6.6540893223983502E-2</v>
      </c>
      <c r="K12" s="17">
        <v>4.6687717595487399E-2</v>
      </c>
      <c r="L12" s="17"/>
      <c r="M12" s="17">
        <v>8.3990738303910795E-2</v>
      </c>
      <c r="N12" s="17">
        <v>9.0602002765819797E-2</v>
      </c>
      <c r="O12" s="17">
        <v>9.3525811475119694E-2</v>
      </c>
      <c r="P12" s="17">
        <v>6.1462781976982302E-2</v>
      </c>
      <c r="Q12" s="17"/>
      <c r="R12" s="17">
        <v>4.3132990442617099E-2</v>
      </c>
      <c r="S12" s="17">
        <v>8.8187633478513203E-2</v>
      </c>
      <c r="T12" s="17">
        <v>8.8604294952152801E-2</v>
      </c>
      <c r="U12" s="17">
        <v>9.5213437442734306E-2</v>
      </c>
      <c r="V12" s="17"/>
      <c r="W12" s="17">
        <v>8.3141235398076593E-2</v>
      </c>
      <c r="X12" s="17">
        <v>8.5676748580086101E-2</v>
      </c>
      <c r="Y12" s="17">
        <v>6.6964147729237297E-2</v>
      </c>
      <c r="Z12" s="17">
        <v>2.94004163828606E-2</v>
      </c>
      <c r="AA12" s="17">
        <v>0</v>
      </c>
      <c r="AB12" s="17"/>
      <c r="AC12" s="17">
        <v>9.5102770283598898E-2</v>
      </c>
      <c r="AD12" s="17">
        <v>5.3120779093842801E-2</v>
      </c>
      <c r="AE12" s="17"/>
      <c r="AF12" s="17">
        <v>4.96172366947965E-2</v>
      </c>
      <c r="AG12" s="17">
        <v>7.5053763183227207E-2</v>
      </c>
      <c r="AH12" s="17">
        <v>9.2664555079193703E-2</v>
      </c>
      <c r="AI12" s="17">
        <v>0.15003265115729</v>
      </c>
      <c r="AJ12" s="17"/>
      <c r="AK12" s="17">
        <v>7.4953432780850898E-2</v>
      </c>
      <c r="AL12" s="17">
        <v>7.6717195436945607E-2</v>
      </c>
      <c r="AM12" s="17"/>
      <c r="AN12" s="17">
        <v>6.5128941198542206E-2</v>
      </c>
      <c r="AO12" s="17">
        <v>8.1485754236200206E-2</v>
      </c>
      <c r="AP12" s="17">
        <v>8.9034950293213094E-2</v>
      </c>
      <c r="AQ12" s="17"/>
      <c r="AR12" s="17">
        <v>7.2322694649141497E-2</v>
      </c>
      <c r="AS12" s="17">
        <v>9.2342701069588196E-2</v>
      </c>
      <c r="AT12" s="17"/>
      <c r="AU12" s="17">
        <v>5.1788732051266197E-2</v>
      </c>
      <c r="AV12" s="17">
        <v>0.121677926554035</v>
      </c>
    </row>
    <row r="13" spans="2:48" x14ac:dyDescent="0.25">
      <c r="B13" s="18" t="s">
        <v>123</v>
      </c>
      <c r="C13" s="17">
        <v>2.7363584229645199E-2</v>
      </c>
      <c r="D13" s="17">
        <v>2.2402879139191499E-2</v>
      </c>
      <c r="E13" s="17">
        <v>2.9187673072292801E-2</v>
      </c>
      <c r="F13" s="17"/>
      <c r="G13" s="17">
        <v>4.2999533334451598E-2</v>
      </c>
      <c r="H13" s="17">
        <v>2.7661978075948699E-2</v>
      </c>
      <c r="I13" s="17">
        <v>1.4022495939567E-2</v>
      </c>
      <c r="J13" s="17">
        <v>3.4796415770987597E-2</v>
      </c>
      <c r="K13" s="17">
        <v>1.7855711619213399E-2</v>
      </c>
      <c r="L13" s="17"/>
      <c r="M13" s="17">
        <v>3.5670918350409202E-3</v>
      </c>
      <c r="N13" s="17">
        <v>3.7537355248893199E-2</v>
      </c>
      <c r="O13" s="17">
        <v>3.6336776571804202E-2</v>
      </c>
      <c r="P13" s="17">
        <v>3.0881741345005501E-2</v>
      </c>
      <c r="Q13" s="17"/>
      <c r="R13" s="17">
        <v>5.3416798048067596E-3</v>
      </c>
      <c r="S13" s="17">
        <v>2.8354844907349901E-2</v>
      </c>
      <c r="T13" s="17">
        <v>2.7098342525402601E-2</v>
      </c>
      <c r="U13" s="17">
        <v>3.01373716782651E-2</v>
      </c>
      <c r="V13" s="17"/>
      <c r="W13" s="17">
        <v>2.73191752860928E-2</v>
      </c>
      <c r="X13" s="17">
        <v>2.0708629469111499E-2</v>
      </c>
      <c r="Y13" s="17">
        <v>2.44349720090455E-2</v>
      </c>
      <c r="Z13" s="17">
        <v>1.9690902137992201E-2</v>
      </c>
      <c r="AA13" s="17">
        <v>0</v>
      </c>
      <c r="AB13" s="17"/>
      <c r="AC13" s="17">
        <v>3.6594490848448201E-2</v>
      </c>
      <c r="AD13" s="17">
        <v>7.02675394470317E-3</v>
      </c>
      <c r="AE13" s="17"/>
      <c r="AF13" s="17">
        <v>1.60035974983436E-2</v>
      </c>
      <c r="AG13" s="17">
        <v>1.2059108576669799E-2</v>
      </c>
      <c r="AH13" s="17">
        <v>3.7704943369735198E-2</v>
      </c>
      <c r="AI13" s="17">
        <v>2.6781445936535701E-2</v>
      </c>
      <c r="AJ13" s="17"/>
      <c r="AK13" s="17">
        <v>3.4297936882101698E-2</v>
      </c>
      <c r="AL13" s="17">
        <v>1.6033673225558102E-2</v>
      </c>
      <c r="AM13" s="17"/>
      <c r="AN13" s="17">
        <v>2.4677976891742101E-2</v>
      </c>
      <c r="AO13" s="17">
        <v>7.1687575129769096E-3</v>
      </c>
      <c r="AP13" s="17">
        <v>2.7522531147513098E-2</v>
      </c>
      <c r="AQ13" s="17"/>
      <c r="AR13" s="17">
        <v>9.1453144895292902E-3</v>
      </c>
      <c r="AS13" s="17">
        <v>2.44370565075939E-2</v>
      </c>
      <c r="AT13" s="17"/>
      <c r="AU13" s="17">
        <v>1.59528609923268E-2</v>
      </c>
      <c r="AV13" s="17">
        <v>3.1465185408458003E-2</v>
      </c>
    </row>
    <row r="14" spans="2:48" x14ac:dyDescent="0.25">
      <c r="B14" s="18" t="s">
        <v>145</v>
      </c>
      <c r="C14" s="21">
        <v>0.54856957077713198</v>
      </c>
      <c r="D14" s="21">
        <v>0.59050630461039599</v>
      </c>
      <c r="E14" s="21">
        <v>0.51485203690405501</v>
      </c>
      <c r="F14" s="21"/>
      <c r="G14" s="21">
        <v>0.52173085916509099</v>
      </c>
      <c r="H14" s="21">
        <v>0.50210314218621699</v>
      </c>
      <c r="I14" s="21">
        <v>0.53080557867562905</v>
      </c>
      <c r="J14" s="21">
        <v>0.57201980000361696</v>
      </c>
      <c r="K14" s="21">
        <v>0.613352987684743</v>
      </c>
      <c r="L14" s="21"/>
      <c r="M14" s="21">
        <v>0.63060157033823805</v>
      </c>
      <c r="N14" s="21">
        <v>0.56596460966130102</v>
      </c>
      <c r="O14" s="21">
        <v>0.50192144037528497</v>
      </c>
      <c r="P14" s="21">
        <v>0.48607298404937899</v>
      </c>
      <c r="Q14" s="21"/>
      <c r="R14" s="21">
        <v>0.69601593312972998</v>
      </c>
      <c r="S14" s="21">
        <v>0.58247239881806401</v>
      </c>
      <c r="T14" s="21">
        <v>0.53190471310526899</v>
      </c>
      <c r="U14" s="21">
        <v>0.51455490043525098</v>
      </c>
      <c r="V14" s="21"/>
      <c r="W14" s="21">
        <v>0.51736486428783202</v>
      </c>
      <c r="X14" s="21">
        <v>0.51480319650152195</v>
      </c>
      <c r="Y14" s="21">
        <v>0.64443687270005501</v>
      </c>
      <c r="Z14" s="21">
        <v>0.716870808713573</v>
      </c>
      <c r="AA14" s="21">
        <v>0.72656324116320203</v>
      </c>
      <c r="AB14" s="21"/>
      <c r="AC14" s="21">
        <v>0.477004366009257</v>
      </c>
      <c r="AD14" s="21">
        <v>0.68484303775992905</v>
      </c>
      <c r="AE14" s="21"/>
      <c r="AF14" s="21">
        <v>0.61228598030826797</v>
      </c>
      <c r="AG14" s="21">
        <v>0.56831017036933396</v>
      </c>
      <c r="AH14" s="21">
        <v>0.51329267680186696</v>
      </c>
      <c r="AI14" s="21">
        <v>0.46508972906073198</v>
      </c>
      <c r="AJ14" s="21"/>
      <c r="AK14" s="21">
        <v>0.58314166010108304</v>
      </c>
      <c r="AL14" s="21">
        <v>0.53459652726311802</v>
      </c>
      <c r="AM14" s="21"/>
      <c r="AN14" s="21">
        <v>0.59280054879663702</v>
      </c>
      <c r="AO14" s="21">
        <v>0.55951988512221995</v>
      </c>
      <c r="AP14" s="21">
        <v>0.50552808903692503</v>
      </c>
      <c r="AQ14" s="21"/>
      <c r="AR14" s="21">
        <v>0.59047191576307001</v>
      </c>
      <c r="AS14" s="21">
        <v>0.50431778642521896</v>
      </c>
      <c r="AT14" s="21"/>
      <c r="AU14" s="21">
        <v>0.64851944747871404</v>
      </c>
      <c r="AV14" s="21">
        <v>0.424693987404266</v>
      </c>
    </row>
    <row r="15" spans="2:48" x14ac:dyDescent="0.25">
      <c r="B15" s="18" t="s">
        <v>146</v>
      </c>
      <c r="C15" s="21">
        <v>0.424066844993223</v>
      </c>
      <c r="D15" s="21">
        <v>0.38709081625041297</v>
      </c>
      <c r="E15" s="21">
        <v>0.45596029002365202</v>
      </c>
      <c r="F15" s="21"/>
      <c r="G15" s="21">
        <v>0.43526960750045701</v>
      </c>
      <c r="H15" s="21">
        <v>0.47023487973783501</v>
      </c>
      <c r="I15" s="21">
        <v>0.455171925384804</v>
      </c>
      <c r="J15" s="21">
        <v>0.39318378422539602</v>
      </c>
      <c r="K15" s="21">
        <v>0.36879130069604399</v>
      </c>
      <c r="L15" s="21"/>
      <c r="M15" s="21">
        <v>0.365831337826721</v>
      </c>
      <c r="N15" s="21">
        <v>0.39649803508980602</v>
      </c>
      <c r="O15" s="21">
        <v>0.46174178305291103</v>
      </c>
      <c r="P15" s="21">
        <v>0.48304527460561503</v>
      </c>
      <c r="Q15" s="21"/>
      <c r="R15" s="21">
        <v>0.29864238706546298</v>
      </c>
      <c r="S15" s="21">
        <v>0.38917275627458697</v>
      </c>
      <c r="T15" s="21">
        <v>0.44099694436932901</v>
      </c>
      <c r="U15" s="21">
        <v>0.45530772788648399</v>
      </c>
      <c r="V15" s="21"/>
      <c r="W15" s="21">
        <v>0.45531596042607497</v>
      </c>
      <c r="X15" s="21">
        <v>0.46448817402936698</v>
      </c>
      <c r="Y15" s="21">
        <v>0.33112815529089901</v>
      </c>
      <c r="Z15" s="21">
        <v>0.26343828914843498</v>
      </c>
      <c r="AA15" s="21">
        <v>0.27343675883679802</v>
      </c>
      <c r="AB15" s="21"/>
      <c r="AC15" s="21">
        <v>0.48640114314229499</v>
      </c>
      <c r="AD15" s="21">
        <v>0.30813020829536802</v>
      </c>
      <c r="AE15" s="21"/>
      <c r="AF15" s="21">
        <v>0.37171042219338801</v>
      </c>
      <c r="AG15" s="21">
        <v>0.41963072105399601</v>
      </c>
      <c r="AH15" s="21">
        <v>0.44900237982839802</v>
      </c>
      <c r="AI15" s="21">
        <v>0.50812882500273204</v>
      </c>
      <c r="AJ15" s="21"/>
      <c r="AK15" s="21">
        <v>0.38256040301681499</v>
      </c>
      <c r="AL15" s="21">
        <v>0.449369799511324</v>
      </c>
      <c r="AM15" s="21"/>
      <c r="AN15" s="21">
        <v>0.38252147431162098</v>
      </c>
      <c r="AO15" s="21">
        <v>0.43331135736480297</v>
      </c>
      <c r="AP15" s="21">
        <v>0.466949379815562</v>
      </c>
      <c r="AQ15" s="21"/>
      <c r="AR15" s="21">
        <v>0.4003827697474</v>
      </c>
      <c r="AS15" s="21">
        <v>0.471245157067188</v>
      </c>
      <c r="AT15" s="21"/>
      <c r="AU15" s="21">
        <v>0.33552769152896</v>
      </c>
      <c r="AV15" s="21">
        <v>0.543840827187276</v>
      </c>
    </row>
    <row r="16" spans="2:48" x14ac:dyDescent="0.25">
      <c r="B16" s="18" t="s">
        <v>147</v>
      </c>
      <c r="C16" s="22">
        <v>0.124502725783909</v>
      </c>
      <c r="D16" s="22">
        <v>0.20341548835998299</v>
      </c>
      <c r="E16" s="22">
        <v>5.88917468804026E-2</v>
      </c>
      <c r="F16" s="22"/>
      <c r="G16" s="22">
        <v>8.6461251664633698E-2</v>
      </c>
      <c r="H16" s="22">
        <v>3.1868262448382E-2</v>
      </c>
      <c r="I16" s="22">
        <v>7.5633653290824707E-2</v>
      </c>
      <c r="J16" s="22">
        <v>0.178836015778221</v>
      </c>
      <c r="K16" s="22">
        <v>0.24456168698869901</v>
      </c>
      <c r="L16" s="22"/>
      <c r="M16" s="22">
        <v>0.26477023251151699</v>
      </c>
      <c r="N16" s="22">
        <v>0.169466574571495</v>
      </c>
      <c r="O16" s="22">
        <v>4.0179657322373802E-2</v>
      </c>
      <c r="P16" s="22">
        <v>3.0277094437637401E-3</v>
      </c>
      <c r="Q16" s="22"/>
      <c r="R16" s="22">
        <v>0.397373546064267</v>
      </c>
      <c r="S16" s="22">
        <v>0.19329964254347701</v>
      </c>
      <c r="T16" s="22">
        <v>9.0907768735940406E-2</v>
      </c>
      <c r="U16" s="22">
        <v>5.9247172548766797E-2</v>
      </c>
      <c r="V16" s="22"/>
      <c r="W16" s="22">
        <v>6.2048903861756599E-2</v>
      </c>
      <c r="X16" s="22">
        <v>5.0315022472155198E-2</v>
      </c>
      <c r="Y16" s="22">
        <v>0.313308717409156</v>
      </c>
      <c r="Z16" s="22">
        <v>0.45343251956513803</v>
      </c>
      <c r="AA16" s="22">
        <v>0.45312648232640501</v>
      </c>
      <c r="AB16" s="22"/>
      <c r="AC16" s="22">
        <v>-9.3967771330372204E-3</v>
      </c>
      <c r="AD16" s="22">
        <v>0.37671282946456103</v>
      </c>
      <c r="AE16" s="22"/>
      <c r="AF16" s="22">
        <v>0.24057555811487999</v>
      </c>
      <c r="AG16" s="22">
        <v>0.148679449315338</v>
      </c>
      <c r="AH16" s="22">
        <v>6.4290296973469593E-2</v>
      </c>
      <c r="AI16" s="22">
        <v>-4.3039095941999797E-2</v>
      </c>
      <c r="AJ16" s="22"/>
      <c r="AK16" s="22">
        <v>0.20058125708426899</v>
      </c>
      <c r="AL16" s="22">
        <v>8.5226727751793505E-2</v>
      </c>
      <c r="AM16" s="22"/>
      <c r="AN16" s="22">
        <v>0.21027907448501601</v>
      </c>
      <c r="AO16" s="22">
        <v>0.12620852775741701</v>
      </c>
      <c r="AP16" s="22">
        <v>3.85787092213625E-2</v>
      </c>
      <c r="AQ16" s="22"/>
      <c r="AR16" s="22">
        <v>0.19008914601567001</v>
      </c>
      <c r="AS16" s="22">
        <v>3.3072629358030903E-2</v>
      </c>
      <c r="AT16" s="22"/>
      <c r="AU16" s="22">
        <v>0.31299175594975398</v>
      </c>
      <c r="AV16" s="22">
        <v>-0.11914683978300999</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0.49997138867342</v>
      </c>
      <c r="D9" s="17">
        <v>0.46713485054614901</v>
      </c>
      <c r="E9" s="17">
        <v>0.53350316539038201</v>
      </c>
      <c r="F9" s="17"/>
      <c r="G9" s="17">
        <v>0.61644927873077204</v>
      </c>
      <c r="H9" s="17">
        <v>0.506271304063734</v>
      </c>
      <c r="I9" s="17">
        <v>0.44267903855171598</v>
      </c>
      <c r="J9" s="17">
        <v>0.47611647601519302</v>
      </c>
      <c r="K9" s="17">
        <v>0.46293532891999101</v>
      </c>
      <c r="L9" s="17"/>
      <c r="M9" s="17">
        <v>0.48811891106745697</v>
      </c>
      <c r="N9" s="17">
        <v>0.50732315836292396</v>
      </c>
      <c r="O9" s="17">
        <v>0.51804597777725103</v>
      </c>
      <c r="P9" s="17">
        <v>0.460886279623543</v>
      </c>
      <c r="Q9" s="17"/>
      <c r="R9" s="17">
        <v>0.45418618653672499</v>
      </c>
      <c r="S9" s="17">
        <v>0.47543545590696001</v>
      </c>
      <c r="T9" s="17">
        <v>0.48971538698322398</v>
      </c>
      <c r="U9" s="17">
        <v>0.53745313089380498</v>
      </c>
      <c r="V9" s="17"/>
      <c r="W9" s="17">
        <v>0.53704739525146605</v>
      </c>
      <c r="X9" s="17">
        <v>0.49331430142536098</v>
      </c>
      <c r="Y9" s="17">
        <v>0.48143077828516401</v>
      </c>
      <c r="Z9" s="17">
        <v>0.55231971887714804</v>
      </c>
      <c r="AA9" s="17">
        <v>0.47322170843786099</v>
      </c>
      <c r="AB9" s="17"/>
      <c r="AC9" s="17">
        <v>0.51282608550297004</v>
      </c>
      <c r="AD9" s="17">
        <v>0.465291500194221</v>
      </c>
      <c r="AE9" s="17"/>
      <c r="AF9" s="17">
        <v>0.47082726109481099</v>
      </c>
      <c r="AG9" s="17">
        <v>0.47525590137984702</v>
      </c>
      <c r="AH9" s="17">
        <v>0.54499183620281</v>
      </c>
      <c r="AI9" s="17">
        <v>0.49148191581189998</v>
      </c>
      <c r="AJ9" s="17"/>
      <c r="AK9" s="17">
        <v>0.48540604923830499</v>
      </c>
      <c r="AL9" s="17">
        <v>0.52218908232004202</v>
      </c>
      <c r="AM9" s="17"/>
      <c r="AN9" s="17">
        <v>0.508462962311513</v>
      </c>
      <c r="AO9" s="17">
        <v>0.45695571827690401</v>
      </c>
      <c r="AP9" s="17">
        <v>0.56201278727428705</v>
      </c>
      <c r="AQ9" s="17"/>
      <c r="AR9" s="17">
        <v>0.47522726496936402</v>
      </c>
      <c r="AS9" s="17">
        <v>0.56753663341062699</v>
      </c>
      <c r="AT9" s="17"/>
      <c r="AU9" s="17">
        <v>0.47522693188527698</v>
      </c>
      <c r="AV9" s="17">
        <v>0.54419602703495795</v>
      </c>
    </row>
    <row r="10" spans="2:48" x14ac:dyDescent="0.25">
      <c r="B10" s="18" t="s">
        <v>142</v>
      </c>
      <c r="C10" s="17">
        <v>0.40466380831336901</v>
      </c>
      <c r="D10" s="17">
        <v>0.40873560053064401</v>
      </c>
      <c r="E10" s="17">
        <v>0.39811397032162599</v>
      </c>
      <c r="F10" s="17"/>
      <c r="G10" s="17">
        <v>0.30320487372217297</v>
      </c>
      <c r="H10" s="17">
        <v>0.40889931977614702</v>
      </c>
      <c r="I10" s="17">
        <v>0.475460663873225</v>
      </c>
      <c r="J10" s="17">
        <v>0.37879742961704499</v>
      </c>
      <c r="K10" s="17">
        <v>0.45350263474069502</v>
      </c>
      <c r="L10" s="17"/>
      <c r="M10" s="17">
        <v>0.44157979503703199</v>
      </c>
      <c r="N10" s="17">
        <v>0.39959984920068398</v>
      </c>
      <c r="O10" s="17">
        <v>0.38859967718295102</v>
      </c>
      <c r="P10" s="17">
        <v>0.40648552270153199</v>
      </c>
      <c r="Q10" s="17"/>
      <c r="R10" s="17">
        <v>0.477417107999691</v>
      </c>
      <c r="S10" s="17">
        <v>0.38803530140092801</v>
      </c>
      <c r="T10" s="17">
        <v>0.40342185355742299</v>
      </c>
      <c r="U10" s="17">
        <v>0.36692635475748903</v>
      </c>
      <c r="V10" s="17"/>
      <c r="W10" s="17">
        <v>0.37481868696452902</v>
      </c>
      <c r="X10" s="17">
        <v>0.39965159177882797</v>
      </c>
      <c r="Y10" s="17">
        <v>0.46169585776440503</v>
      </c>
      <c r="Z10" s="17">
        <v>0.39093226661834302</v>
      </c>
      <c r="AA10" s="17">
        <v>0.19351241495926499</v>
      </c>
      <c r="AB10" s="17"/>
      <c r="AC10" s="17">
        <v>0.39004803279052802</v>
      </c>
      <c r="AD10" s="17">
        <v>0.43940319068841399</v>
      </c>
      <c r="AE10" s="17"/>
      <c r="AF10" s="17">
        <v>0.44447820916911301</v>
      </c>
      <c r="AG10" s="17">
        <v>0.401990903513536</v>
      </c>
      <c r="AH10" s="17">
        <v>0.37897193738469898</v>
      </c>
      <c r="AI10" s="17">
        <v>0.34809433577833898</v>
      </c>
      <c r="AJ10" s="17"/>
      <c r="AK10" s="17">
        <v>0.411158404069428</v>
      </c>
      <c r="AL10" s="17">
        <v>0.39446639749738699</v>
      </c>
      <c r="AM10" s="17"/>
      <c r="AN10" s="17">
        <v>0.40667611683074101</v>
      </c>
      <c r="AO10" s="17">
        <v>0.42580329815683199</v>
      </c>
      <c r="AP10" s="17">
        <v>0.37525356145279998</v>
      </c>
      <c r="AQ10" s="17"/>
      <c r="AR10" s="17">
        <v>0.43277007843954401</v>
      </c>
      <c r="AS10" s="17">
        <v>0.36725301337907901</v>
      </c>
      <c r="AT10" s="17"/>
      <c r="AU10" s="17">
        <v>0.419256084828878</v>
      </c>
      <c r="AV10" s="17">
        <v>0.37457486174150501</v>
      </c>
    </row>
    <row r="11" spans="2:48" x14ac:dyDescent="0.25">
      <c r="B11" s="18" t="s">
        <v>143</v>
      </c>
      <c r="C11" s="17">
        <v>6.7625613466565801E-2</v>
      </c>
      <c r="D11" s="17">
        <v>8.7132182751423898E-2</v>
      </c>
      <c r="E11" s="17">
        <v>4.9381651169168497E-2</v>
      </c>
      <c r="F11" s="17"/>
      <c r="G11" s="17">
        <v>3.1640748431990599E-2</v>
      </c>
      <c r="H11" s="17">
        <v>5.4882248398113002E-2</v>
      </c>
      <c r="I11" s="17">
        <v>7.0053451078293999E-2</v>
      </c>
      <c r="J11" s="17">
        <v>0.102166550397228</v>
      </c>
      <c r="K11" s="17">
        <v>7.7446580407646404E-2</v>
      </c>
      <c r="L11" s="17"/>
      <c r="M11" s="17">
        <v>6.1696577658478899E-2</v>
      </c>
      <c r="N11" s="17">
        <v>5.1497800750450698E-2</v>
      </c>
      <c r="O11" s="17">
        <v>7.1958255104535504E-2</v>
      </c>
      <c r="P11" s="17">
        <v>9.2582404164467696E-2</v>
      </c>
      <c r="Q11" s="17"/>
      <c r="R11" s="17">
        <v>5.9657762814019702E-2</v>
      </c>
      <c r="S11" s="17">
        <v>0.10286423618024799</v>
      </c>
      <c r="T11" s="17">
        <v>7.3737125121409106E-2</v>
      </c>
      <c r="U11" s="17">
        <v>6.6719508014013898E-2</v>
      </c>
      <c r="V11" s="17"/>
      <c r="W11" s="17">
        <v>5.8215124141502102E-2</v>
      </c>
      <c r="X11" s="17">
        <v>8.6334084724317806E-2</v>
      </c>
      <c r="Y11" s="17">
        <v>3.8898289253761702E-2</v>
      </c>
      <c r="Z11" s="17">
        <v>5.02678843391728E-2</v>
      </c>
      <c r="AA11" s="17">
        <v>0.33326587660287399</v>
      </c>
      <c r="AB11" s="17"/>
      <c r="AC11" s="17">
        <v>6.5715131450210601E-2</v>
      </c>
      <c r="AD11" s="17">
        <v>7.3695534514919794E-2</v>
      </c>
      <c r="AE11" s="17"/>
      <c r="AF11" s="17">
        <v>6.5411736947825594E-2</v>
      </c>
      <c r="AG11" s="17">
        <v>0.10469061138066101</v>
      </c>
      <c r="AH11" s="17">
        <v>5.3069870362560001E-2</v>
      </c>
      <c r="AI11" s="17">
        <v>5.9354975427917199E-2</v>
      </c>
      <c r="AJ11" s="17"/>
      <c r="AK11" s="17">
        <v>7.5398282504578196E-2</v>
      </c>
      <c r="AL11" s="17">
        <v>6.7208577782178702E-2</v>
      </c>
      <c r="AM11" s="17"/>
      <c r="AN11" s="17">
        <v>6.6653451959623702E-2</v>
      </c>
      <c r="AO11" s="17">
        <v>9.8800679237650194E-2</v>
      </c>
      <c r="AP11" s="17">
        <v>4.39666185641992E-2</v>
      </c>
      <c r="AQ11" s="17"/>
      <c r="AR11" s="17">
        <v>6.4782370537179501E-2</v>
      </c>
      <c r="AS11" s="17">
        <v>4.65510280965949E-2</v>
      </c>
      <c r="AT11" s="17"/>
      <c r="AU11" s="17">
        <v>8.2344943364522E-2</v>
      </c>
      <c r="AV11" s="17">
        <v>6.3695683422232099E-2</v>
      </c>
    </row>
    <row r="12" spans="2:48" x14ac:dyDescent="0.25">
      <c r="B12" s="18" t="s">
        <v>144</v>
      </c>
      <c r="C12" s="17">
        <v>1.38121371641911E-2</v>
      </c>
      <c r="D12" s="17">
        <v>1.8548807948475899E-2</v>
      </c>
      <c r="E12" s="17">
        <v>9.3347203714583393E-3</v>
      </c>
      <c r="F12" s="17"/>
      <c r="G12" s="17">
        <v>1.39005105279297E-2</v>
      </c>
      <c r="H12" s="17">
        <v>7.7549268268125599E-3</v>
      </c>
      <c r="I12" s="17">
        <v>6.5845146084623904E-3</v>
      </c>
      <c r="J12" s="17">
        <v>3.4461516722302098E-2</v>
      </c>
      <c r="K12" s="17">
        <v>6.1154559316677296E-3</v>
      </c>
      <c r="L12" s="17"/>
      <c r="M12" s="17">
        <v>8.60471623703149E-3</v>
      </c>
      <c r="N12" s="17">
        <v>1.6203320216501099E-2</v>
      </c>
      <c r="O12" s="17">
        <v>6.43859873395956E-3</v>
      </c>
      <c r="P12" s="17">
        <v>2.4323473453476099E-2</v>
      </c>
      <c r="Q12" s="17"/>
      <c r="R12" s="17">
        <v>4.5048343108220097E-3</v>
      </c>
      <c r="S12" s="17">
        <v>2.1700703330958301E-2</v>
      </c>
      <c r="T12" s="17">
        <v>2.23836160320721E-2</v>
      </c>
      <c r="U12" s="17">
        <v>9.9000978657042098E-3</v>
      </c>
      <c r="V12" s="17"/>
      <c r="W12" s="17">
        <v>9.3110309633174793E-3</v>
      </c>
      <c r="X12" s="17">
        <v>1.1525020751671699E-2</v>
      </c>
      <c r="Y12" s="17">
        <v>1.79750746966688E-2</v>
      </c>
      <c r="Z12" s="17">
        <v>6.4801301653361299E-3</v>
      </c>
      <c r="AA12" s="17">
        <v>0</v>
      </c>
      <c r="AB12" s="17"/>
      <c r="AC12" s="17">
        <v>1.46695438614972E-2</v>
      </c>
      <c r="AD12" s="17">
        <v>1.26382093825832E-2</v>
      </c>
      <c r="AE12" s="17"/>
      <c r="AF12" s="17">
        <v>1.9282792788249899E-2</v>
      </c>
      <c r="AG12" s="17">
        <v>7.4990820475060701E-3</v>
      </c>
      <c r="AH12" s="17">
        <v>1.05823158589071E-2</v>
      </c>
      <c r="AI12" s="17">
        <v>2.7952033290630202E-2</v>
      </c>
      <c r="AJ12" s="17"/>
      <c r="AK12" s="17">
        <v>1.8731924109269299E-2</v>
      </c>
      <c r="AL12" s="17">
        <v>1.0606270010636E-2</v>
      </c>
      <c r="AM12" s="17"/>
      <c r="AN12" s="17">
        <v>1.53759803539395E-2</v>
      </c>
      <c r="AO12" s="17">
        <v>1.25065381966436E-2</v>
      </c>
      <c r="AP12" s="17">
        <v>8.9693221976037095E-3</v>
      </c>
      <c r="AQ12" s="17"/>
      <c r="AR12" s="17">
        <v>1.57108738564854E-2</v>
      </c>
      <c r="AS12" s="17">
        <v>8.1200532009133696E-3</v>
      </c>
      <c r="AT12" s="17"/>
      <c r="AU12" s="17">
        <v>1.8625161681265299E-2</v>
      </c>
      <c r="AV12" s="17">
        <v>6.7412943220265297E-3</v>
      </c>
    </row>
    <row r="13" spans="2:48" x14ac:dyDescent="0.25">
      <c r="B13" s="18" t="s">
        <v>123</v>
      </c>
      <c r="C13" s="17">
        <v>1.3927052382453901E-2</v>
      </c>
      <c r="D13" s="17">
        <v>1.8448558223307002E-2</v>
      </c>
      <c r="E13" s="17">
        <v>9.6664927473652899E-3</v>
      </c>
      <c r="F13" s="17"/>
      <c r="G13" s="17">
        <v>3.4804588587134498E-2</v>
      </c>
      <c r="H13" s="17">
        <v>2.2192200935194101E-2</v>
      </c>
      <c r="I13" s="17">
        <v>5.22233188830194E-3</v>
      </c>
      <c r="J13" s="17">
        <v>8.4580272482321101E-3</v>
      </c>
      <c r="K13" s="17">
        <v>0</v>
      </c>
      <c r="L13" s="17"/>
      <c r="M13" s="17">
        <v>0</v>
      </c>
      <c r="N13" s="17">
        <v>2.5375871469440599E-2</v>
      </c>
      <c r="O13" s="17">
        <v>1.4957491201303101E-2</v>
      </c>
      <c r="P13" s="17">
        <v>1.5722320056980699E-2</v>
      </c>
      <c r="Q13" s="17"/>
      <c r="R13" s="17">
        <v>4.2341083387429897E-3</v>
      </c>
      <c r="S13" s="17">
        <v>1.19643031809052E-2</v>
      </c>
      <c r="T13" s="17">
        <v>1.07420183058714E-2</v>
      </c>
      <c r="U13" s="17">
        <v>1.90009084689877E-2</v>
      </c>
      <c r="V13" s="17"/>
      <c r="W13" s="17">
        <v>2.06077626791853E-2</v>
      </c>
      <c r="X13" s="17">
        <v>9.1750013198211005E-3</v>
      </c>
      <c r="Y13" s="17">
        <v>0</v>
      </c>
      <c r="Z13" s="17">
        <v>0</v>
      </c>
      <c r="AA13" s="17">
        <v>0</v>
      </c>
      <c r="AB13" s="17"/>
      <c r="AC13" s="17">
        <v>1.67412063947939E-2</v>
      </c>
      <c r="AD13" s="17">
        <v>8.9715652198623496E-3</v>
      </c>
      <c r="AE13" s="17"/>
      <c r="AF13" s="17">
        <v>0</v>
      </c>
      <c r="AG13" s="17">
        <v>1.0563501678450301E-2</v>
      </c>
      <c r="AH13" s="17">
        <v>1.2384040191023999E-2</v>
      </c>
      <c r="AI13" s="17">
        <v>7.31167396912136E-2</v>
      </c>
      <c r="AJ13" s="17"/>
      <c r="AK13" s="17">
        <v>9.3053400784195908E-3</v>
      </c>
      <c r="AL13" s="17">
        <v>5.5296723897559604E-3</v>
      </c>
      <c r="AM13" s="17"/>
      <c r="AN13" s="17">
        <v>2.8314885441829002E-3</v>
      </c>
      <c r="AO13" s="17">
        <v>5.9337661319707304E-3</v>
      </c>
      <c r="AP13" s="17">
        <v>9.7977105111094805E-3</v>
      </c>
      <c r="AQ13" s="17"/>
      <c r="AR13" s="17">
        <v>1.15094121974273E-2</v>
      </c>
      <c r="AS13" s="17">
        <v>1.05392719127861E-2</v>
      </c>
      <c r="AT13" s="17"/>
      <c r="AU13" s="17">
        <v>4.5468782400577097E-3</v>
      </c>
      <c r="AV13" s="17">
        <v>1.07921334792789E-2</v>
      </c>
    </row>
    <row r="14" spans="2:48" x14ac:dyDescent="0.25">
      <c r="B14" s="18" t="s">
        <v>145</v>
      </c>
      <c r="C14" s="21">
        <v>0.90463519698678896</v>
      </c>
      <c r="D14" s="21">
        <v>0.87587045107679296</v>
      </c>
      <c r="E14" s="21">
        <v>0.93161713571200799</v>
      </c>
      <c r="F14" s="21"/>
      <c r="G14" s="21">
        <v>0.91965415245294502</v>
      </c>
      <c r="H14" s="21">
        <v>0.91517062383988002</v>
      </c>
      <c r="I14" s="21">
        <v>0.91813970242494203</v>
      </c>
      <c r="J14" s="21">
        <v>0.85491390563223801</v>
      </c>
      <c r="K14" s="21">
        <v>0.91643796366068597</v>
      </c>
      <c r="L14" s="21"/>
      <c r="M14" s="21">
        <v>0.92969870610449001</v>
      </c>
      <c r="N14" s="21">
        <v>0.906923007563608</v>
      </c>
      <c r="O14" s="21">
        <v>0.906645654960202</v>
      </c>
      <c r="P14" s="21">
        <v>0.86737180232507505</v>
      </c>
      <c r="Q14" s="21"/>
      <c r="R14" s="21">
        <v>0.93160329453641499</v>
      </c>
      <c r="S14" s="21">
        <v>0.86347075730788803</v>
      </c>
      <c r="T14" s="21">
        <v>0.89313724054064703</v>
      </c>
      <c r="U14" s="21">
        <v>0.904379485651294</v>
      </c>
      <c r="V14" s="21"/>
      <c r="W14" s="21">
        <v>0.91186608221599497</v>
      </c>
      <c r="X14" s="21">
        <v>0.89296589320418895</v>
      </c>
      <c r="Y14" s="21">
        <v>0.94312663604956903</v>
      </c>
      <c r="Z14" s="21">
        <v>0.94325198549549105</v>
      </c>
      <c r="AA14" s="21">
        <v>0.66673412339712601</v>
      </c>
      <c r="AB14" s="21"/>
      <c r="AC14" s="21">
        <v>0.90287411829349795</v>
      </c>
      <c r="AD14" s="21">
        <v>0.90469469088263499</v>
      </c>
      <c r="AE14" s="21"/>
      <c r="AF14" s="21">
        <v>0.91530547026392495</v>
      </c>
      <c r="AG14" s="21">
        <v>0.87724680489338303</v>
      </c>
      <c r="AH14" s="21">
        <v>0.92396377358750903</v>
      </c>
      <c r="AI14" s="21">
        <v>0.83957625159023896</v>
      </c>
      <c r="AJ14" s="21"/>
      <c r="AK14" s="21">
        <v>0.89656445330773304</v>
      </c>
      <c r="AL14" s="21">
        <v>0.91665547981742901</v>
      </c>
      <c r="AM14" s="21"/>
      <c r="AN14" s="21">
        <v>0.91513907914225401</v>
      </c>
      <c r="AO14" s="21">
        <v>0.882759016433735</v>
      </c>
      <c r="AP14" s="21">
        <v>0.93726634872708803</v>
      </c>
      <c r="AQ14" s="21"/>
      <c r="AR14" s="21">
        <v>0.90799734340890803</v>
      </c>
      <c r="AS14" s="21">
        <v>0.934789646789706</v>
      </c>
      <c r="AT14" s="21"/>
      <c r="AU14" s="21">
        <v>0.89448301671415498</v>
      </c>
      <c r="AV14" s="21">
        <v>0.91877088877646296</v>
      </c>
    </row>
    <row r="15" spans="2:48" x14ac:dyDescent="0.25">
      <c r="B15" s="18" t="s">
        <v>146</v>
      </c>
      <c r="C15" s="21">
        <v>8.1437750630756894E-2</v>
      </c>
      <c r="D15" s="21">
        <v>0.1056809906999</v>
      </c>
      <c r="E15" s="21">
        <v>5.8716371540626901E-2</v>
      </c>
      <c r="F15" s="21"/>
      <c r="G15" s="21">
        <v>4.5541258959920297E-2</v>
      </c>
      <c r="H15" s="21">
        <v>6.2637175224925498E-2</v>
      </c>
      <c r="I15" s="21">
        <v>7.6637965686756307E-2</v>
      </c>
      <c r="J15" s="21">
        <v>0.13662806711952999</v>
      </c>
      <c r="K15" s="21">
        <v>8.3562036339314097E-2</v>
      </c>
      <c r="L15" s="21"/>
      <c r="M15" s="21">
        <v>7.0301293895510403E-2</v>
      </c>
      <c r="N15" s="21">
        <v>6.77011209669518E-2</v>
      </c>
      <c r="O15" s="21">
        <v>7.8396853838495095E-2</v>
      </c>
      <c r="P15" s="21">
        <v>0.11690587761794401</v>
      </c>
      <c r="Q15" s="21"/>
      <c r="R15" s="21">
        <v>6.4162597124841694E-2</v>
      </c>
      <c r="S15" s="21">
        <v>0.12456493951120701</v>
      </c>
      <c r="T15" s="21">
        <v>9.6120741153481196E-2</v>
      </c>
      <c r="U15" s="21">
        <v>7.6619605879718097E-2</v>
      </c>
      <c r="V15" s="21"/>
      <c r="W15" s="21">
        <v>6.7526155104819602E-2</v>
      </c>
      <c r="X15" s="21">
        <v>9.7859105475989597E-2</v>
      </c>
      <c r="Y15" s="21">
        <v>5.6873363950430501E-2</v>
      </c>
      <c r="Z15" s="21">
        <v>5.6748014504508899E-2</v>
      </c>
      <c r="AA15" s="21">
        <v>0.33326587660287399</v>
      </c>
      <c r="AB15" s="21"/>
      <c r="AC15" s="21">
        <v>8.0384675311707801E-2</v>
      </c>
      <c r="AD15" s="21">
        <v>8.6333743897502896E-2</v>
      </c>
      <c r="AE15" s="21"/>
      <c r="AF15" s="21">
        <v>8.4694529736075497E-2</v>
      </c>
      <c r="AG15" s="21">
        <v>0.11218969342816699</v>
      </c>
      <c r="AH15" s="21">
        <v>6.3652186221467094E-2</v>
      </c>
      <c r="AI15" s="21">
        <v>8.7307008718547505E-2</v>
      </c>
      <c r="AJ15" s="21"/>
      <c r="AK15" s="21">
        <v>9.4130206613847495E-2</v>
      </c>
      <c r="AL15" s="21">
        <v>7.7814847792814695E-2</v>
      </c>
      <c r="AM15" s="21"/>
      <c r="AN15" s="21">
        <v>8.2029432313563105E-2</v>
      </c>
      <c r="AO15" s="21">
        <v>0.111307217434294</v>
      </c>
      <c r="AP15" s="21">
        <v>5.2935940761802899E-2</v>
      </c>
      <c r="AQ15" s="21"/>
      <c r="AR15" s="21">
        <v>8.0493244393664898E-2</v>
      </c>
      <c r="AS15" s="21">
        <v>5.4671081297508202E-2</v>
      </c>
      <c r="AT15" s="21"/>
      <c r="AU15" s="21">
        <v>0.100970105045787</v>
      </c>
      <c r="AV15" s="21">
        <v>7.0436977744258694E-2</v>
      </c>
    </row>
    <row r="16" spans="2:48" x14ac:dyDescent="0.25">
      <c r="B16" s="18" t="s">
        <v>147</v>
      </c>
      <c r="C16" s="22">
        <v>0.82319744635603198</v>
      </c>
      <c r="D16" s="22">
        <v>0.77018946037689395</v>
      </c>
      <c r="E16" s="22">
        <v>0.87290076417138096</v>
      </c>
      <c r="F16" s="22"/>
      <c r="G16" s="22">
        <v>0.87411289349302501</v>
      </c>
      <c r="H16" s="22">
        <v>0.85253344861495495</v>
      </c>
      <c r="I16" s="22">
        <v>0.84150173673818496</v>
      </c>
      <c r="J16" s="22">
        <v>0.718285838512708</v>
      </c>
      <c r="K16" s="22">
        <v>0.83287592732137194</v>
      </c>
      <c r="L16" s="22"/>
      <c r="M16" s="22">
        <v>0.85939741220897903</v>
      </c>
      <c r="N16" s="22">
        <v>0.83922188659665597</v>
      </c>
      <c r="O16" s="22">
        <v>0.82824880112170696</v>
      </c>
      <c r="P16" s="22">
        <v>0.75046592470713103</v>
      </c>
      <c r="Q16" s="22"/>
      <c r="R16" s="22">
        <v>0.86744069741157404</v>
      </c>
      <c r="S16" s="22">
        <v>0.73890581779668196</v>
      </c>
      <c r="T16" s="22">
        <v>0.79701649938716601</v>
      </c>
      <c r="U16" s="22">
        <v>0.82775987977157595</v>
      </c>
      <c r="V16" s="22"/>
      <c r="W16" s="22">
        <v>0.844339927111176</v>
      </c>
      <c r="X16" s="22">
        <v>0.79510678772819998</v>
      </c>
      <c r="Y16" s="22">
        <v>0.88625327209913896</v>
      </c>
      <c r="Z16" s="22">
        <v>0.88650397099098199</v>
      </c>
      <c r="AA16" s="22">
        <v>0.33346824679425302</v>
      </c>
      <c r="AB16" s="22"/>
      <c r="AC16" s="22">
        <v>0.82248944298179005</v>
      </c>
      <c r="AD16" s="22">
        <v>0.81836094698513195</v>
      </c>
      <c r="AE16" s="22"/>
      <c r="AF16" s="22">
        <v>0.83061094052784901</v>
      </c>
      <c r="AG16" s="22">
        <v>0.76505711146521604</v>
      </c>
      <c r="AH16" s="22">
        <v>0.86031158736604196</v>
      </c>
      <c r="AI16" s="22">
        <v>0.75226924287169095</v>
      </c>
      <c r="AJ16" s="22"/>
      <c r="AK16" s="22">
        <v>0.80243424669388497</v>
      </c>
      <c r="AL16" s="22">
        <v>0.83884063202461501</v>
      </c>
      <c r="AM16" s="22"/>
      <c r="AN16" s="22">
        <v>0.83310964682869104</v>
      </c>
      <c r="AO16" s="22">
        <v>0.77145179899944105</v>
      </c>
      <c r="AP16" s="22">
        <v>0.88433040796528495</v>
      </c>
      <c r="AQ16" s="22"/>
      <c r="AR16" s="22">
        <v>0.82750409901524302</v>
      </c>
      <c r="AS16" s="22">
        <v>0.88011856549219702</v>
      </c>
      <c r="AT16" s="22"/>
      <c r="AU16" s="22">
        <v>0.79351291166836802</v>
      </c>
      <c r="AV16" s="22">
        <v>0.84833391103220401</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0.36533584014265202</v>
      </c>
      <c r="D9" s="17">
        <v>0.35901045819359201</v>
      </c>
      <c r="E9" s="17">
        <v>0.37068237215741301</v>
      </c>
      <c r="F9" s="17"/>
      <c r="G9" s="17">
        <v>0.39456392511764998</v>
      </c>
      <c r="H9" s="17">
        <v>0.37876606673820701</v>
      </c>
      <c r="I9" s="17">
        <v>0.34559881817660798</v>
      </c>
      <c r="J9" s="17">
        <v>0.36082418413047301</v>
      </c>
      <c r="K9" s="17">
        <v>0.34828969136256899</v>
      </c>
      <c r="L9" s="17"/>
      <c r="M9" s="17">
        <v>0.35679391171664299</v>
      </c>
      <c r="N9" s="17">
        <v>0.375192501264204</v>
      </c>
      <c r="O9" s="17">
        <v>0.34317282129271598</v>
      </c>
      <c r="P9" s="17">
        <v>0.38625481364805903</v>
      </c>
      <c r="Q9" s="17"/>
      <c r="R9" s="17">
        <v>0.45328464785636802</v>
      </c>
      <c r="S9" s="17">
        <v>0.34055771492558201</v>
      </c>
      <c r="T9" s="17">
        <v>0.33125902561119303</v>
      </c>
      <c r="U9" s="17">
        <v>0.36574584959906797</v>
      </c>
      <c r="V9" s="17"/>
      <c r="W9" s="17">
        <v>0.39218021876764803</v>
      </c>
      <c r="X9" s="17">
        <v>0.32701725957424999</v>
      </c>
      <c r="Y9" s="17">
        <v>0.36510100225888398</v>
      </c>
      <c r="Z9" s="17">
        <v>0.54596318050577697</v>
      </c>
      <c r="AA9" s="17">
        <v>0.54513828129145003</v>
      </c>
      <c r="AB9" s="17"/>
      <c r="AC9" s="17">
        <v>0.34386414085505101</v>
      </c>
      <c r="AD9" s="17">
        <v>0.41276077872197198</v>
      </c>
      <c r="AE9" s="17"/>
      <c r="AF9" s="17">
        <v>0.37750144930569302</v>
      </c>
      <c r="AG9" s="17">
        <v>0.35004060574571499</v>
      </c>
      <c r="AH9" s="17">
        <v>0.35391590675002998</v>
      </c>
      <c r="AI9" s="17">
        <v>0.43668597512019802</v>
      </c>
      <c r="AJ9" s="17"/>
      <c r="AK9" s="17">
        <v>0.44206832107281202</v>
      </c>
      <c r="AL9" s="17">
        <v>0.31569477510084798</v>
      </c>
      <c r="AM9" s="17"/>
      <c r="AN9" s="17">
        <v>0.39813928314977598</v>
      </c>
      <c r="AO9" s="17">
        <v>0.33281470866883101</v>
      </c>
      <c r="AP9" s="17">
        <v>0.39368671211219203</v>
      </c>
      <c r="AQ9" s="17"/>
      <c r="AR9" s="17">
        <v>0.40580340102765899</v>
      </c>
      <c r="AS9" s="17">
        <v>0.39269544722447203</v>
      </c>
      <c r="AT9" s="17"/>
      <c r="AU9" s="17">
        <v>0.38241636597076401</v>
      </c>
      <c r="AV9" s="17">
        <v>0.37563951089993602</v>
      </c>
    </row>
    <row r="10" spans="2:48" x14ac:dyDescent="0.25">
      <c r="B10" s="18" t="s">
        <v>142</v>
      </c>
      <c r="C10" s="17">
        <v>0.47176599751266901</v>
      </c>
      <c r="D10" s="17">
        <v>0.44533158886641699</v>
      </c>
      <c r="E10" s="17">
        <v>0.497957110798316</v>
      </c>
      <c r="F10" s="17"/>
      <c r="G10" s="17">
        <v>0.43848624662133801</v>
      </c>
      <c r="H10" s="17">
        <v>0.439647852701953</v>
      </c>
      <c r="I10" s="17">
        <v>0.50591499857884104</v>
      </c>
      <c r="J10" s="17">
        <v>0.46166775648937802</v>
      </c>
      <c r="K10" s="17">
        <v>0.51130593151070303</v>
      </c>
      <c r="L10" s="17"/>
      <c r="M10" s="17">
        <v>0.45937935566753202</v>
      </c>
      <c r="N10" s="17">
        <v>0.45577225076452998</v>
      </c>
      <c r="O10" s="17">
        <v>0.55789894310542998</v>
      </c>
      <c r="P10" s="17">
        <v>0.40671448988669501</v>
      </c>
      <c r="Q10" s="17"/>
      <c r="R10" s="17">
        <v>0.40068330804344798</v>
      </c>
      <c r="S10" s="17">
        <v>0.50374509392000499</v>
      </c>
      <c r="T10" s="17">
        <v>0.52169241829468305</v>
      </c>
      <c r="U10" s="17">
        <v>0.46615890490195899</v>
      </c>
      <c r="V10" s="17"/>
      <c r="W10" s="17">
        <v>0.44153572553578102</v>
      </c>
      <c r="X10" s="17">
        <v>0.51355590422076802</v>
      </c>
      <c r="Y10" s="17">
        <v>0.45516385544316501</v>
      </c>
      <c r="Z10" s="17">
        <v>0.32189434052785099</v>
      </c>
      <c r="AA10" s="17">
        <v>0.28235272059525701</v>
      </c>
      <c r="AB10" s="17"/>
      <c r="AC10" s="17">
        <v>0.48301198813010399</v>
      </c>
      <c r="AD10" s="17">
        <v>0.44389049126201402</v>
      </c>
      <c r="AE10" s="17"/>
      <c r="AF10" s="17">
        <v>0.48702588188144602</v>
      </c>
      <c r="AG10" s="17">
        <v>0.48948945918543402</v>
      </c>
      <c r="AH10" s="17">
        <v>0.46732028428981298</v>
      </c>
      <c r="AI10" s="17">
        <v>0.365451491521191</v>
      </c>
      <c r="AJ10" s="17"/>
      <c r="AK10" s="17">
        <v>0.42216116747875398</v>
      </c>
      <c r="AL10" s="17">
        <v>0.52118062293541301</v>
      </c>
      <c r="AM10" s="17"/>
      <c r="AN10" s="17">
        <v>0.46938609604041498</v>
      </c>
      <c r="AO10" s="17">
        <v>0.50009331973437998</v>
      </c>
      <c r="AP10" s="17">
        <v>0.424788939929159</v>
      </c>
      <c r="AQ10" s="17"/>
      <c r="AR10" s="17">
        <v>0.46071037439155099</v>
      </c>
      <c r="AS10" s="17">
        <v>0.43822165604623797</v>
      </c>
      <c r="AT10" s="17"/>
      <c r="AU10" s="17">
        <v>0.48330411563778902</v>
      </c>
      <c r="AV10" s="17">
        <v>0.46935373665719698</v>
      </c>
    </row>
    <row r="11" spans="2:48" x14ac:dyDescent="0.25">
      <c r="B11" s="18" t="s">
        <v>143</v>
      </c>
      <c r="C11" s="17">
        <v>0.11920702928233</v>
      </c>
      <c r="D11" s="17">
        <v>0.142561183130894</v>
      </c>
      <c r="E11" s="17">
        <v>9.62651199930913E-2</v>
      </c>
      <c r="F11" s="17"/>
      <c r="G11" s="17">
        <v>0.122929750256053</v>
      </c>
      <c r="H11" s="17">
        <v>0.12445254709914499</v>
      </c>
      <c r="I11" s="17">
        <v>0.105531833852928</v>
      </c>
      <c r="J11" s="17">
        <v>0.148982894324623</v>
      </c>
      <c r="K11" s="17">
        <v>9.4267373366071994E-2</v>
      </c>
      <c r="L11" s="17"/>
      <c r="M11" s="17">
        <v>0.13534998846916799</v>
      </c>
      <c r="N11" s="17">
        <v>0.11491417352175801</v>
      </c>
      <c r="O11" s="17">
        <v>6.2614230496676096E-2</v>
      </c>
      <c r="P11" s="17">
        <v>0.169114646956707</v>
      </c>
      <c r="Q11" s="17"/>
      <c r="R11" s="17">
        <v>9.5844357020518398E-2</v>
      </c>
      <c r="S11" s="17">
        <v>8.38963667353817E-2</v>
      </c>
      <c r="T11" s="17">
        <v>0.11717580413180501</v>
      </c>
      <c r="U11" s="17">
        <v>0.12482508720936999</v>
      </c>
      <c r="V11" s="17"/>
      <c r="W11" s="17">
        <v>0.116392600852523</v>
      </c>
      <c r="X11" s="17">
        <v>0.117383606472047</v>
      </c>
      <c r="Y11" s="17">
        <v>0.146160536824994</v>
      </c>
      <c r="Z11" s="17">
        <v>7.50414390247163E-2</v>
      </c>
      <c r="AA11" s="17">
        <v>0.17250899811329301</v>
      </c>
      <c r="AB11" s="17"/>
      <c r="AC11" s="17">
        <v>0.13265362972394901</v>
      </c>
      <c r="AD11" s="17">
        <v>9.7377231839805997E-2</v>
      </c>
      <c r="AE11" s="17"/>
      <c r="AF11" s="17">
        <v>0.103144012790856</v>
      </c>
      <c r="AG11" s="17">
        <v>0.12527983374576801</v>
      </c>
      <c r="AH11" s="17">
        <v>0.125220916832743</v>
      </c>
      <c r="AI11" s="17">
        <v>0.15410301158158399</v>
      </c>
      <c r="AJ11" s="17"/>
      <c r="AK11" s="17">
        <v>0.10176951144672799</v>
      </c>
      <c r="AL11" s="17">
        <v>0.121557821583894</v>
      </c>
      <c r="AM11" s="17"/>
      <c r="AN11" s="17">
        <v>9.5145217146983097E-2</v>
      </c>
      <c r="AO11" s="17">
        <v>0.14777297002825701</v>
      </c>
      <c r="AP11" s="17">
        <v>0.115841027280012</v>
      </c>
      <c r="AQ11" s="17"/>
      <c r="AR11" s="17">
        <v>0.109532397475104</v>
      </c>
      <c r="AS11" s="17">
        <v>0.11169928455791001</v>
      </c>
      <c r="AT11" s="17"/>
      <c r="AU11" s="17">
        <v>0.105212917079262</v>
      </c>
      <c r="AV11" s="17">
        <v>0.12920030450081901</v>
      </c>
    </row>
    <row r="12" spans="2:48" x14ac:dyDescent="0.25">
      <c r="B12" s="18" t="s">
        <v>144</v>
      </c>
      <c r="C12" s="17">
        <v>2.7338566197713299E-2</v>
      </c>
      <c r="D12" s="17">
        <v>3.3893830449868198E-2</v>
      </c>
      <c r="E12" s="17">
        <v>2.1291298849965799E-2</v>
      </c>
      <c r="F12" s="17"/>
      <c r="G12" s="17">
        <v>1.8045262410407801E-2</v>
      </c>
      <c r="H12" s="17">
        <v>2.72353514615278E-2</v>
      </c>
      <c r="I12" s="17">
        <v>3.6164990741641097E-2</v>
      </c>
      <c r="J12" s="17">
        <v>1.6752264545097699E-2</v>
      </c>
      <c r="K12" s="17">
        <v>3.8189145630659498E-2</v>
      </c>
      <c r="L12" s="17"/>
      <c r="M12" s="17">
        <v>4.0297076656036802E-2</v>
      </c>
      <c r="N12" s="17">
        <v>2.47512646183683E-2</v>
      </c>
      <c r="O12" s="17">
        <v>2.0884766340276101E-2</v>
      </c>
      <c r="P12" s="17">
        <v>2.5258010433627499E-2</v>
      </c>
      <c r="Q12" s="17"/>
      <c r="R12" s="17">
        <v>3.7287647245327397E-2</v>
      </c>
      <c r="S12" s="17">
        <v>5.1085788149520597E-2</v>
      </c>
      <c r="T12" s="17">
        <v>1.12962976079628E-2</v>
      </c>
      <c r="U12" s="17">
        <v>2.96763135664544E-2</v>
      </c>
      <c r="V12" s="17"/>
      <c r="W12" s="17">
        <v>3.06641919521588E-2</v>
      </c>
      <c r="X12" s="17">
        <v>2.3491730946783199E-2</v>
      </c>
      <c r="Y12" s="17">
        <v>2.9022570599264701E-2</v>
      </c>
      <c r="Z12" s="17">
        <v>5.7101039941656502E-2</v>
      </c>
      <c r="AA12" s="17">
        <v>0</v>
      </c>
      <c r="AB12" s="17"/>
      <c r="AC12" s="17">
        <v>2.08103015784925E-2</v>
      </c>
      <c r="AD12" s="17">
        <v>3.7956424870389097E-2</v>
      </c>
      <c r="AE12" s="17"/>
      <c r="AF12" s="17">
        <v>2.6889282372606599E-2</v>
      </c>
      <c r="AG12" s="17">
        <v>2.5249442339610899E-2</v>
      </c>
      <c r="AH12" s="17">
        <v>3.2002263170238902E-2</v>
      </c>
      <c r="AI12" s="17">
        <v>1.9455518876674099E-2</v>
      </c>
      <c r="AJ12" s="17"/>
      <c r="AK12" s="17">
        <v>1.5898951085197999E-2</v>
      </c>
      <c r="AL12" s="17">
        <v>3.4143989003764703E-2</v>
      </c>
      <c r="AM12" s="17"/>
      <c r="AN12" s="17">
        <v>3.1697833052569901E-2</v>
      </c>
      <c r="AO12" s="17">
        <v>1.10417380534607E-2</v>
      </c>
      <c r="AP12" s="17">
        <v>4.7334510845620299E-2</v>
      </c>
      <c r="AQ12" s="17"/>
      <c r="AR12" s="17">
        <v>1.12352502073378E-2</v>
      </c>
      <c r="AS12" s="17">
        <v>3.63214029169113E-2</v>
      </c>
      <c r="AT12" s="17"/>
      <c r="AU12" s="17">
        <v>1.8502804897524101E-2</v>
      </c>
      <c r="AV12" s="17">
        <v>1.2652178791538E-2</v>
      </c>
    </row>
    <row r="13" spans="2:48" x14ac:dyDescent="0.25">
      <c r="B13" s="18" t="s">
        <v>123</v>
      </c>
      <c r="C13" s="17">
        <v>1.6352566864635799E-2</v>
      </c>
      <c r="D13" s="17">
        <v>1.9202939359228999E-2</v>
      </c>
      <c r="E13" s="17">
        <v>1.3804098201213101E-2</v>
      </c>
      <c r="F13" s="17"/>
      <c r="G13" s="17">
        <v>2.5974815594550699E-2</v>
      </c>
      <c r="H13" s="17">
        <v>2.9898181999167599E-2</v>
      </c>
      <c r="I13" s="17">
        <v>6.7893586499815301E-3</v>
      </c>
      <c r="J13" s="17">
        <v>1.1772900510428201E-2</v>
      </c>
      <c r="K13" s="17">
        <v>7.9478581299964497E-3</v>
      </c>
      <c r="L13" s="17"/>
      <c r="M13" s="17">
        <v>8.1796674906207106E-3</v>
      </c>
      <c r="N13" s="17">
        <v>2.9369809831138901E-2</v>
      </c>
      <c r="O13" s="17">
        <v>1.54292387649019E-2</v>
      </c>
      <c r="P13" s="17">
        <v>1.26580390749115E-2</v>
      </c>
      <c r="Q13" s="17"/>
      <c r="R13" s="17">
        <v>1.2900039834337801E-2</v>
      </c>
      <c r="S13" s="17">
        <v>2.0715036269510299E-2</v>
      </c>
      <c r="T13" s="17">
        <v>1.8576454354356599E-2</v>
      </c>
      <c r="U13" s="17">
        <v>1.3593844723149199E-2</v>
      </c>
      <c r="V13" s="17"/>
      <c r="W13" s="17">
        <v>1.92272628918893E-2</v>
      </c>
      <c r="X13" s="17">
        <v>1.8551498786151401E-2</v>
      </c>
      <c r="Y13" s="17">
        <v>4.5520348736919E-3</v>
      </c>
      <c r="Z13" s="17">
        <v>0</v>
      </c>
      <c r="AA13" s="17">
        <v>0</v>
      </c>
      <c r="AB13" s="17"/>
      <c r="AC13" s="17">
        <v>1.9659939712402898E-2</v>
      </c>
      <c r="AD13" s="17">
        <v>8.01507330581816E-3</v>
      </c>
      <c r="AE13" s="17"/>
      <c r="AF13" s="17">
        <v>5.4393736493983501E-3</v>
      </c>
      <c r="AG13" s="17">
        <v>9.9406589834724196E-3</v>
      </c>
      <c r="AH13" s="17">
        <v>2.1540628957174901E-2</v>
      </c>
      <c r="AI13" s="17">
        <v>2.4304002900352801E-2</v>
      </c>
      <c r="AJ13" s="17"/>
      <c r="AK13" s="17">
        <v>1.8102048916508299E-2</v>
      </c>
      <c r="AL13" s="17">
        <v>7.4227913760802301E-3</v>
      </c>
      <c r="AM13" s="17"/>
      <c r="AN13" s="17">
        <v>5.6315706102561701E-3</v>
      </c>
      <c r="AO13" s="17">
        <v>8.2772635150704602E-3</v>
      </c>
      <c r="AP13" s="17">
        <v>1.8348809833016299E-2</v>
      </c>
      <c r="AQ13" s="17"/>
      <c r="AR13" s="17">
        <v>1.2718576898347701E-2</v>
      </c>
      <c r="AS13" s="17">
        <v>2.1062209254468899E-2</v>
      </c>
      <c r="AT13" s="17"/>
      <c r="AU13" s="17">
        <v>1.0563796414661E-2</v>
      </c>
      <c r="AV13" s="17">
        <v>1.3154269150509299E-2</v>
      </c>
    </row>
    <row r="14" spans="2:48" x14ac:dyDescent="0.25">
      <c r="B14" s="18" t="s">
        <v>145</v>
      </c>
      <c r="C14" s="21">
        <v>0.83710183765532098</v>
      </c>
      <c r="D14" s="21">
        <v>0.804342047060008</v>
      </c>
      <c r="E14" s="21">
        <v>0.86863948295573001</v>
      </c>
      <c r="F14" s="21"/>
      <c r="G14" s="21">
        <v>0.83305017173898899</v>
      </c>
      <c r="H14" s="21">
        <v>0.81841391944015995</v>
      </c>
      <c r="I14" s="21">
        <v>0.85151381675544902</v>
      </c>
      <c r="J14" s="21">
        <v>0.82249194061985098</v>
      </c>
      <c r="K14" s="21">
        <v>0.85959562287327196</v>
      </c>
      <c r="L14" s="21"/>
      <c r="M14" s="21">
        <v>0.81617326738417495</v>
      </c>
      <c r="N14" s="21">
        <v>0.83096475202873399</v>
      </c>
      <c r="O14" s="21">
        <v>0.90107176439814596</v>
      </c>
      <c r="P14" s="21">
        <v>0.79296930353475403</v>
      </c>
      <c r="Q14" s="21"/>
      <c r="R14" s="21">
        <v>0.853967955899816</v>
      </c>
      <c r="S14" s="21">
        <v>0.84430280884558695</v>
      </c>
      <c r="T14" s="21">
        <v>0.85295144390587596</v>
      </c>
      <c r="U14" s="21">
        <v>0.83190475450102697</v>
      </c>
      <c r="V14" s="21"/>
      <c r="W14" s="21">
        <v>0.83371594430342899</v>
      </c>
      <c r="X14" s="21">
        <v>0.84057316379501801</v>
      </c>
      <c r="Y14" s="21">
        <v>0.82026485770204904</v>
      </c>
      <c r="Z14" s="21">
        <v>0.86785752103362701</v>
      </c>
      <c r="AA14" s="21">
        <v>0.82749100188670699</v>
      </c>
      <c r="AB14" s="21"/>
      <c r="AC14" s="21">
        <v>0.82687612898515594</v>
      </c>
      <c r="AD14" s="21">
        <v>0.856651269983987</v>
      </c>
      <c r="AE14" s="21"/>
      <c r="AF14" s="21">
        <v>0.86452733118713898</v>
      </c>
      <c r="AG14" s="21">
        <v>0.83953006493114801</v>
      </c>
      <c r="AH14" s="21">
        <v>0.82123619103984302</v>
      </c>
      <c r="AI14" s="21">
        <v>0.80213746664138896</v>
      </c>
      <c r="AJ14" s="21"/>
      <c r="AK14" s="21">
        <v>0.86422948855156601</v>
      </c>
      <c r="AL14" s="21">
        <v>0.83687539803626099</v>
      </c>
      <c r="AM14" s="21"/>
      <c r="AN14" s="21">
        <v>0.86752537919019101</v>
      </c>
      <c r="AO14" s="21">
        <v>0.83290802840321099</v>
      </c>
      <c r="AP14" s="21">
        <v>0.81847565204135198</v>
      </c>
      <c r="AQ14" s="21"/>
      <c r="AR14" s="21">
        <v>0.86651377541921004</v>
      </c>
      <c r="AS14" s="21">
        <v>0.83091710327071</v>
      </c>
      <c r="AT14" s="21"/>
      <c r="AU14" s="21">
        <v>0.86572048160855297</v>
      </c>
      <c r="AV14" s="21">
        <v>0.84499324755713301</v>
      </c>
    </row>
    <row r="15" spans="2:48" x14ac:dyDescent="0.25">
      <c r="B15" s="18" t="s">
        <v>146</v>
      </c>
      <c r="C15" s="21">
        <v>0.14654559548004301</v>
      </c>
      <c r="D15" s="21">
        <v>0.17645501358076299</v>
      </c>
      <c r="E15" s="21">
        <v>0.117556418843057</v>
      </c>
      <c r="F15" s="21"/>
      <c r="G15" s="21">
        <v>0.14097501266646101</v>
      </c>
      <c r="H15" s="21">
        <v>0.151687898560672</v>
      </c>
      <c r="I15" s="21">
        <v>0.141696824594569</v>
      </c>
      <c r="J15" s="21">
        <v>0.16573515886972001</v>
      </c>
      <c r="K15" s="21">
        <v>0.132456518996731</v>
      </c>
      <c r="L15" s="21"/>
      <c r="M15" s="21">
        <v>0.175647065125205</v>
      </c>
      <c r="N15" s="21">
        <v>0.139665438140127</v>
      </c>
      <c r="O15" s="21">
        <v>8.3498996836952194E-2</v>
      </c>
      <c r="P15" s="21">
        <v>0.19437265739033499</v>
      </c>
      <c r="Q15" s="21"/>
      <c r="R15" s="21">
        <v>0.13313200426584601</v>
      </c>
      <c r="S15" s="21">
        <v>0.13498215488490201</v>
      </c>
      <c r="T15" s="21">
        <v>0.128472101739767</v>
      </c>
      <c r="U15" s="21">
        <v>0.154501400775824</v>
      </c>
      <c r="V15" s="21"/>
      <c r="W15" s="21">
        <v>0.14705679280468101</v>
      </c>
      <c r="X15" s="21">
        <v>0.14087533741882999</v>
      </c>
      <c r="Y15" s="21">
        <v>0.17518310742425899</v>
      </c>
      <c r="Z15" s="21">
        <v>0.13214247896637299</v>
      </c>
      <c r="AA15" s="21">
        <v>0.17250899811329301</v>
      </c>
      <c r="AB15" s="21"/>
      <c r="AC15" s="21">
        <v>0.15346393130244201</v>
      </c>
      <c r="AD15" s="21">
        <v>0.13533365671019501</v>
      </c>
      <c r="AE15" s="21"/>
      <c r="AF15" s="21">
        <v>0.13003329516346299</v>
      </c>
      <c r="AG15" s="21">
        <v>0.150529276085379</v>
      </c>
      <c r="AH15" s="21">
        <v>0.15722318000298199</v>
      </c>
      <c r="AI15" s="21">
        <v>0.173558530458258</v>
      </c>
      <c r="AJ15" s="21"/>
      <c r="AK15" s="21">
        <v>0.117668462531926</v>
      </c>
      <c r="AL15" s="21">
        <v>0.155701810587659</v>
      </c>
      <c r="AM15" s="21"/>
      <c r="AN15" s="21">
        <v>0.126843050199553</v>
      </c>
      <c r="AO15" s="21">
        <v>0.15881470808171799</v>
      </c>
      <c r="AP15" s="21">
        <v>0.16317553812563201</v>
      </c>
      <c r="AQ15" s="21"/>
      <c r="AR15" s="21">
        <v>0.120767647682442</v>
      </c>
      <c r="AS15" s="21">
        <v>0.148020687474821</v>
      </c>
      <c r="AT15" s="21"/>
      <c r="AU15" s="21">
        <v>0.123715721976786</v>
      </c>
      <c r="AV15" s="21">
        <v>0.141852483292357</v>
      </c>
    </row>
    <row r="16" spans="2:48" x14ac:dyDescent="0.25">
      <c r="B16" s="18" t="s">
        <v>147</v>
      </c>
      <c r="C16" s="22">
        <v>0.690556242175278</v>
      </c>
      <c r="D16" s="22">
        <v>0.62788703347924602</v>
      </c>
      <c r="E16" s="22">
        <v>0.751083064112673</v>
      </c>
      <c r="F16" s="22"/>
      <c r="G16" s="22">
        <v>0.69207515907252803</v>
      </c>
      <c r="H16" s="22">
        <v>0.66672602087948796</v>
      </c>
      <c r="I16" s="22">
        <v>0.70981699216088001</v>
      </c>
      <c r="J16" s="22">
        <v>0.65675678175013097</v>
      </c>
      <c r="K16" s="22">
        <v>0.72713910387654002</v>
      </c>
      <c r="L16" s="22"/>
      <c r="M16" s="22">
        <v>0.64052620225896995</v>
      </c>
      <c r="N16" s="22">
        <v>0.69129931388860799</v>
      </c>
      <c r="O16" s="22">
        <v>0.81757276756119401</v>
      </c>
      <c r="P16" s="22">
        <v>0.59859664614441899</v>
      </c>
      <c r="Q16" s="22"/>
      <c r="R16" s="22">
        <v>0.72083595163397096</v>
      </c>
      <c r="S16" s="22">
        <v>0.709320653960685</v>
      </c>
      <c r="T16" s="22">
        <v>0.72447934216610899</v>
      </c>
      <c r="U16" s="22">
        <v>0.67740335372520299</v>
      </c>
      <c r="V16" s="22"/>
      <c r="W16" s="22">
        <v>0.68665915149874801</v>
      </c>
      <c r="X16" s="22">
        <v>0.69969782637618805</v>
      </c>
      <c r="Y16" s="22">
        <v>0.64508175027779102</v>
      </c>
      <c r="Z16" s="22">
        <v>0.73571504206725402</v>
      </c>
      <c r="AA16" s="22">
        <v>0.65498200377341398</v>
      </c>
      <c r="AB16" s="22"/>
      <c r="AC16" s="22">
        <v>0.67341219768271399</v>
      </c>
      <c r="AD16" s="22">
        <v>0.72131761327379196</v>
      </c>
      <c r="AE16" s="22"/>
      <c r="AF16" s="22">
        <v>0.73449403602367602</v>
      </c>
      <c r="AG16" s="22">
        <v>0.68900078884576899</v>
      </c>
      <c r="AH16" s="22">
        <v>0.66401301103686095</v>
      </c>
      <c r="AI16" s="22">
        <v>0.62857893618313099</v>
      </c>
      <c r="AJ16" s="22"/>
      <c r="AK16" s="22">
        <v>0.74656102601964003</v>
      </c>
      <c r="AL16" s="22">
        <v>0.68117358744860101</v>
      </c>
      <c r="AM16" s="22"/>
      <c r="AN16" s="22">
        <v>0.74068232899063802</v>
      </c>
      <c r="AO16" s="22">
        <v>0.67409332032149305</v>
      </c>
      <c r="AP16" s="22">
        <v>0.65530011391571996</v>
      </c>
      <c r="AQ16" s="22"/>
      <c r="AR16" s="22">
        <v>0.74574612773676796</v>
      </c>
      <c r="AS16" s="22">
        <v>0.682896415795889</v>
      </c>
      <c r="AT16" s="22"/>
      <c r="AU16" s="22">
        <v>0.74200475963176704</v>
      </c>
      <c r="AV16" s="22">
        <v>0.70314076426477601</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0.21537735129251301</v>
      </c>
      <c r="D9" s="17">
        <v>0.20603855682642599</v>
      </c>
      <c r="E9" s="17">
        <v>0.22488540637303001</v>
      </c>
      <c r="F9" s="17"/>
      <c r="G9" s="17">
        <v>0.196992901218394</v>
      </c>
      <c r="H9" s="17">
        <v>0.188752528305276</v>
      </c>
      <c r="I9" s="17">
        <v>0.17161402008984</v>
      </c>
      <c r="J9" s="17">
        <v>0.238983809224453</v>
      </c>
      <c r="K9" s="17">
        <v>0.27811810699911699</v>
      </c>
      <c r="L9" s="17"/>
      <c r="M9" s="17">
        <v>0.23115273844973999</v>
      </c>
      <c r="N9" s="17">
        <v>0.23857422032171799</v>
      </c>
      <c r="O9" s="17">
        <v>0.21860180213343</v>
      </c>
      <c r="P9" s="17">
        <v>0.15487502726730101</v>
      </c>
      <c r="Q9" s="17"/>
      <c r="R9" s="17">
        <v>0.27634234155079401</v>
      </c>
      <c r="S9" s="17">
        <v>0.19369758186581301</v>
      </c>
      <c r="T9" s="17">
        <v>0.24413791542409199</v>
      </c>
      <c r="U9" s="17">
        <v>0.186537178475808</v>
      </c>
      <c r="V9" s="17"/>
      <c r="W9" s="17">
        <v>0.19936662442918299</v>
      </c>
      <c r="X9" s="17">
        <v>0.16828921398690899</v>
      </c>
      <c r="Y9" s="17">
        <v>0.306319089355789</v>
      </c>
      <c r="Z9" s="17">
        <v>0.39676826454646702</v>
      </c>
      <c r="AA9" s="17">
        <v>0.23207759551461399</v>
      </c>
      <c r="AB9" s="17"/>
      <c r="AC9" s="17">
        <v>0.18006922178953499</v>
      </c>
      <c r="AD9" s="17">
        <v>0.28428061713324998</v>
      </c>
      <c r="AE9" s="17"/>
      <c r="AF9" s="17">
        <v>0.24411093951437901</v>
      </c>
      <c r="AG9" s="17">
        <v>0.25399221597329702</v>
      </c>
      <c r="AH9" s="17">
        <v>0.17996943753494901</v>
      </c>
      <c r="AI9" s="17">
        <v>0.19857298484458599</v>
      </c>
      <c r="AJ9" s="17"/>
      <c r="AK9" s="17">
        <v>0.24957088589040999</v>
      </c>
      <c r="AL9" s="17">
        <v>0.195482696418528</v>
      </c>
      <c r="AM9" s="17"/>
      <c r="AN9" s="17">
        <v>0.24917304643409699</v>
      </c>
      <c r="AO9" s="17">
        <v>0.211016441269921</v>
      </c>
      <c r="AP9" s="17">
        <v>0.21108020111185599</v>
      </c>
      <c r="AQ9" s="17"/>
      <c r="AR9" s="17">
        <v>0.27891061629297798</v>
      </c>
      <c r="AS9" s="17">
        <v>0.18799805781433099</v>
      </c>
      <c r="AT9" s="17"/>
      <c r="AU9" s="17">
        <v>0.269503818320527</v>
      </c>
      <c r="AV9" s="17">
        <v>0.174634549931137</v>
      </c>
    </row>
    <row r="10" spans="2:48" x14ac:dyDescent="0.25">
      <c r="B10" s="18" t="s">
        <v>142</v>
      </c>
      <c r="C10" s="17">
        <v>0.39893838013225202</v>
      </c>
      <c r="D10" s="17">
        <v>0.41081407224604599</v>
      </c>
      <c r="E10" s="17">
        <v>0.3928065873337</v>
      </c>
      <c r="F10" s="17"/>
      <c r="G10" s="17">
        <v>0.30147737201164998</v>
      </c>
      <c r="H10" s="17">
        <v>0.455033388611427</v>
      </c>
      <c r="I10" s="17">
        <v>0.43057538730765399</v>
      </c>
      <c r="J10" s="17">
        <v>0.40118662572858299</v>
      </c>
      <c r="K10" s="17">
        <v>0.40382459675849303</v>
      </c>
      <c r="L10" s="17"/>
      <c r="M10" s="17">
        <v>0.40899735589076103</v>
      </c>
      <c r="N10" s="17">
        <v>0.38232127222865397</v>
      </c>
      <c r="O10" s="17">
        <v>0.41154083321761098</v>
      </c>
      <c r="P10" s="17">
        <v>0.39802710263004099</v>
      </c>
      <c r="Q10" s="17"/>
      <c r="R10" s="17">
        <v>0.39413883045827303</v>
      </c>
      <c r="S10" s="17">
        <v>0.44449350210118799</v>
      </c>
      <c r="T10" s="17">
        <v>0.409705039515184</v>
      </c>
      <c r="U10" s="17">
        <v>0.38471839142042802</v>
      </c>
      <c r="V10" s="17"/>
      <c r="W10" s="17">
        <v>0.37453241466061898</v>
      </c>
      <c r="X10" s="17">
        <v>0.43237433963164201</v>
      </c>
      <c r="Y10" s="17">
        <v>0.384015350732335</v>
      </c>
      <c r="Z10" s="17">
        <v>0.29075875579434401</v>
      </c>
      <c r="AA10" s="17">
        <v>0.40484711399266199</v>
      </c>
      <c r="AB10" s="17"/>
      <c r="AC10" s="17">
        <v>0.38147526999517001</v>
      </c>
      <c r="AD10" s="17">
        <v>0.43439443022270402</v>
      </c>
      <c r="AE10" s="17"/>
      <c r="AF10" s="17">
        <v>0.43207304857663098</v>
      </c>
      <c r="AG10" s="17">
        <v>0.38877621773725102</v>
      </c>
      <c r="AH10" s="17">
        <v>0.39260813731507799</v>
      </c>
      <c r="AI10" s="17">
        <v>0.339889844997119</v>
      </c>
      <c r="AJ10" s="17"/>
      <c r="AK10" s="17">
        <v>0.42878418868901003</v>
      </c>
      <c r="AL10" s="17">
        <v>0.388599515982605</v>
      </c>
      <c r="AM10" s="17"/>
      <c r="AN10" s="17">
        <v>0.43160809558672902</v>
      </c>
      <c r="AO10" s="17">
        <v>0.41148463997227303</v>
      </c>
      <c r="AP10" s="17">
        <v>0.351905102957488</v>
      </c>
      <c r="AQ10" s="17"/>
      <c r="AR10" s="17">
        <v>0.4219897532395</v>
      </c>
      <c r="AS10" s="17">
        <v>0.34572314250129199</v>
      </c>
      <c r="AT10" s="17"/>
      <c r="AU10" s="17">
        <v>0.43383577080775299</v>
      </c>
      <c r="AV10" s="17">
        <v>0.33245682132204502</v>
      </c>
    </row>
    <row r="11" spans="2:48" x14ac:dyDescent="0.25">
      <c r="B11" s="18" t="s">
        <v>143</v>
      </c>
      <c r="C11" s="17">
        <v>0.27484048098338099</v>
      </c>
      <c r="D11" s="17">
        <v>0.26896298045892603</v>
      </c>
      <c r="E11" s="17">
        <v>0.27641162205809999</v>
      </c>
      <c r="F11" s="17"/>
      <c r="G11" s="17">
        <v>0.34539209449752101</v>
      </c>
      <c r="H11" s="17">
        <v>0.24806173712408999</v>
      </c>
      <c r="I11" s="17">
        <v>0.281431907110896</v>
      </c>
      <c r="J11" s="17">
        <v>0.24405722059741999</v>
      </c>
      <c r="K11" s="17">
        <v>0.25802132332002398</v>
      </c>
      <c r="L11" s="17"/>
      <c r="M11" s="17">
        <v>0.28463449873406699</v>
      </c>
      <c r="N11" s="17">
        <v>0.236976348151336</v>
      </c>
      <c r="O11" s="17">
        <v>0.29797472901987898</v>
      </c>
      <c r="P11" s="17">
        <v>0.29349134832046198</v>
      </c>
      <c r="Q11" s="17"/>
      <c r="R11" s="17">
        <v>0.26860178573174098</v>
      </c>
      <c r="S11" s="17">
        <v>0.20949331479643599</v>
      </c>
      <c r="T11" s="17">
        <v>0.23096828946251499</v>
      </c>
      <c r="U11" s="17">
        <v>0.33770310734409997</v>
      </c>
      <c r="V11" s="17"/>
      <c r="W11" s="17">
        <v>0.30070522537815297</v>
      </c>
      <c r="X11" s="17">
        <v>0.30788404960335403</v>
      </c>
      <c r="Y11" s="17">
        <v>0.223470079451909</v>
      </c>
      <c r="Z11" s="17">
        <v>0.20164998134051099</v>
      </c>
      <c r="AA11" s="17">
        <v>0.36307529049272402</v>
      </c>
      <c r="AB11" s="17"/>
      <c r="AC11" s="17">
        <v>0.32087582686983801</v>
      </c>
      <c r="AD11" s="17">
        <v>0.19052752723063399</v>
      </c>
      <c r="AE11" s="17"/>
      <c r="AF11" s="17">
        <v>0.24699635715130999</v>
      </c>
      <c r="AG11" s="17">
        <v>0.30101555590461099</v>
      </c>
      <c r="AH11" s="17">
        <v>0.28734534682501101</v>
      </c>
      <c r="AI11" s="17">
        <v>0.26431188149780499</v>
      </c>
      <c r="AJ11" s="17"/>
      <c r="AK11" s="17">
        <v>0.22712375264430801</v>
      </c>
      <c r="AL11" s="17">
        <v>0.31414213975185701</v>
      </c>
      <c r="AM11" s="17"/>
      <c r="AN11" s="17">
        <v>0.23285044175101099</v>
      </c>
      <c r="AO11" s="17">
        <v>0.28553320711504399</v>
      </c>
      <c r="AP11" s="17">
        <v>0.31931176076914602</v>
      </c>
      <c r="AQ11" s="17"/>
      <c r="AR11" s="17">
        <v>0.21632407494336101</v>
      </c>
      <c r="AS11" s="17">
        <v>0.33390691896845598</v>
      </c>
      <c r="AT11" s="17"/>
      <c r="AU11" s="17">
        <v>0.21130190127224099</v>
      </c>
      <c r="AV11" s="17">
        <v>0.363187180438307</v>
      </c>
    </row>
    <row r="12" spans="2:48" x14ac:dyDescent="0.25">
      <c r="B12" s="18" t="s">
        <v>144</v>
      </c>
      <c r="C12" s="17">
        <v>6.0074937390040703E-2</v>
      </c>
      <c r="D12" s="17">
        <v>5.76923871120711E-2</v>
      </c>
      <c r="E12" s="17">
        <v>6.3543135045093402E-2</v>
      </c>
      <c r="F12" s="17"/>
      <c r="G12" s="17">
        <v>6.88320370728491E-2</v>
      </c>
      <c r="H12" s="17">
        <v>5.75985003509938E-2</v>
      </c>
      <c r="I12" s="17">
        <v>7.8654298493332997E-2</v>
      </c>
      <c r="J12" s="17">
        <v>6.1097240775911797E-2</v>
      </c>
      <c r="K12" s="17">
        <v>3.4934054557473698E-2</v>
      </c>
      <c r="L12" s="17"/>
      <c r="M12" s="17">
        <v>4.8482760059302403E-2</v>
      </c>
      <c r="N12" s="17">
        <v>8.0916231371004801E-2</v>
      </c>
      <c r="O12" s="17">
        <v>4.9376099284708597E-2</v>
      </c>
      <c r="P12" s="17">
        <v>6.0014709411272703E-2</v>
      </c>
      <c r="Q12" s="17"/>
      <c r="R12" s="17">
        <v>3.4784847547018903E-2</v>
      </c>
      <c r="S12" s="17">
        <v>0.102268568446807</v>
      </c>
      <c r="T12" s="17">
        <v>6.8935361349613603E-2</v>
      </c>
      <c r="U12" s="17">
        <v>5.1660439866526402E-2</v>
      </c>
      <c r="V12" s="17"/>
      <c r="W12" s="17">
        <v>7.0499773330743504E-2</v>
      </c>
      <c r="X12" s="17">
        <v>4.6231480136105903E-2</v>
      </c>
      <c r="Y12" s="17">
        <v>5.1953468851591897E-2</v>
      </c>
      <c r="Z12" s="17">
        <v>8.2618529475202193E-2</v>
      </c>
      <c r="AA12" s="17">
        <v>0</v>
      </c>
      <c r="AB12" s="17"/>
      <c r="AC12" s="17">
        <v>6.4571519845104203E-2</v>
      </c>
      <c r="AD12" s="17">
        <v>5.0512864867420897E-2</v>
      </c>
      <c r="AE12" s="17"/>
      <c r="AF12" s="17">
        <v>5.8185600595938199E-2</v>
      </c>
      <c r="AG12" s="17">
        <v>4.2453804206678498E-2</v>
      </c>
      <c r="AH12" s="17">
        <v>6.3522431664384899E-2</v>
      </c>
      <c r="AI12" s="17">
        <v>9.2739483678564397E-2</v>
      </c>
      <c r="AJ12" s="17"/>
      <c r="AK12" s="17">
        <v>5.5316752787495399E-2</v>
      </c>
      <c r="AL12" s="17">
        <v>6.0628504603400399E-2</v>
      </c>
      <c r="AM12" s="17"/>
      <c r="AN12" s="17">
        <v>5.5941127313442703E-2</v>
      </c>
      <c r="AO12" s="17">
        <v>5.2049938751006303E-2</v>
      </c>
      <c r="AP12" s="17">
        <v>6.9437360310080506E-2</v>
      </c>
      <c r="AQ12" s="17"/>
      <c r="AR12" s="17">
        <v>3.9438626110566803E-2</v>
      </c>
      <c r="AS12" s="17">
        <v>8.04839789198568E-2</v>
      </c>
      <c r="AT12" s="17"/>
      <c r="AU12" s="17">
        <v>5.7669695202217798E-2</v>
      </c>
      <c r="AV12" s="17">
        <v>6.5912588801847805E-2</v>
      </c>
    </row>
    <row r="13" spans="2:48" x14ac:dyDescent="0.25">
      <c r="B13" s="18" t="s">
        <v>123</v>
      </c>
      <c r="C13" s="17">
        <v>5.0768850201814299E-2</v>
      </c>
      <c r="D13" s="17">
        <v>5.64920033565307E-2</v>
      </c>
      <c r="E13" s="17">
        <v>4.2353249190075597E-2</v>
      </c>
      <c r="F13" s="17"/>
      <c r="G13" s="17">
        <v>8.7305595199585598E-2</v>
      </c>
      <c r="H13" s="17">
        <v>5.0553845608212598E-2</v>
      </c>
      <c r="I13" s="17">
        <v>3.7724386998276599E-2</v>
      </c>
      <c r="J13" s="17">
        <v>5.4675103673631702E-2</v>
      </c>
      <c r="K13" s="17">
        <v>2.51019183648926E-2</v>
      </c>
      <c r="L13" s="17"/>
      <c r="M13" s="17">
        <v>2.6732646866129101E-2</v>
      </c>
      <c r="N13" s="17">
        <v>6.12119279272876E-2</v>
      </c>
      <c r="O13" s="17">
        <v>2.25065363443708E-2</v>
      </c>
      <c r="P13" s="17">
        <v>9.3591812370923594E-2</v>
      </c>
      <c r="Q13" s="17"/>
      <c r="R13" s="17">
        <v>2.6132194712172901E-2</v>
      </c>
      <c r="S13" s="17">
        <v>5.0047032789756002E-2</v>
      </c>
      <c r="T13" s="17">
        <v>4.6253394248595897E-2</v>
      </c>
      <c r="U13" s="17">
        <v>3.93808828931385E-2</v>
      </c>
      <c r="V13" s="17"/>
      <c r="W13" s="17">
        <v>5.4895962201301801E-2</v>
      </c>
      <c r="X13" s="17">
        <v>4.5220916641988899E-2</v>
      </c>
      <c r="Y13" s="17">
        <v>3.4242011608374499E-2</v>
      </c>
      <c r="Z13" s="17">
        <v>2.8204468843476001E-2</v>
      </c>
      <c r="AA13" s="17">
        <v>0</v>
      </c>
      <c r="AB13" s="17"/>
      <c r="AC13" s="17">
        <v>5.3008161500353201E-2</v>
      </c>
      <c r="AD13" s="17">
        <v>4.0284560545991797E-2</v>
      </c>
      <c r="AE13" s="17"/>
      <c r="AF13" s="17">
        <v>1.86340541617422E-2</v>
      </c>
      <c r="AG13" s="17">
        <v>1.37622061781631E-2</v>
      </c>
      <c r="AH13" s="17">
        <v>7.6554646660576903E-2</v>
      </c>
      <c r="AI13" s="17">
        <v>0.104485804981925</v>
      </c>
      <c r="AJ13" s="17"/>
      <c r="AK13" s="17">
        <v>3.92044199887773E-2</v>
      </c>
      <c r="AL13" s="17">
        <v>4.1147143243609602E-2</v>
      </c>
      <c r="AM13" s="17"/>
      <c r="AN13" s="17">
        <v>3.0427288914719498E-2</v>
      </c>
      <c r="AO13" s="17">
        <v>3.9915772891755602E-2</v>
      </c>
      <c r="AP13" s="17">
        <v>4.8265574851430501E-2</v>
      </c>
      <c r="AQ13" s="17"/>
      <c r="AR13" s="17">
        <v>4.3336929413593697E-2</v>
      </c>
      <c r="AS13" s="17">
        <v>5.1887901796064298E-2</v>
      </c>
      <c r="AT13" s="17"/>
      <c r="AU13" s="17">
        <v>2.7688814397261199E-2</v>
      </c>
      <c r="AV13" s="17">
        <v>6.3808859506663707E-2</v>
      </c>
    </row>
    <row r="14" spans="2:48" x14ac:dyDescent="0.25">
      <c r="B14" s="18" t="s">
        <v>145</v>
      </c>
      <c r="C14" s="21">
        <v>0.61431573142476403</v>
      </c>
      <c r="D14" s="21">
        <v>0.61685262907247196</v>
      </c>
      <c r="E14" s="21">
        <v>0.617691993706731</v>
      </c>
      <c r="F14" s="21"/>
      <c r="G14" s="21">
        <v>0.498470273230044</v>
      </c>
      <c r="H14" s="21">
        <v>0.64378591691670295</v>
      </c>
      <c r="I14" s="21">
        <v>0.60218940739749405</v>
      </c>
      <c r="J14" s="21">
        <v>0.64017043495303605</v>
      </c>
      <c r="K14" s="21">
        <v>0.68194270375761001</v>
      </c>
      <c r="L14" s="21"/>
      <c r="M14" s="21">
        <v>0.64015009434050096</v>
      </c>
      <c r="N14" s="21">
        <v>0.62089549255037202</v>
      </c>
      <c r="O14" s="21">
        <v>0.63014263535104098</v>
      </c>
      <c r="P14" s="21">
        <v>0.552902129897341</v>
      </c>
      <c r="Q14" s="21"/>
      <c r="R14" s="21">
        <v>0.67048117200906698</v>
      </c>
      <c r="S14" s="21">
        <v>0.63819108396700097</v>
      </c>
      <c r="T14" s="21">
        <v>0.65384295493927502</v>
      </c>
      <c r="U14" s="21">
        <v>0.57125556989623605</v>
      </c>
      <c r="V14" s="21"/>
      <c r="W14" s="21">
        <v>0.573899039089802</v>
      </c>
      <c r="X14" s="21">
        <v>0.60066355361855095</v>
      </c>
      <c r="Y14" s="21">
        <v>0.69033444008812395</v>
      </c>
      <c r="Z14" s="21">
        <v>0.68752702034081103</v>
      </c>
      <c r="AA14" s="21">
        <v>0.63692470950727598</v>
      </c>
      <c r="AB14" s="21"/>
      <c r="AC14" s="21">
        <v>0.561544491784705</v>
      </c>
      <c r="AD14" s="21">
        <v>0.718675047355953</v>
      </c>
      <c r="AE14" s="21"/>
      <c r="AF14" s="21">
        <v>0.67618398809100999</v>
      </c>
      <c r="AG14" s="21">
        <v>0.64276843371054704</v>
      </c>
      <c r="AH14" s="21">
        <v>0.57257757485002703</v>
      </c>
      <c r="AI14" s="21">
        <v>0.53846282984170601</v>
      </c>
      <c r="AJ14" s="21"/>
      <c r="AK14" s="21">
        <v>0.67835507457941902</v>
      </c>
      <c r="AL14" s="21">
        <v>0.58408221240113301</v>
      </c>
      <c r="AM14" s="21"/>
      <c r="AN14" s="21">
        <v>0.68078114202082596</v>
      </c>
      <c r="AO14" s="21">
        <v>0.62250108124219405</v>
      </c>
      <c r="AP14" s="21">
        <v>0.562985304069343</v>
      </c>
      <c r="AQ14" s="21"/>
      <c r="AR14" s="21">
        <v>0.70090036953247803</v>
      </c>
      <c r="AS14" s="21">
        <v>0.53372120031562298</v>
      </c>
      <c r="AT14" s="21"/>
      <c r="AU14" s="21">
        <v>0.70333958912827998</v>
      </c>
      <c r="AV14" s="21">
        <v>0.50709137125318204</v>
      </c>
    </row>
    <row r="15" spans="2:48" x14ac:dyDescent="0.25">
      <c r="B15" s="18" t="s">
        <v>146</v>
      </c>
      <c r="C15" s="21">
        <v>0.33491541837342098</v>
      </c>
      <c r="D15" s="21">
        <v>0.326655367570997</v>
      </c>
      <c r="E15" s="21">
        <v>0.33995475710319401</v>
      </c>
      <c r="F15" s="21"/>
      <c r="G15" s="21">
        <v>0.41422413157037002</v>
      </c>
      <c r="H15" s="21">
        <v>0.30566023747508397</v>
      </c>
      <c r="I15" s="21">
        <v>0.36008620560422899</v>
      </c>
      <c r="J15" s="21">
        <v>0.30515446137333202</v>
      </c>
      <c r="K15" s="21">
        <v>0.29295537787749798</v>
      </c>
      <c r="L15" s="21"/>
      <c r="M15" s="21">
        <v>0.33311725879336901</v>
      </c>
      <c r="N15" s="21">
        <v>0.31789257952234001</v>
      </c>
      <c r="O15" s="21">
        <v>0.34735082830458802</v>
      </c>
      <c r="P15" s="21">
        <v>0.35350605773173499</v>
      </c>
      <c r="Q15" s="21"/>
      <c r="R15" s="21">
        <v>0.30338663327875998</v>
      </c>
      <c r="S15" s="21">
        <v>0.311761883243243</v>
      </c>
      <c r="T15" s="21">
        <v>0.299903650812129</v>
      </c>
      <c r="U15" s="21">
        <v>0.38936354721062599</v>
      </c>
      <c r="V15" s="21"/>
      <c r="W15" s="21">
        <v>0.37120499870889601</v>
      </c>
      <c r="X15" s="21">
        <v>0.35411552973945998</v>
      </c>
      <c r="Y15" s="21">
        <v>0.27542354830350102</v>
      </c>
      <c r="Z15" s="21">
        <v>0.28426851081571303</v>
      </c>
      <c r="AA15" s="21">
        <v>0.36307529049272402</v>
      </c>
      <c r="AB15" s="21"/>
      <c r="AC15" s="21">
        <v>0.38544734671494202</v>
      </c>
      <c r="AD15" s="21">
        <v>0.241040392098055</v>
      </c>
      <c r="AE15" s="21"/>
      <c r="AF15" s="21">
        <v>0.30518195774724799</v>
      </c>
      <c r="AG15" s="21">
        <v>0.34346936011128898</v>
      </c>
      <c r="AH15" s="21">
        <v>0.35086777848939599</v>
      </c>
      <c r="AI15" s="21">
        <v>0.35705136517636898</v>
      </c>
      <c r="AJ15" s="21"/>
      <c r="AK15" s="21">
        <v>0.28244050543180299</v>
      </c>
      <c r="AL15" s="21">
        <v>0.37477064435525798</v>
      </c>
      <c r="AM15" s="21"/>
      <c r="AN15" s="21">
        <v>0.28879156906445402</v>
      </c>
      <c r="AO15" s="21">
        <v>0.33758314586605098</v>
      </c>
      <c r="AP15" s="21">
        <v>0.38874912107922599</v>
      </c>
      <c r="AQ15" s="21"/>
      <c r="AR15" s="21">
        <v>0.25576270105392801</v>
      </c>
      <c r="AS15" s="21">
        <v>0.41439089788831301</v>
      </c>
      <c r="AT15" s="21"/>
      <c r="AU15" s="21">
        <v>0.26897159647445901</v>
      </c>
      <c r="AV15" s="21">
        <v>0.42909976924015503</v>
      </c>
    </row>
    <row r="16" spans="2:48" x14ac:dyDescent="0.25">
      <c r="B16" s="18" t="s">
        <v>147</v>
      </c>
      <c r="C16" s="22">
        <v>0.279400313051343</v>
      </c>
      <c r="D16" s="22">
        <v>0.29019726150147401</v>
      </c>
      <c r="E16" s="22">
        <v>0.277737236603537</v>
      </c>
      <c r="F16" s="22"/>
      <c r="G16" s="22">
        <v>8.4246141659673507E-2</v>
      </c>
      <c r="H16" s="22">
        <v>0.33812567944161898</v>
      </c>
      <c r="I16" s="22">
        <v>0.242103201793265</v>
      </c>
      <c r="J16" s="22">
        <v>0.33501597357970397</v>
      </c>
      <c r="K16" s="22">
        <v>0.38898732588011198</v>
      </c>
      <c r="L16" s="22"/>
      <c r="M16" s="22">
        <v>0.30703283554713201</v>
      </c>
      <c r="N16" s="22">
        <v>0.30300291302803201</v>
      </c>
      <c r="O16" s="22">
        <v>0.28279180704645301</v>
      </c>
      <c r="P16" s="22">
        <v>0.19939607216560601</v>
      </c>
      <c r="Q16" s="22"/>
      <c r="R16" s="22">
        <v>0.36709453873030801</v>
      </c>
      <c r="S16" s="22">
        <v>0.32642920072375697</v>
      </c>
      <c r="T16" s="22">
        <v>0.35393930412714603</v>
      </c>
      <c r="U16" s="22">
        <v>0.18189202268561</v>
      </c>
      <c r="V16" s="22"/>
      <c r="W16" s="22">
        <v>0.20269404038090499</v>
      </c>
      <c r="X16" s="22">
        <v>0.246548023879091</v>
      </c>
      <c r="Y16" s="22">
        <v>0.41491089178462298</v>
      </c>
      <c r="Z16" s="22">
        <v>0.40325850952509801</v>
      </c>
      <c r="AA16" s="22">
        <v>0.27384941901455201</v>
      </c>
      <c r="AB16" s="22"/>
      <c r="AC16" s="22">
        <v>0.17609714506976201</v>
      </c>
      <c r="AD16" s="22">
        <v>0.477634655257898</v>
      </c>
      <c r="AE16" s="22"/>
      <c r="AF16" s="22">
        <v>0.371002030343762</v>
      </c>
      <c r="AG16" s="22">
        <v>0.299299073599258</v>
      </c>
      <c r="AH16" s="22">
        <v>0.22170979636063101</v>
      </c>
      <c r="AI16" s="22">
        <v>0.181411464665336</v>
      </c>
      <c r="AJ16" s="22"/>
      <c r="AK16" s="22">
        <v>0.39591456914761602</v>
      </c>
      <c r="AL16" s="22">
        <v>0.209311568045875</v>
      </c>
      <c r="AM16" s="22"/>
      <c r="AN16" s="22">
        <v>0.39198957295637199</v>
      </c>
      <c r="AO16" s="22">
        <v>0.28491793537614302</v>
      </c>
      <c r="AP16" s="22">
        <v>0.17423618299011701</v>
      </c>
      <c r="AQ16" s="22"/>
      <c r="AR16" s="22">
        <v>0.44513766847855002</v>
      </c>
      <c r="AS16" s="22">
        <v>0.11933030242731001</v>
      </c>
      <c r="AT16" s="22"/>
      <c r="AU16" s="22">
        <v>0.43436799265381998</v>
      </c>
      <c r="AV16" s="22">
        <v>7.7991602013027295E-2</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0.35870534597920301</v>
      </c>
      <c r="D9" s="17">
        <v>0.33913139299112199</v>
      </c>
      <c r="E9" s="17">
        <v>0.37481946916033898</v>
      </c>
      <c r="F9" s="17"/>
      <c r="G9" s="17">
        <v>0.31419751878787999</v>
      </c>
      <c r="H9" s="17">
        <v>0.32773238441118901</v>
      </c>
      <c r="I9" s="17">
        <v>0.34055806648047499</v>
      </c>
      <c r="J9" s="17">
        <v>0.39212416973919001</v>
      </c>
      <c r="K9" s="17">
        <v>0.415653801155285</v>
      </c>
      <c r="L9" s="17"/>
      <c r="M9" s="17">
        <v>0.35405570552344801</v>
      </c>
      <c r="N9" s="17">
        <v>0.365660670214567</v>
      </c>
      <c r="O9" s="17">
        <v>0.36123629361024301</v>
      </c>
      <c r="P9" s="17">
        <v>0.32499823337952899</v>
      </c>
      <c r="Q9" s="17"/>
      <c r="R9" s="17">
        <v>0.412311473598231</v>
      </c>
      <c r="S9" s="17">
        <v>0.29895817738668301</v>
      </c>
      <c r="T9" s="17">
        <v>0.33723332500256997</v>
      </c>
      <c r="U9" s="17">
        <v>0.36336042339163599</v>
      </c>
      <c r="V9" s="17"/>
      <c r="W9" s="17">
        <v>0.32247368572505097</v>
      </c>
      <c r="X9" s="17">
        <v>0.31873967830718802</v>
      </c>
      <c r="Y9" s="17">
        <v>0.448009164911295</v>
      </c>
      <c r="Z9" s="17">
        <v>0.41963428637057298</v>
      </c>
      <c r="AA9" s="17">
        <v>0.33534800557076</v>
      </c>
      <c r="AB9" s="17"/>
      <c r="AC9" s="17">
        <v>0.328468705280277</v>
      </c>
      <c r="AD9" s="17">
        <v>0.41503056262316701</v>
      </c>
      <c r="AE9" s="17"/>
      <c r="AF9" s="17">
        <v>0.43555475574708602</v>
      </c>
      <c r="AG9" s="17">
        <v>0.33248320769387102</v>
      </c>
      <c r="AH9" s="17">
        <v>0.332122473687814</v>
      </c>
      <c r="AI9" s="17">
        <v>0.32757687360394599</v>
      </c>
      <c r="AJ9" s="17"/>
      <c r="AK9" s="17">
        <v>0.38301893947808702</v>
      </c>
      <c r="AL9" s="17">
        <v>0.35005753637541498</v>
      </c>
      <c r="AM9" s="17"/>
      <c r="AN9" s="17">
        <v>0.41574108041854302</v>
      </c>
      <c r="AO9" s="17">
        <v>0.35833311816548702</v>
      </c>
      <c r="AP9" s="17">
        <v>0.33327291995148101</v>
      </c>
      <c r="AQ9" s="17"/>
      <c r="AR9" s="17">
        <v>0.40092358982784299</v>
      </c>
      <c r="AS9" s="17">
        <v>0.34227197645732199</v>
      </c>
      <c r="AT9" s="17"/>
      <c r="AU9" s="17">
        <v>0.39106156915701801</v>
      </c>
      <c r="AV9" s="17">
        <v>0.34767708439336198</v>
      </c>
    </row>
    <row r="10" spans="2:48" x14ac:dyDescent="0.25">
      <c r="B10" s="18" t="s">
        <v>142</v>
      </c>
      <c r="C10" s="17">
        <v>0.48639763330904701</v>
      </c>
      <c r="D10" s="17">
        <v>0.456587621957048</v>
      </c>
      <c r="E10" s="17">
        <v>0.51676687526258203</v>
      </c>
      <c r="F10" s="17"/>
      <c r="G10" s="17">
        <v>0.46267796004013201</v>
      </c>
      <c r="H10" s="17">
        <v>0.52100658542149003</v>
      </c>
      <c r="I10" s="17">
        <v>0.51636064811593896</v>
      </c>
      <c r="J10" s="17">
        <v>0.50077316203908895</v>
      </c>
      <c r="K10" s="17">
        <v>0.43159043925080398</v>
      </c>
      <c r="L10" s="17"/>
      <c r="M10" s="17">
        <v>0.474084735390432</v>
      </c>
      <c r="N10" s="17">
        <v>0.49258221177621198</v>
      </c>
      <c r="O10" s="17">
        <v>0.48444288587845102</v>
      </c>
      <c r="P10" s="17">
        <v>0.51610682130737495</v>
      </c>
      <c r="Q10" s="17"/>
      <c r="R10" s="17">
        <v>0.44743581648522102</v>
      </c>
      <c r="S10" s="17">
        <v>0.54270049095627004</v>
      </c>
      <c r="T10" s="17">
        <v>0.49081359119739898</v>
      </c>
      <c r="U10" s="17">
        <v>0.50809371305089002</v>
      </c>
      <c r="V10" s="17"/>
      <c r="W10" s="17">
        <v>0.48913571860129301</v>
      </c>
      <c r="X10" s="17">
        <v>0.54330949279530905</v>
      </c>
      <c r="Y10" s="17">
        <v>0.44254346863431798</v>
      </c>
      <c r="Z10" s="17">
        <v>0.43096983672196199</v>
      </c>
      <c r="AA10" s="17">
        <v>0.19560761779622099</v>
      </c>
      <c r="AB10" s="17"/>
      <c r="AC10" s="17">
        <v>0.50094120561781297</v>
      </c>
      <c r="AD10" s="17">
        <v>0.46140603118476298</v>
      </c>
      <c r="AE10" s="17"/>
      <c r="AF10" s="17">
        <v>0.44612138981697302</v>
      </c>
      <c r="AG10" s="17">
        <v>0.54142876244311</v>
      </c>
      <c r="AH10" s="17">
        <v>0.47300552340302099</v>
      </c>
      <c r="AI10" s="17">
        <v>0.55005875289358197</v>
      </c>
      <c r="AJ10" s="17"/>
      <c r="AK10" s="17">
        <v>0.478106693115115</v>
      </c>
      <c r="AL10" s="17">
        <v>0.50564560716170903</v>
      </c>
      <c r="AM10" s="17"/>
      <c r="AN10" s="17">
        <v>0.47315948137852998</v>
      </c>
      <c r="AO10" s="17">
        <v>0.50862655200256301</v>
      </c>
      <c r="AP10" s="17">
        <v>0.48853067770977499</v>
      </c>
      <c r="AQ10" s="17"/>
      <c r="AR10" s="17">
        <v>0.46581153838013101</v>
      </c>
      <c r="AS10" s="17">
        <v>0.51033805253948505</v>
      </c>
      <c r="AT10" s="17"/>
      <c r="AU10" s="17">
        <v>0.45084947831557898</v>
      </c>
      <c r="AV10" s="17">
        <v>0.512786722235264</v>
      </c>
    </row>
    <row r="11" spans="2:48" x14ac:dyDescent="0.25">
      <c r="B11" s="18" t="s">
        <v>143</v>
      </c>
      <c r="C11" s="17">
        <v>9.5687334941751107E-2</v>
      </c>
      <c r="D11" s="17">
        <v>0.119169961597979</v>
      </c>
      <c r="E11" s="17">
        <v>7.3983724507837398E-2</v>
      </c>
      <c r="F11" s="17"/>
      <c r="G11" s="17">
        <v>0.12849053044519501</v>
      </c>
      <c r="H11" s="17">
        <v>9.4832768427101602E-2</v>
      </c>
      <c r="I11" s="17">
        <v>0.102698320025539</v>
      </c>
      <c r="J11" s="17">
        <v>5.3491998344704597E-2</v>
      </c>
      <c r="K11" s="17">
        <v>0.100514694114493</v>
      </c>
      <c r="L11" s="17"/>
      <c r="M11" s="17">
        <v>0.138194920259057</v>
      </c>
      <c r="N11" s="17">
        <v>5.9951514016341301E-2</v>
      </c>
      <c r="O11" s="17">
        <v>7.9575774834774404E-2</v>
      </c>
      <c r="P11" s="17">
        <v>0.107846743970708</v>
      </c>
      <c r="Q11" s="17"/>
      <c r="R11" s="17">
        <v>0.10555496724563999</v>
      </c>
      <c r="S11" s="17">
        <v>8.1984613662479805E-2</v>
      </c>
      <c r="T11" s="17">
        <v>0.113459446919545</v>
      </c>
      <c r="U11" s="17">
        <v>8.4005464215723205E-2</v>
      </c>
      <c r="V11" s="17"/>
      <c r="W11" s="17">
        <v>0.11891622633511099</v>
      </c>
      <c r="X11" s="17">
        <v>9.7556041445588298E-2</v>
      </c>
      <c r="Y11" s="17">
        <v>6.4417229018121497E-2</v>
      </c>
      <c r="Z11" s="17">
        <v>6.9320442284290198E-2</v>
      </c>
      <c r="AA11" s="17">
        <v>0.46904437663301901</v>
      </c>
      <c r="AB11" s="17"/>
      <c r="AC11" s="17">
        <v>9.78280527690462E-2</v>
      </c>
      <c r="AD11" s="17">
        <v>9.1933089696891096E-2</v>
      </c>
      <c r="AE11" s="17"/>
      <c r="AF11" s="17">
        <v>7.4692804231900806E-2</v>
      </c>
      <c r="AG11" s="17">
        <v>8.84012538697449E-2</v>
      </c>
      <c r="AH11" s="17">
        <v>0.116701925201023</v>
      </c>
      <c r="AI11" s="17">
        <v>3.7827860162389398E-2</v>
      </c>
      <c r="AJ11" s="17"/>
      <c r="AK11" s="17">
        <v>8.8626722005405806E-2</v>
      </c>
      <c r="AL11" s="17">
        <v>9.4706640935474498E-2</v>
      </c>
      <c r="AM11" s="17"/>
      <c r="AN11" s="17">
        <v>7.0362589204236506E-2</v>
      </c>
      <c r="AO11" s="17">
        <v>0.101017268111665</v>
      </c>
      <c r="AP11" s="17">
        <v>0.118799760393567</v>
      </c>
      <c r="AQ11" s="17"/>
      <c r="AR11" s="17">
        <v>8.6319198495565894E-2</v>
      </c>
      <c r="AS11" s="17">
        <v>9.79524430143629E-2</v>
      </c>
      <c r="AT11" s="17"/>
      <c r="AU11" s="17">
        <v>0.10399421137813999</v>
      </c>
      <c r="AV11" s="17">
        <v>8.0809322954375304E-2</v>
      </c>
    </row>
    <row r="12" spans="2:48" x14ac:dyDescent="0.25">
      <c r="B12" s="18" t="s">
        <v>144</v>
      </c>
      <c r="C12" s="17">
        <v>2.8296650558098199E-2</v>
      </c>
      <c r="D12" s="17">
        <v>4.0569624236026898E-2</v>
      </c>
      <c r="E12" s="17">
        <v>1.6559495398353299E-2</v>
      </c>
      <c r="F12" s="17"/>
      <c r="G12" s="17">
        <v>3.9677349355981002E-2</v>
      </c>
      <c r="H12" s="17">
        <v>2.5442042745391299E-2</v>
      </c>
      <c r="I12" s="17">
        <v>2.2577409647530501E-2</v>
      </c>
      <c r="J12" s="17">
        <v>3.1921656182393003E-2</v>
      </c>
      <c r="K12" s="17">
        <v>2.2236286034163701E-2</v>
      </c>
      <c r="L12" s="17"/>
      <c r="M12" s="17">
        <v>2.1138654304877401E-2</v>
      </c>
      <c r="N12" s="17">
        <v>3.1307176395113802E-2</v>
      </c>
      <c r="O12" s="17">
        <v>4.1436158785367501E-2</v>
      </c>
      <c r="P12" s="17">
        <v>2.2524246067228301E-2</v>
      </c>
      <c r="Q12" s="17"/>
      <c r="R12" s="17">
        <v>2.4768081600796001E-2</v>
      </c>
      <c r="S12" s="17">
        <v>3.82098136397062E-2</v>
      </c>
      <c r="T12" s="17">
        <v>1.6890510513778701E-2</v>
      </c>
      <c r="U12" s="17">
        <v>2.1494342637466999E-2</v>
      </c>
      <c r="V12" s="17"/>
      <c r="W12" s="17">
        <v>3.3902825766033901E-2</v>
      </c>
      <c r="X12" s="17">
        <v>1.7450484098226301E-2</v>
      </c>
      <c r="Y12" s="17">
        <v>3.6209746202562801E-2</v>
      </c>
      <c r="Z12" s="17">
        <v>6.0384532485182801E-2</v>
      </c>
      <c r="AA12" s="17">
        <v>0</v>
      </c>
      <c r="AB12" s="17"/>
      <c r="AC12" s="17">
        <v>3.9821809737115597E-2</v>
      </c>
      <c r="AD12" s="17">
        <v>6.9929520023355703E-3</v>
      </c>
      <c r="AE12" s="17"/>
      <c r="AF12" s="17">
        <v>2.5644206633637898E-2</v>
      </c>
      <c r="AG12" s="17">
        <v>2.3145375087852901E-2</v>
      </c>
      <c r="AH12" s="17">
        <v>3.8090565548152697E-2</v>
      </c>
      <c r="AI12" s="17">
        <v>1.2130067814914399E-2</v>
      </c>
      <c r="AJ12" s="17"/>
      <c r="AK12" s="17">
        <v>2.52659820524028E-2</v>
      </c>
      <c r="AL12" s="17">
        <v>3.2230611290180698E-2</v>
      </c>
      <c r="AM12" s="17"/>
      <c r="AN12" s="17">
        <v>2.6432361974674801E-2</v>
      </c>
      <c r="AO12" s="17">
        <v>2.57882913079472E-2</v>
      </c>
      <c r="AP12" s="17">
        <v>3.4161722982294203E-2</v>
      </c>
      <c r="AQ12" s="17"/>
      <c r="AR12" s="17">
        <v>2.1383337590476899E-2</v>
      </c>
      <c r="AS12" s="17">
        <v>2.6355471158798299E-2</v>
      </c>
      <c r="AT12" s="17"/>
      <c r="AU12" s="17">
        <v>2.88440800433345E-2</v>
      </c>
      <c r="AV12" s="17">
        <v>3.8548788725519798E-2</v>
      </c>
    </row>
    <row r="13" spans="2:48" x14ac:dyDescent="0.25">
      <c r="B13" s="18" t="s">
        <v>123</v>
      </c>
      <c r="C13" s="17">
        <v>3.09130352119006E-2</v>
      </c>
      <c r="D13" s="17">
        <v>4.4541399217824497E-2</v>
      </c>
      <c r="E13" s="17">
        <v>1.7870435670888401E-2</v>
      </c>
      <c r="F13" s="17"/>
      <c r="G13" s="17">
        <v>5.4956641370811701E-2</v>
      </c>
      <c r="H13" s="17">
        <v>3.0986218994828299E-2</v>
      </c>
      <c r="I13" s="17">
        <v>1.7805555730516402E-2</v>
      </c>
      <c r="J13" s="17">
        <v>2.1689013694623598E-2</v>
      </c>
      <c r="K13" s="17">
        <v>3.0004779445253801E-2</v>
      </c>
      <c r="L13" s="17"/>
      <c r="M13" s="17">
        <v>1.25259845221854E-2</v>
      </c>
      <c r="N13" s="17">
        <v>5.0498427597765898E-2</v>
      </c>
      <c r="O13" s="17">
        <v>3.3308886891164201E-2</v>
      </c>
      <c r="P13" s="17">
        <v>2.85239552751602E-2</v>
      </c>
      <c r="Q13" s="17"/>
      <c r="R13" s="17">
        <v>9.92966107011292E-3</v>
      </c>
      <c r="S13" s="17">
        <v>3.81469043548614E-2</v>
      </c>
      <c r="T13" s="17">
        <v>4.16031263667078E-2</v>
      </c>
      <c r="U13" s="17">
        <v>2.3046056704283301E-2</v>
      </c>
      <c r="V13" s="17"/>
      <c r="W13" s="17">
        <v>3.5571543572511501E-2</v>
      </c>
      <c r="X13" s="17">
        <v>2.2944303353687599E-2</v>
      </c>
      <c r="Y13" s="17">
        <v>8.8203912337033504E-3</v>
      </c>
      <c r="Z13" s="17">
        <v>1.9690902137992201E-2</v>
      </c>
      <c r="AA13" s="17">
        <v>0</v>
      </c>
      <c r="AB13" s="17"/>
      <c r="AC13" s="17">
        <v>3.2940226595748898E-2</v>
      </c>
      <c r="AD13" s="17">
        <v>2.4637364492843001E-2</v>
      </c>
      <c r="AE13" s="17"/>
      <c r="AF13" s="17">
        <v>1.7986843570402401E-2</v>
      </c>
      <c r="AG13" s="17">
        <v>1.45414009054213E-2</v>
      </c>
      <c r="AH13" s="17">
        <v>4.0079512159989297E-2</v>
      </c>
      <c r="AI13" s="17">
        <v>7.2406445525168506E-2</v>
      </c>
      <c r="AJ13" s="17"/>
      <c r="AK13" s="17">
        <v>2.49816633489892E-2</v>
      </c>
      <c r="AL13" s="17">
        <v>1.7359604237221E-2</v>
      </c>
      <c r="AM13" s="17"/>
      <c r="AN13" s="17">
        <v>1.43044870240159E-2</v>
      </c>
      <c r="AO13" s="17">
        <v>6.2347704123380298E-3</v>
      </c>
      <c r="AP13" s="17">
        <v>2.5234918962883299E-2</v>
      </c>
      <c r="AQ13" s="17"/>
      <c r="AR13" s="17">
        <v>2.5562335705982899E-2</v>
      </c>
      <c r="AS13" s="17">
        <v>2.3082056830032099E-2</v>
      </c>
      <c r="AT13" s="17"/>
      <c r="AU13" s="17">
        <v>2.5250661105927601E-2</v>
      </c>
      <c r="AV13" s="17">
        <v>2.0178081691478899E-2</v>
      </c>
    </row>
    <row r="14" spans="2:48" x14ac:dyDescent="0.25">
      <c r="B14" s="18" t="s">
        <v>145</v>
      </c>
      <c r="C14" s="21">
        <v>0.84510297928824996</v>
      </c>
      <c r="D14" s="21">
        <v>0.79571901494816999</v>
      </c>
      <c r="E14" s="21">
        <v>0.89158634442292095</v>
      </c>
      <c r="F14" s="21"/>
      <c r="G14" s="21">
        <v>0.776875478828012</v>
      </c>
      <c r="H14" s="21">
        <v>0.84873896983267905</v>
      </c>
      <c r="I14" s="21">
        <v>0.856918714596414</v>
      </c>
      <c r="J14" s="21">
        <v>0.89289733177827901</v>
      </c>
      <c r="K14" s="21">
        <v>0.84724424040608903</v>
      </c>
      <c r="L14" s="21"/>
      <c r="M14" s="21">
        <v>0.82814044091387995</v>
      </c>
      <c r="N14" s="21">
        <v>0.85824288199077903</v>
      </c>
      <c r="O14" s="21">
        <v>0.84567917948869398</v>
      </c>
      <c r="P14" s="21">
        <v>0.841105054686904</v>
      </c>
      <c r="Q14" s="21"/>
      <c r="R14" s="21">
        <v>0.85974729008345097</v>
      </c>
      <c r="S14" s="21">
        <v>0.841658668342953</v>
      </c>
      <c r="T14" s="21">
        <v>0.82804691619996895</v>
      </c>
      <c r="U14" s="21">
        <v>0.87145413644252701</v>
      </c>
      <c r="V14" s="21"/>
      <c r="W14" s="21">
        <v>0.81160940432634399</v>
      </c>
      <c r="X14" s="21">
        <v>0.86204917110249801</v>
      </c>
      <c r="Y14" s="21">
        <v>0.89055263354561198</v>
      </c>
      <c r="Z14" s="21">
        <v>0.85060412309253497</v>
      </c>
      <c r="AA14" s="21">
        <v>0.53095562336698099</v>
      </c>
      <c r="AB14" s="21"/>
      <c r="AC14" s="21">
        <v>0.82940991089808902</v>
      </c>
      <c r="AD14" s="21">
        <v>0.87643659380793004</v>
      </c>
      <c r="AE14" s="21"/>
      <c r="AF14" s="21">
        <v>0.88167614556405904</v>
      </c>
      <c r="AG14" s="21">
        <v>0.87391197013698096</v>
      </c>
      <c r="AH14" s="21">
        <v>0.80512799709083505</v>
      </c>
      <c r="AI14" s="21">
        <v>0.87763562649752802</v>
      </c>
      <c r="AJ14" s="21"/>
      <c r="AK14" s="21">
        <v>0.86112563259320196</v>
      </c>
      <c r="AL14" s="21">
        <v>0.85570314353712396</v>
      </c>
      <c r="AM14" s="21"/>
      <c r="AN14" s="21">
        <v>0.888900561797073</v>
      </c>
      <c r="AO14" s="21">
        <v>0.86695967016804998</v>
      </c>
      <c r="AP14" s="21">
        <v>0.82180359766125599</v>
      </c>
      <c r="AQ14" s="21"/>
      <c r="AR14" s="21">
        <v>0.86673512820797405</v>
      </c>
      <c r="AS14" s="21">
        <v>0.85261002899680705</v>
      </c>
      <c r="AT14" s="21"/>
      <c r="AU14" s="21">
        <v>0.84191104747259704</v>
      </c>
      <c r="AV14" s="21">
        <v>0.86046380662862598</v>
      </c>
    </row>
    <row r="15" spans="2:48" x14ac:dyDescent="0.25">
      <c r="B15" s="18" t="s">
        <v>146</v>
      </c>
      <c r="C15" s="21">
        <v>0.123983985499849</v>
      </c>
      <c r="D15" s="21">
        <v>0.15973958583400499</v>
      </c>
      <c r="E15" s="21">
        <v>9.05432199061907E-2</v>
      </c>
      <c r="F15" s="21"/>
      <c r="G15" s="21">
        <v>0.16816787980117601</v>
      </c>
      <c r="H15" s="21">
        <v>0.120274811172493</v>
      </c>
      <c r="I15" s="21">
        <v>0.12527572967306999</v>
      </c>
      <c r="J15" s="21">
        <v>8.5413654527097704E-2</v>
      </c>
      <c r="K15" s="21">
        <v>0.122750980148657</v>
      </c>
      <c r="L15" s="21"/>
      <c r="M15" s="21">
        <v>0.15933357456393399</v>
      </c>
      <c r="N15" s="21">
        <v>9.1258690411455096E-2</v>
      </c>
      <c r="O15" s="21">
        <v>0.121011933620142</v>
      </c>
      <c r="P15" s="21">
        <v>0.13037099003793601</v>
      </c>
      <c r="Q15" s="21"/>
      <c r="R15" s="21">
        <v>0.130323048846436</v>
      </c>
      <c r="S15" s="21">
        <v>0.120194427302186</v>
      </c>
      <c r="T15" s="21">
        <v>0.130349957433323</v>
      </c>
      <c r="U15" s="21">
        <v>0.10549980685319001</v>
      </c>
      <c r="V15" s="21"/>
      <c r="W15" s="21">
        <v>0.15281905210114499</v>
      </c>
      <c r="X15" s="21">
        <v>0.11500652554381501</v>
      </c>
      <c r="Y15" s="21">
        <v>0.10062697522068401</v>
      </c>
      <c r="Z15" s="21">
        <v>0.12970497476947301</v>
      </c>
      <c r="AA15" s="21">
        <v>0.46904437663301901</v>
      </c>
      <c r="AB15" s="21"/>
      <c r="AC15" s="21">
        <v>0.13764986250616201</v>
      </c>
      <c r="AD15" s="21">
        <v>9.89260416992266E-2</v>
      </c>
      <c r="AE15" s="21"/>
      <c r="AF15" s="21">
        <v>0.10033701086553901</v>
      </c>
      <c r="AG15" s="21">
        <v>0.111546628957598</v>
      </c>
      <c r="AH15" s="21">
        <v>0.154792490749175</v>
      </c>
      <c r="AI15" s="21">
        <v>4.99579279773038E-2</v>
      </c>
      <c r="AJ15" s="21"/>
      <c r="AK15" s="21">
        <v>0.113892704057809</v>
      </c>
      <c r="AL15" s="21">
        <v>0.126937252225655</v>
      </c>
      <c r="AM15" s="21"/>
      <c r="AN15" s="21">
        <v>9.6794951178911307E-2</v>
      </c>
      <c r="AO15" s="21">
        <v>0.126805559419612</v>
      </c>
      <c r="AP15" s="21">
        <v>0.15296148337586099</v>
      </c>
      <c r="AQ15" s="21"/>
      <c r="AR15" s="21">
        <v>0.10770253608604299</v>
      </c>
      <c r="AS15" s="21">
        <v>0.124307914173161</v>
      </c>
      <c r="AT15" s="21"/>
      <c r="AU15" s="21">
        <v>0.13283829142147499</v>
      </c>
      <c r="AV15" s="21">
        <v>0.119358111679895</v>
      </c>
    </row>
    <row r="16" spans="2:48" x14ac:dyDescent="0.25">
      <c r="B16" s="18" t="s">
        <v>147</v>
      </c>
      <c r="C16" s="22">
        <v>0.72111899378840105</v>
      </c>
      <c r="D16" s="22">
        <v>0.63597942911416405</v>
      </c>
      <c r="E16" s="22">
        <v>0.80104312451672999</v>
      </c>
      <c r="F16" s="22"/>
      <c r="G16" s="22">
        <v>0.60870759902683502</v>
      </c>
      <c r="H16" s="22">
        <v>0.72846415866018599</v>
      </c>
      <c r="I16" s="22">
        <v>0.73164298492334401</v>
      </c>
      <c r="J16" s="22">
        <v>0.80748367725118098</v>
      </c>
      <c r="K16" s="22">
        <v>0.72449326025743199</v>
      </c>
      <c r="L16" s="22"/>
      <c r="M16" s="22">
        <v>0.66880686634994602</v>
      </c>
      <c r="N16" s="22">
        <v>0.76698419157932396</v>
      </c>
      <c r="O16" s="22">
        <v>0.72466724586855202</v>
      </c>
      <c r="P16" s="22">
        <v>0.71073406464896804</v>
      </c>
      <c r="Q16" s="22"/>
      <c r="R16" s="22">
        <v>0.72942424123701599</v>
      </c>
      <c r="S16" s="22">
        <v>0.72146424104076701</v>
      </c>
      <c r="T16" s="22">
        <v>0.69769695876664495</v>
      </c>
      <c r="U16" s="22">
        <v>0.76595432958933596</v>
      </c>
      <c r="V16" s="22"/>
      <c r="W16" s="22">
        <v>0.65879035222519899</v>
      </c>
      <c r="X16" s="22">
        <v>0.74704264555868305</v>
      </c>
      <c r="Y16" s="22">
        <v>0.789925658324928</v>
      </c>
      <c r="Z16" s="22">
        <v>0.72089914832306201</v>
      </c>
      <c r="AA16" s="22">
        <v>6.1911246733962803E-2</v>
      </c>
      <c r="AB16" s="22"/>
      <c r="AC16" s="22">
        <v>0.69176004839192795</v>
      </c>
      <c r="AD16" s="22">
        <v>0.77751055210870401</v>
      </c>
      <c r="AE16" s="22"/>
      <c r="AF16" s="22">
        <v>0.78133913469852001</v>
      </c>
      <c r="AG16" s="22">
        <v>0.76236534117938304</v>
      </c>
      <c r="AH16" s="22">
        <v>0.65033550634166004</v>
      </c>
      <c r="AI16" s="22">
        <v>0.82767769852022399</v>
      </c>
      <c r="AJ16" s="22"/>
      <c r="AK16" s="22">
        <v>0.74723292853539403</v>
      </c>
      <c r="AL16" s="22">
        <v>0.72876589131146896</v>
      </c>
      <c r="AM16" s="22"/>
      <c r="AN16" s="22">
        <v>0.79210561061816098</v>
      </c>
      <c r="AO16" s="22">
        <v>0.74015411074843795</v>
      </c>
      <c r="AP16" s="22">
        <v>0.66884211428539397</v>
      </c>
      <c r="AQ16" s="22"/>
      <c r="AR16" s="22">
        <v>0.75903259212193197</v>
      </c>
      <c r="AS16" s="22">
        <v>0.72830211482364604</v>
      </c>
      <c r="AT16" s="22"/>
      <c r="AU16" s="22">
        <v>0.70907275605112297</v>
      </c>
      <c r="AV16" s="22">
        <v>0.74110569494873102</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141</v>
      </c>
      <c r="C9" s="17">
        <v>0.337828407037148</v>
      </c>
      <c r="D9" s="17">
        <v>0.31871950411751099</v>
      </c>
      <c r="E9" s="17">
        <v>0.35126877262065098</v>
      </c>
      <c r="F9" s="17"/>
      <c r="G9" s="17">
        <v>0.26004565069261598</v>
      </c>
      <c r="H9" s="17">
        <v>0.309120834351157</v>
      </c>
      <c r="I9" s="17">
        <v>0.35697545682813597</v>
      </c>
      <c r="J9" s="17">
        <v>0.39705553992718301</v>
      </c>
      <c r="K9" s="17">
        <v>0.36196148045004001</v>
      </c>
      <c r="L9" s="17"/>
      <c r="M9" s="17">
        <v>0.312654771019584</v>
      </c>
      <c r="N9" s="17">
        <v>0.31505666086048001</v>
      </c>
      <c r="O9" s="17">
        <v>0.35498026469037702</v>
      </c>
      <c r="P9" s="17">
        <v>0.35560714561797901</v>
      </c>
      <c r="Q9" s="17"/>
      <c r="R9" s="17">
        <v>0.35062379778063502</v>
      </c>
      <c r="S9" s="17">
        <v>0.32765515648696802</v>
      </c>
      <c r="T9" s="17">
        <v>0.33982049198351</v>
      </c>
      <c r="U9" s="17">
        <v>0.32916240032965699</v>
      </c>
      <c r="V9" s="17"/>
      <c r="W9" s="17">
        <v>0.314435791794969</v>
      </c>
      <c r="X9" s="17">
        <v>0.31462417405559101</v>
      </c>
      <c r="Y9" s="17">
        <v>0.40076100456258301</v>
      </c>
      <c r="Z9" s="17">
        <v>0.40356038229575403</v>
      </c>
      <c r="AA9" s="17">
        <v>0.16553768354161599</v>
      </c>
      <c r="AB9" s="17"/>
      <c r="AC9" s="17">
        <v>0.30195300407627201</v>
      </c>
      <c r="AD9" s="17">
        <v>0.40456497012348802</v>
      </c>
      <c r="AE9" s="17"/>
      <c r="AF9" s="17">
        <v>0.40130507160185902</v>
      </c>
      <c r="AG9" s="17">
        <v>0.365066646545394</v>
      </c>
      <c r="AH9" s="17">
        <v>0.284736669740276</v>
      </c>
      <c r="AI9" s="17">
        <v>0.29631087886948398</v>
      </c>
      <c r="AJ9" s="17"/>
      <c r="AK9" s="17">
        <v>0.395231696253662</v>
      </c>
      <c r="AL9" s="17">
        <v>0.31453366748896899</v>
      </c>
      <c r="AM9" s="17"/>
      <c r="AN9" s="17">
        <v>0.419394740418913</v>
      </c>
      <c r="AO9" s="17">
        <v>0.33167247065618599</v>
      </c>
      <c r="AP9" s="17">
        <v>0.30508125312117201</v>
      </c>
      <c r="AQ9" s="17"/>
      <c r="AR9" s="17">
        <v>0.39884196742230998</v>
      </c>
      <c r="AS9" s="17">
        <v>0.32333123995248098</v>
      </c>
      <c r="AT9" s="17"/>
      <c r="AU9" s="17">
        <v>0.39599163344427901</v>
      </c>
      <c r="AV9" s="17">
        <v>0.30842077256363898</v>
      </c>
    </row>
    <row r="10" spans="2:48" x14ac:dyDescent="0.25">
      <c r="B10" s="18" t="s">
        <v>142</v>
      </c>
      <c r="C10" s="17">
        <v>0.50711687535817096</v>
      </c>
      <c r="D10" s="17">
        <v>0.475365069035037</v>
      </c>
      <c r="E10" s="17">
        <v>0.54342434002902895</v>
      </c>
      <c r="F10" s="17"/>
      <c r="G10" s="17">
        <v>0.55029665339682399</v>
      </c>
      <c r="H10" s="17">
        <v>0.52826805043829905</v>
      </c>
      <c r="I10" s="17">
        <v>0.496542502475047</v>
      </c>
      <c r="J10" s="17">
        <v>0.45464708243502799</v>
      </c>
      <c r="K10" s="17">
        <v>0.50812380283923497</v>
      </c>
      <c r="L10" s="17"/>
      <c r="M10" s="17">
        <v>0.56421814013039195</v>
      </c>
      <c r="N10" s="17">
        <v>0.49216713377131799</v>
      </c>
      <c r="O10" s="17">
        <v>0.48205106171246098</v>
      </c>
      <c r="P10" s="17">
        <v>0.49948466499706401</v>
      </c>
      <c r="Q10" s="17"/>
      <c r="R10" s="17">
        <v>0.525775890118935</v>
      </c>
      <c r="S10" s="17">
        <v>0.53315337851844702</v>
      </c>
      <c r="T10" s="17">
        <v>0.47776796429449497</v>
      </c>
      <c r="U10" s="17">
        <v>0.49686088644689103</v>
      </c>
      <c r="V10" s="17"/>
      <c r="W10" s="17">
        <v>0.486505674898569</v>
      </c>
      <c r="X10" s="17">
        <v>0.52977466016003805</v>
      </c>
      <c r="Y10" s="17">
        <v>0.50551852458161195</v>
      </c>
      <c r="Z10" s="17">
        <v>0.40790655993293501</v>
      </c>
      <c r="AA10" s="17">
        <v>0.79773181837523599</v>
      </c>
      <c r="AB10" s="17"/>
      <c r="AC10" s="17">
        <v>0.52241061741734596</v>
      </c>
      <c r="AD10" s="17">
        <v>0.483093370871229</v>
      </c>
      <c r="AE10" s="17"/>
      <c r="AF10" s="17">
        <v>0.47190379913024899</v>
      </c>
      <c r="AG10" s="17">
        <v>0.47329672430132003</v>
      </c>
      <c r="AH10" s="17">
        <v>0.540424951321818</v>
      </c>
      <c r="AI10" s="17">
        <v>0.59455540985854505</v>
      </c>
      <c r="AJ10" s="17"/>
      <c r="AK10" s="17">
        <v>0.47898769227256699</v>
      </c>
      <c r="AL10" s="17">
        <v>0.51138209817092295</v>
      </c>
      <c r="AM10" s="17"/>
      <c r="AN10" s="17">
        <v>0.45794271098314399</v>
      </c>
      <c r="AO10" s="17">
        <v>0.52973511990651101</v>
      </c>
      <c r="AP10" s="17">
        <v>0.51676656586249203</v>
      </c>
      <c r="AQ10" s="17"/>
      <c r="AR10" s="17">
        <v>0.48184714072124901</v>
      </c>
      <c r="AS10" s="17">
        <v>0.49606823893718799</v>
      </c>
      <c r="AT10" s="17"/>
      <c r="AU10" s="17">
        <v>0.44891079486042201</v>
      </c>
      <c r="AV10" s="17">
        <v>0.54856689019620897</v>
      </c>
    </row>
    <row r="11" spans="2:48" x14ac:dyDescent="0.25">
      <c r="B11" s="18" t="s">
        <v>143</v>
      </c>
      <c r="C11" s="17">
        <v>0.108759166815431</v>
      </c>
      <c r="D11" s="17">
        <v>0.14457133064458899</v>
      </c>
      <c r="E11" s="17">
        <v>7.4985702571166907E-2</v>
      </c>
      <c r="F11" s="17"/>
      <c r="G11" s="17">
        <v>0.12655387464734</v>
      </c>
      <c r="H11" s="17">
        <v>0.12637455070498901</v>
      </c>
      <c r="I11" s="17">
        <v>9.41333519513462E-2</v>
      </c>
      <c r="J11" s="17">
        <v>0.109794403709147</v>
      </c>
      <c r="K11" s="17">
        <v>8.7978982428110794E-2</v>
      </c>
      <c r="L11" s="17"/>
      <c r="M11" s="17">
        <v>8.5915633217276896E-2</v>
      </c>
      <c r="N11" s="17">
        <v>0.13478908966568001</v>
      </c>
      <c r="O11" s="17">
        <v>0.111419171659965</v>
      </c>
      <c r="P11" s="17">
        <v>0.103161827717635</v>
      </c>
      <c r="Q11" s="17"/>
      <c r="R11" s="17">
        <v>0.110400843115912</v>
      </c>
      <c r="S11" s="17">
        <v>9.0285350789490598E-2</v>
      </c>
      <c r="T11" s="17">
        <v>0.12522802468804101</v>
      </c>
      <c r="U11" s="17">
        <v>0.12243506342145601</v>
      </c>
      <c r="V11" s="17"/>
      <c r="W11" s="17">
        <v>0.132449668169697</v>
      </c>
      <c r="X11" s="17">
        <v>0.114483235771573</v>
      </c>
      <c r="Y11" s="17">
        <v>7.6989833567067498E-2</v>
      </c>
      <c r="Z11" s="17">
        <v>0.111749123958495</v>
      </c>
      <c r="AA11" s="17">
        <v>0</v>
      </c>
      <c r="AB11" s="17"/>
      <c r="AC11" s="17">
        <v>0.120052124128948</v>
      </c>
      <c r="AD11" s="17">
        <v>9.0729137186879805E-2</v>
      </c>
      <c r="AE11" s="17"/>
      <c r="AF11" s="17">
        <v>9.2507618487940202E-2</v>
      </c>
      <c r="AG11" s="17">
        <v>0.109159063540525</v>
      </c>
      <c r="AH11" s="17">
        <v>0.120715274208946</v>
      </c>
      <c r="AI11" s="17">
        <v>8.5892194129023894E-2</v>
      </c>
      <c r="AJ11" s="17"/>
      <c r="AK11" s="17">
        <v>8.3349889370972999E-2</v>
      </c>
      <c r="AL11" s="17">
        <v>0.13786967138383499</v>
      </c>
      <c r="AM11" s="17"/>
      <c r="AN11" s="17">
        <v>8.2831629695675299E-2</v>
      </c>
      <c r="AO11" s="17">
        <v>0.11151324344055601</v>
      </c>
      <c r="AP11" s="17">
        <v>0.12660402273296101</v>
      </c>
      <c r="AQ11" s="17"/>
      <c r="AR11" s="17">
        <v>8.73908448789181E-2</v>
      </c>
      <c r="AS11" s="17">
        <v>0.13716623869001399</v>
      </c>
      <c r="AT11" s="17"/>
      <c r="AU11" s="17">
        <v>0.108767429813844</v>
      </c>
      <c r="AV11" s="17">
        <v>0.110213528221696</v>
      </c>
    </row>
    <row r="12" spans="2:48" x14ac:dyDescent="0.25">
      <c r="B12" s="18" t="s">
        <v>144</v>
      </c>
      <c r="C12" s="17">
        <v>2.1441144657515E-2</v>
      </c>
      <c r="D12" s="17">
        <v>3.12605291370468E-2</v>
      </c>
      <c r="E12" s="17">
        <v>1.2028713469161E-2</v>
      </c>
      <c r="F12" s="17"/>
      <c r="G12" s="17">
        <v>3.2420248060039798E-2</v>
      </c>
      <c r="H12" s="17">
        <v>1.9283035532115099E-2</v>
      </c>
      <c r="I12" s="17">
        <v>1.52938059366654E-2</v>
      </c>
      <c r="J12" s="17">
        <v>1.7961910397769301E-2</v>
      </c>
      <c r="K12" s="17">
        <v>2.2587702081806799E-2</v>
      </c>
      <c r="L12" s="17"/>
      <c r="M12" s="17">
        <v>2.1165112499471402E-2</v>
      </c>
      <c r="N12" s="17">
        <v>2.5923356989688499E-2</v>
      </c>
      <c r="O12" s="17">
        <v>2.1819014003152198E-2</v>
      </c>
      <c r="P12" s="17">
        <v>1.8275013239475599E-2</v>
      </c>
      <c r="Q12" s="17"/>
      <c r="R12" s="17">
        <v>1.31994689845181E-2</v>
      </c>
      <c r="S12" s="17">
        <v>2.53720023282058E-2</v>
      </c>
      <c r="T12" s="17">
        <v>2.86689844877469E-2</v>
      </c>
      <c r="U12" s="17">
        <v>2.7103765162911402E-2</v>
      </c>
      <c r="V12" s="17"/>
      <c r="W12" s="17">
        <v>3.4584381607878599E-2</v>
      </c>
      <c r="X12" s="17">
        <v>1.7136302385717402E-2</v>
      </c>
      <c r="Y12" s="17">
        <v>1.1748698542278099E-2</v>
      </c>
      <c r="Z12" s="17">
        <v>4.1927640282491102E-2</v>
      </c>
      <c r="AA12" s="17">
        <v>3.6730498083147801E-2</v>
      </c>
      <c r="AB12" s="17"/>
      <c r="AC12" s="17">
        <v>2.4893114361004502E-2</v>
      </c>
      <c r="AD12" s="17">
        <v>1.0616536898937899E-2</v>
      </c>
      <c r="AE12" s="17"/>
      <c r="AF12" s="17">
        <v>1.6891196868525801E-2</v>
      </c>
      <c r="AG12" s="17">
        <v>3.02489781304657E-2</v>
      </c>
      <c r="AH12" s="17">
        <v>2.62114788195883E-2</v>
      </c>
      <c r="AI12" s="17">
        <v>0</v>
      </c>
      <c r="AJ12" s="17"/>
      <c r="AK12" s="17">
        <v>1.50466772730428E-2</v>
      </c>
      <c r="AL12" s="17">
        <v>1.9406916116671301E-2</v>
      </c>
      <c r="AM12" s="17"/>
      <c r="AN12" s="17">
        <v>8.6161151261292292E-3</v>
      </c>
      <c r="AO12" s="17">
        <v>2.08375534458402E-2</v>
      </c>
      <c r="AP12" s="17">
        <v>3.64370659640001E-2</v>
      </c>
      <c r="AQ12" s="17"/>
      <c r="AR12" s="17">
        <v>2.24901048548331E-2</v>
      </c>
      <c r="AS12" s="17">
        <v>2.5794099481534799E-2</v>
      </c>
      <c r="AT12" s="17"/>
      <c r="AU12" s="17">
        <v>2.6889427603894098E-2</v>
      </c>
      <c r="AV12" s="17">
        <v>1.4744075868054899E-2</v>
      </c>
    </row>
    <row r="13" spans="2:48" x14ac:dyDescent="0.25">
      <c r="B13" s="18" t="s">
        <v>123</v>
      </c>
      <c r="C13" s="17">
        <v>2.4854406131735202E-2</v>
      </c>
      <c r="D13" s="17">
        <v>3.0083567065816601E-2</v>
      </c>
      <c r="E13" s="17">
        <v>1.82924713099922E-2</v>
      </c>
      <c r="F13" s="17"/>
      <c r="G13" s="17">
        <v>3.06835732031801E-2</v>
      </c>
      <c r="H13" s="17">
        <v>1.69535289734403E-2</v>
      </c>
      <c r="I13" s="17">
        <v>3.7054882808805499E-2</v>
      </c>
      <c r="J13" s="17">
        <v>2.0541063530872601E-2</v>
      </c>
      <c r="K13" s="17">
        <v>1.9348032200807701E-2</v>
      </c>
      <c r="L13" s="17"/>
      <c r="M13" s="17">
        <v>1.6046343133275201E-2</v>
      </c>
      <c r="N13" s="17">
        <v>3.2063758712833797E-2</v>
      </c>
      <c r="O13" s="17">
        <v>2.9730487934045501E-2</v>
      </c>
      <c r="P13" s="17">
        <v>2.34713484278464E-2</v>
      </c>
      <c r="Q13" s="17"/>
      <c r="R13" s="17">
        <v>0</v>
      </c>
      <c r="S13" s="17">
        <v>2.3534111876888201E-2</v>
      </c>
      <c r="T13" s="17">
        <v>2.8514534546206199E-2</v>
      </c>
      <c r="U13" s="17">
        <v>2.44378846390849E-2</v>
      </c>
      <c r="V13" s="17"/>
      <c r="W13" s="17">
        <v>3.2024483528885803E-2</v>
      </c>
      <c r="X13" s="17">
        <v>2.39816276270809E-2</v>
      </c>
      <c r="Y13" s="17">
        <v>4.9819387464587602E-3</v>
      </c>
      <c r="Z13" s="17">
        <v>3.4856293530324801E-2</v>
      </c>
      <c r="AA13" s="17">
        <v>0</v>
      </c>
      <c r="AB13" s="17"/>
      <c r="AC13" s="17">
        <v>3.0691140016428899E-2</v>
      </c>
      <c r="AD13" s="17">
        <v>1.09959849194648E-2</v>
      </c>
      <c r="AE13" s="17"/>
      <c r="AF13" s="17">
        <v>1.7392313911425199E-2</v>
      </c>
      <c r="AG13" s="17">
        <v>2.2228587482295101E-2</v>
      </c>
      <c r="AH13" s="17">
        <v>2.7911625909371601E-2</v>
      </c>
      <c r="AI13" s="17">
        <v>2.3241517142946699E-2</v>
      </c>
      <c r="AJ13" s="17"/>
      <c r="AK13" s="17">
        <v>2.7384044829755001E-2</v>
      </c>
      <c r="AL13" s="17">
        <v>1.6807646839601401E-2</v>
      </c>
      <c r="AM13" s="17"/>
      <c r="AN13" s="17">
        <v>3.1214803776138101E-2</v>
      </c>
      <c r="AO13" s="17">
        <v>6.2416125509065102E-3</v>
      </c>
      <c r="AP13" s="17">
        <v>1.51110923193753E-2</v>
      </c>
      <c r="AQ13" s="17"/>
      <c r="AR13" s="17">
        <v>9.4299421226899504E-3</v>
      </c>
      <c r="AS13" s="17">
        <v>1.7640182938782101E-2</v>
      </c>
      <c r="AT13" s="17"/>
      <c r="AU13" s="17">
        <v>1.9440714277560601E-2</v>
      </c>
      <c r="AV13" s="17">
        <v>1.8054733150402201E-2</v>
      </c>
    </row>
    <row r="14" spans="2:48" x14ac:dyDescent="0.25">
      <c r="B14" s="18" t="s">
        <v>145</v>
      </c>
      <c r="C14" s="21">
        <v>0.84494528239531896</v>
      </c>
      <c r="D14" s="21">
        <v>0.79408457315254799</v>
      </c>
      <c r="E14" s="21">
        <v>0.89469311264967999</v>
      </c>
      <c r="F14" s="21"/>
      <c r="G14" s="21">
        <v>0.81034230408943997</v>
      </c>
      <c r="H14" s="21">
        <v>0.83738888478945595</v>
      </c>
      <c r="I14" s="21">
        <v>0.85351795930318297</v>
      </c>
      <c r="J14" s="21">
        <v>0.85170262236221095</v>
      </c>
      <c r="K14" s="21">
        <v>0.87008528328927504</v>
      </c>
      <c r="L14" s="21"/>
      <c r="M14" s="21">
        <v>0.87687291114997601</v>
      </c>
      <c r="N14" s="21">
        <v>0.80722379463179805</v>
      </c>
      <c r="O14" s="21">
        <v>0.83703132640283795</v>
      </c>
      <c r="P14" s="21">
        <v>0.85509181061504302</v>
      </c>
      <c r="Q14" s="21"/>
      <c r="R14" s="21">
        <v>0.87639968789957001</v>
      </c>
      <c r="S14" s="21">
        <v>0.86080853500541499</v>
      </c>
      <c r="T14" s="21">
        <v>0.81758845627800603</v>
      </c>
      <c r="U14" s="21">
        <v>0.82602328677654802</v>
      </c>
      <c r="V14" s="21"/>
      <c r="W14" s="21">
        <v>0.80094146669353905</v>
      </c>
      <c r="X14" s="21">
        <v>0.844398834215629</v>
      </c>
      <c r="Y14" s="21">
        <v>0.90627952914419596</v>
      </c>
      <c r="Z14" s="21">
        <v>0.81146694222868898</v>
      </c>
      <c r="AA14" s="21">
        <v>0.96326950191685201</v>
      </c>
      <c r="AB14" s="21"/>
      <c r="AC14" s="21">
        <v>0.82436362149361797</v>
      </c>
      <c r="AD14" s="21">
        <v>0.88765834099471697</v>
      </c>
      <c r="AE14" s="21"/>
      <c r="AF14" s="21">
        <v>0.87320887073210895</v>
      </c>
      <c r="AG14" s="21">
        <v>0.83836337084671397</v>
      </c>
      <c r="AH14" s="21">
        <v>0.82516162106209401</v>
      </c>
      <c r="AI14" s="21">
        <v>0.89086628872802898</v>
      </c>
      <c r="AJ14" s="21"/>
      <c r="AK14" s="21">
        <v>0.87421938852622905</v>
      </c>
      <c r="AL14" s="21">
        <v>0.825915765659892</v>
      </c>
      <c r="AM14" s="21"/>
      <c r="AN14" s="21">
        <v>0.87733745140205699</v>
      </c>
      <c r="AO14" s="21">
        <v>0.861407590562697</v>
      </c>
      <c r="AP14" s="21">
        <v>0.82184781898366399</v>
      </c>
      <c r="AQ14" s="21"/>
      <c r="AR14" s="21">
        <v>0.88068910814355905</v>
      </c>
      <c r="AS14" s="21">
        <v>0.81939947888966902</v>
      </c>
      <c r="AT14" s="21"/>
      <c r="AU14" s="21">
        <v>0.84490242830470097</v>
      </c>
      <c r="AV14" s="21">
        <v>0.85698766275984695</v>
      </c>
    </row>
    <row r="15" spans="2:48" x14ac:dyDescent="0.25">
      <c r="B15" s="18" t="s">
        <v>146</v>
      </c>
      <c r="C15" s="21">
        <v>0.130200311472946</v>
      </c>
      <c r="D15" s="21">
        <v>0.17583185978163601</v>
      </c>
      <c r="E15" s="21">
        <v>8.7014416040327905E-2</v>
      </c>
      <c r="F15" s="21"/>
      <c r="G15" s="21">
        <v>0.15897412270738001</v>
      </c>
      <c r="H15" s="21">
        <v>0.14565758623710401</v>
      </c>
      <c r="I15" s="21">
        <v>0.10942715788801199</v>
      </c>
      <c r="J15" s="21">
        <v>0.12775631410691701</v>
      </c>
      <c r="K15" s="21">
        <v>0.110566684509918</v>
      </c>
      <c r="L15" s="21"/>
      <c r="M15" s="21">
        <v>0.107080745716748</v>
      </c>
      <c r="N15" s="21">
        <v>0.16071244665536799</v>
      </c>
      <c r="O15" s="21">
        <v>0.13323818566311699</v>
      </c>
      <c r="P15" s="21">
        <v>0.12143684095711101</v>
      </c>
      <c r="Q15" s="21"/>
      <c r="R15" s="21">
        <v>0.12360031210043</v>
      </c>
      <c r="S15" s="21">
        <v>0.115657353117696</v>
      </c>
      <c r="T15" s="21">
        <v>0.153897009175788</v>
      </c>
      <c r="U15" s="21">
        <v>0.14953882858436701</v>
      </c>
      <c r="V15" s="21"/>
      <c r="W15" s="21">
        <v>0.16703404977757499</v>
      </c>
      <c r="X15" s="21">
        <v>0.13161953815728999</v>
      </c>
      <c r="Y15" s="21">
        <v>8.8738532109345597E-2</v>
      </c>
      <c r="Z15" s="21">
        <v>0.153676764240987</v>
      </c>
      <c r="AA15" s="21">
        <v>3.6730498083147801E-2</v>
      </c>
      <c r="AB15" s="21"/>
      <c r="AC15" s="21">
        <v>0.144945238489953</v>
      </c>
      <c r="AD15" s="21">
        <v>0.101345674085818</v>
      </c>
      <c r="AE15" s="21"/>
      <c r="AF15" s="21">
        <v>0.10939881535646601</v>
      </c>
      <c r="AG15" s="21">
        <v>0.139408041670991</v>
      </c>
      <c r="AH15" s="21">
        <v>0.146926753028534</v>
      </c>
      <c r="AI15" s="21">
        <v>8.5892194129023894E-2</v>
      </c>
      <c r="AJ15" s="21"/>
      <c r="AK15" s="21">
        <v>9.8396566644015707E-2</v>
      </c>
      <c r="AL15" s="21">
        <v>0.15727658750050599</v>
      </c>
      <c r="AM15" s="21"/>
      <c r="AN15" s="21">
        <v>9.1447744821804497E-2</v>
      </c>
      <c r="AO15" s="21">
        <v>0.132350796886397</v>
      </c>
      <c r="AP15" s="21">
        <v>0.16304108869696099</v>
      </c>
      <c r="AQ15" s="21"/>
      <c r="AR15" s="21">
        <v>0.109880949733751</v>
      </c>
      <c r="AS15" s="21">
        <v>0.16296033817154901</v>
      </c>
      <c r="AT15" s="21"/>
      <c r="AU15" s="21">
        <v>0.135656857417738</v>
      </c>
      <c r="AV15" s="21">
        <v>0.12495760408975</v>
      </c>
    </row>
    <row r="16" spans="2:48" x14ac:dyDescent="0.25">
      <c r="B16" s="18" t="s">
        <v>147</v>
      </c>
      <c r="C16" s="22">
        <v>0.71474497092237299</v>
      </c>
      <c r="D16" s="22">
        <v>0.61825271337091203</v>
      </c>
      <c r="E16" s="22">
        <v>0.80767869660935199</v>
      </c>
      <c r="F16" s="22"/>
      <c r="G16" s="22">
        <v>0.65136818138206098</v>
      </c>
      <c r="H16" s="22">
        <v>0.69173129855235205</v>
      </c>
      <c r="I16" s="22">
        <v>0.74409080141517103</v>
      </c>
      <c r="J16" s="22">
        <v>0.72394630825529405</v>
      </c>
      <c r="K16" s="22">
        <v>0.75951859877935701</v>
      </c>
      <c r="L16" s="22"/>
      <c r="M16" s="22">
        <v>0.76979216543322804</v>
      </c>
      <c r="N16" s="22">
        <v>0.64651134797642995</v>
      </c>
      <c r="O16" s="22">
        <v>0.70379314073972099</v>
      </c>
      <c r="P16" s="22">
        <v>0.73365496965793298</v>
      </c>
      <c r="Q16" s="22"/>
      <c r="R16" s="22">
        <v>0.75279937579914002</v>
      </c>
      <c r="S16" s="22">
        <v>0.74515118188771901</v>
      </c>
      <c r="T16" s="22">
        <v>0.66369144710221695</v>
      </c>
      <c r="U16" s="22">
        <v>0.67648445819218095</v>
      </c>
      <c r="V16" s="22"/>
      <c r="W16" s="22">
        <v>0.63390741691596297</v>
      </c>
      <c r="X16" s="22">
        <v>0.71277929605833901</v>
      </c>
      <c r="Y16" s="22">
        <v>0.81754099703484995</v>
      </c>
      <c r="Z16" s="22">
        <v>0.65779017798770201</v>
      </c>
      <c r="AA16" s="22">
        <v>0.92653900383370402</v>
      </c>
      <c r="AB16" s="22"/>
      <c r="AC16" s="22">
        <v>0.67941838300366497</v>
      </c>
      <c r="AD16" s="22">
        <v>0.7863126669089</v>
      </c>
      <c r="AE16" s="22"/>
      <c r="AF16" s="22">
        <v>0.76381005537564295</v>
      </c>
      <c r="AG16" s="22">
        <v>0.698955329175724</v>
      </c>
      <c r="AH16" s="22">
        <v>0.67823486803356003</v>
      </c>
      <c r="AI16" s="22">
        <v>0.80497409459900604</v>
      </c>
      <c r="AJ16" s="22"/>
      <c r="AK16" s="22">
        <v>0.77582282188221396</v>
      </c>
      <c r="AL16" s="22">
        <v>0.66863917815938601</v>
      </c>
      <c r="AM16" s="22"/>
      <c r="AN16" s="22">
        <v>0.78588970658025303</v>
      </c>
      <c r="AO16" s="22">
        <v>0.72905679367630005</v>
      </c>
      <c r="AP16" s="22">
        <v>0.658806730286704</v>
      </c>
      <c r="AQ16" s="22"/>
      <c r="AR16" s="22">
        <v>0.77080815840980799</v>
      </c>
      <c r="AS16" s="22">
        <v>0.65643914071812004</v>
      </c>
      <c r="AT16" s="22"/>
      <c r="AU16" s="22">
        <v>0.70924557088696205</v>
      </c>
      <c r="AV16" s="22">
        <v>0.73203005867009696</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V40"/>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162</v>
      </c>
      <c r="C9" s="17">
        <v>0.19734408924226199</v>
      </c>
      <c r="D9" s="17">
        <v>0.17384504054507299</v>
      </c>
      <c r="E9" s="17">
        <v>0.21834277750381301</v>
      </c>
      <c r="F9" s="17"/>
      <c r="G9" s="17">
        <v>0.22220042478499999</v>
      </c>
      <c r="H9" s="17">
        <v>0.20296609613052399</v>
      </c>
      <c r="I9" s="17">
        <v>0.19474336448222901</v>
      </c>
      <c r="J9" s="17">
        <v>0.18495278115837099</v>
      </c>
      <c r="K9" s="17">
        <v>0.18312686677411499</v>
      </c>
      <c r="L9" s="17"/>
      <c r="M9" s="17">
        <v>0.19139769876104901</v>
      </c>
      <c r="N9" s="17">
        <v>0.219977987698533</v>
      </c>
      <c r="O9" s="17">
        <v>0.22651834744084301</v>
      </c>
      <c r="P9" s="17">
        <v>0.15908722078753099</v>
      </c>
      <c r="Q9" s="17"/>
      <c r="R9" s="17">
        <v>0.17928948329080099</v>
      </c>
      <c r="S9" s="17">
        <v>0.188850776784076</v>
      </c>
      <c r="T9" s="17">
        <v>0.20762257614958299</v>
      </c>
      <c r="U9" s="17">
        <v>0.20348091565632401</v>
      </c>
      <c r="V9" s="17"/>
      <c r="W9" s="17">
        <v>0.216095740686057</v>
      </c>
      <c r="X9" s="17">
        <v>0.19881758022139601</v>
      </c>
      <c r="Y9" s="17">
        <v>0.19839386259356501</v>
      </c>
      <c r="Z9" s="17">
        <v>0.127623062390432</v>
      </c>
      <c r="AA9" s="17">
        <v>0.105969086140295</v>
      </c>
      <c r="AB9" s="17"/>
      <c r="AC9" s="17">
        <v>0.16650961954044999</v>
      </c>
      <c r="AD9" s="17">
        <v>0.26392484410629202</v>
      </c>
      <c r="AE9" s="17"/>
      <c r="AF9" s="17">
        <v>0.170659114399311</v>
      </c>
      <c r="AG9" s="17">
        <v>0.27691590047167502</v>
      </c>
      <c r="AH9" s="17">
        <v>0.181338758415476</v>
      </c>
      <c r="AI9" s="17">
        <v>0.207197055965644</v>
      </c>
      <c r="AJ9" s="17"/>
      <c r="AK9" s="17">
        <v>0.21437027247128301</v>
      </c>
      <c r="AL9" s="17">
        <v>0.19720078212554501</v>
      </c>
      <c r="AM9" s="17"/>
      <c r="AN9" s="17">
        <v>0.19658915618838499</v>
      </c>
      <c r="AO9" s="17">
        <v>0.18257953801770799</v>
      </c>
      <c r="AP9" s="17">
        <v>0.22836763200028401</v>
      </c>
      <c r="AQ9" s="17"/>
      <c r="AR9" s="17">
        <v>0.188115267496266</v>
      </c>
      <c r="AS9" s="17">
        <v>0.20455059068690801</v>
      </c>
      <c r="AT9" s="17"/>
      <c r="AU9" s="17">
        <v>0.21671179217036399</v>
      </c>
      <c r="AV9" s="17">
        <v>0.183609184867465</v>
      </c>
    </row>
    <row r="10" spans="2:48" x14ac:dyDescent="0.25">
      <c r="B10" s="18" t="s">
        <v>53</v>
      </c>
      <c r="C10" s="17">
        <v>0.17490212736334099</v>
      </c>
      <c r="D10" s="17">
        <v>0.162881407740816</v>
      </c>
      <c r="E10" s="17">
        <v>0.18828365232918501</v>
      </c>
      <c r="F10" s="17"/>
      <c r="G10" s="17">
        <v>0.22134134759115401</v>
      </c>
      <c r="H10" s="17">
        <v>0.17649330875045399</v>
      </c>
      <c r="I10" s="17">
        <v>0.17973852865227899</v>
      </c>
      <c r="J10" s="17">
        <v>0.15399235514942999</v>
      </c>
      <c r="K10" s="17">
        <v>0.14528295582798301</v>
      </c>
      <c r="L10" s="17"/>
      <c r="M10" s="17">
        <v>0.208621859127509</v>
      </c>
      <c r="N10" s="17">
        <v>0.153417911762182</v>
      </c>
      <c r="O10" s="17">
        <v>0.18903009379893601</v>
      </c>
      <c r="P10" s="17">
        <v>0.13174696658274601</v>
      </c>
      <c r="Q10" s="17"/>
      <c r="R10" s="17">
        <v>0.125125423547573</v>
      </c>
      <c r="S10" s="17">
        <v>0.19084375166822001</v>
      </c>
      <c r="T10" s="17">
        <v>0.21404050187321499</v>
      </c>
      <c r="U10" s="17">
        <v>0.153244826913078</v>
      </c>
      <c r="V10" s="17"/>
      <c r="W10" s="17">
        <v>0.15713825081721799</v>
      </c>
      <c r="X10" s="17">
        <v>0.190827367452644</v>
      </c>
      <c r="Y10" s="17">
        <v>0.19630669372047099</v>
      </c>
      <c r="Z10" s="17">
        <v>0.121444204998125</v>
      </c>
      <c r="AA10" s="17">
        <v>0</v>
      </c>
      <c r="AB10" s="17"/>
      <c r="AC10" s="17">
        <v>0.198702461647255</v>
      </c>
      <c r="AD10" s="17">
        <v>0.132892515727283</v>
      </c>
      <c r="AE10" s="17"/>
      <c r="AF10" s="17">
        <v>0.130501166696641</v>
      </c>
      <c r="AG10" s="17">
        <v>0.180841645734064</v>
      </c>
      <c r="AH10" s="17">
        <v>0.225427250883107</v>
      </c>
      <c r="AI10" s="17">
        <v>0.103144902097832</v>
      </c>
      <c r="AJ10" s="17"/>
      <c r="AK10" s="17">
        <v>0.16334930367745901</v>
      </c>
      <c r="AL10" s="17">
        <v>0.191182407401355</v>
      </c>
      <c r="AM10" s="17"/>
      <c r="AN10" s="17">
        <v>0.16155890318469199</v>
      </c>
      <c r="AO10" s="17">
        <v>0.17305510890457099</v>
      </c>
      <c r="AP10" s="17">
        <v>0.200880149579898</v>
      </c>
      <c r="AQ10" s="17"/>
      <c r="AR10" s="17">
        <v>0.16399822608981901</v>
      </c>
      <c r="AS10" s="17">
        <v>0.183508676210035</v>
      </c>
      <c r="AT10" s="17"/>
      <c r="AU10" s="17">
        <v>0.14676581164318001</v>
      </c>
      <c r="AV10" s="17">
        <v>0.22494903024078</v>
      </c>
    </row>
    <row r="11" spans="2:48" x14ac:dyDescent="0.25">
      <c r="B11" s="18" t="s">
        <v>163</v>
      </c>
      <c r="C11" s="17">
        <v>0.16590537951263601</v>
      </c>
      <c r="D11" s="17">
        <v>0.139055758804774</v>
      </c>
      <c r="E11" s="17">
        <v>0.193885397273039</v>
      </c>
      <c r="F11" s="17"/>
      <c r="G11" s="17">
        <v>8.4506354724353902E-2</v>
      </c>
      <c r="H11" s="17">
        <v>0.17234373574616199</v>
      </c>
      <c r="I11" s="17">
        <v>0.19915868640934101</v>
      </c>
      <c r="J11" s="17">
        <v>0.183050252448789</v>
      </c>
      <c r="K11" s="17">
        <v>0.18740885995633799</v>
      </c>
      <c r="L11" s="17"/>
      <c r="M11" s="17">
        <v>0.13157764646501599</v>
      </c>
      <c r="N11" s="17">
        <v>0.147479329156807</v>
      </c>
      <c r="O11" s="17">
        <v>0.14181348358606499</v>
      </c>
      <c r="P11" s="17">
        <v>0.245318534560171</v>
      </c>
      <c r="Q11" s="17"/>
      <c r="R11" s="17">
        <v>0.183081574898142</v>
      </c>
      <c r="S11" s="17">
        <v>0.166204440334282</v>
      </c>
      <c r="T11" s="17">
        <v>0.17615522314215101</v>
      </c>
      <c r="U11" s="17">
        <v>0.13695186643648499</v>
      </c>
      <c r="V11" s="17"/>
      <c r="W11" s="17">
        <v>0.13349524998307499</v>
      </c>
      <c r="X11" s="17">
        <v>0.19221829592563899</v>
      </c>
      <c r="Y11" s="17">
        <v>0.20973362384768901</v>
      </c>
      <c r="Z11" s="17">
        <v>0.10081200374742499</v>
      </c>
      <c r="AA11" s="17">
        <v>0.105969086140295</v>
      </c>
      <c r="AB11" s="17"/>
      <c r="AC11" s="17">
        <v>0.170875203366745</v>
      </c>
      <c r="AD11" s="17">
        <v>0.16211428979313</v>
      </c>
      <c r="AE11" s="17"/>
      <c r="AF11" s="17">
        <v>0.18895049197314601</v>
      </c>
      <c r="AG11" s="17">
        <v>0.24484032435234401</v>
      </c>
      <c r="AH11" s="17">
        <v>0.122835946188444</v>
      </c>
      <c r="AI11" s="17">
        <v>0.12367469463759199</v>
      </c>
      <c r="AJ11" s="17"/>
      <c r="AK11" s="17">
        <v>0.18890447362434101</v>
      </c>
      <c r="AL11" s="17">
        <v>0.152287498310375</v>
      </c>
      <c r="AM11" s="17"/>
      <c r="AN11" s="17">
        <v>0.2016177579607</v>
      </c>
      <c r="AO11" s="17">
        <v>0.18467772478032601</v>
      </c>
      <c r="AP11" s="17">
        <v>0.110564434775537</v>
      </c>
      <c r="AQ11" s="17"/>
      <c r="AR11" s="17">
        <v>0.18069464216755701</v>
      </c>
      <c r="AS11" s="17">
        <v>0.14684359653467499</v>
      </c>
      <c r="AT11" s="17"/>
      <c r="AU11" s="17">
        <v>0.16623666693750599</v>
      </c>
      <c r="AV11" s="17">
        <v>0.176997436100784</v>
      </c>
    </row>
    <row r="12" spans="2:48" x14ac:dyDescent="0.25">
      <c r="B12" s="18" t="s">
        <v>164</v>
      </c>
      <c r="C12" s="17">
        <v>0.13290962805213599</v>
      </c>
      <c r="D12" s="17">
        <v>0.153107443940764</v>
      </c>
      <c r="E12" s="17">
        <v>0.115160191270528</v>
      </c>
      <c r="F12" s="17"/>
      <c r="G12" s="17">
        <v>0.13587909669081899</v>
      </c>
      <c r="H12" s="17">
        <v>9.49909192273269E-2</v>
      </c>
      <c r="I12" s="17">
        <v>0.13185859451631199</v>
      </c>
      <c r="J12" s="17">
        <v>0.108744657292556</v>
      </c>
      <c r="K12" s="17">
        <v>0.19211752044258701</v>
      </c>
      <c r="L12" s="17"/>
      <c r="M12" s="17">
        <v>0.142103830556772</v>
      </c>
      <c r="N12" s="17">
        <v>0.17938665478103699</v>
      </c>
      <c r="O12" s="17">
        <v>0.112605912446849</v>
      </c>
      <c r="P12" s="17">
        <v>9.9249236381447795E-2</v>
      </c>
      <c r="Q12" s="17"/>
      <c r="R12" s="17">
        <v>0.18093355915428</v>
      </c>
      <c r="S12" s="17">
        <v>0.140938394305828</v>
      </c>
      <c r="T12" s="17">
        <v>0.124819660298519</v>
      </c>
      <c r="U12" s="17">
        <v>0.11105226270422799</v>
      </c>
      <c r="V12" s="17"/>
      <c r="W12" s="17">
        <v>0.128665815360852</v>
      </c>
      <c r="X12" s="17">
        <v>0.115821704435823</v>
      </c>
      <c r="Y12" s="17">
        <v>0.213437145142437</v>
      </c>
      <c r="Z12" s="17">
        <v>0.12577231922562601</v>
      </c>
      <c r="AA12" s="17">
        <v>0.103270410056146</v>
      </c>
      <c r="AB12" s="17"/>
      <c r="AC12" s="17">
        <v>0.11472231008617</v>
      </c>
      <c r="AD12" s="17">
        <v>0.163366756624821</v>
      </c>
      <c r="AE12" s="17"/>
      <c r="AF12" s="17">
        <v>0.17706241626708399</v>
      </c>
      <c r="AG12" s="17">
        <v>0.110738200997852</v>
      </c>
      <c r="AH12" s="17">
        <v>0.115751150467957</v>
      </c>
      <c r="AI12" s="17">
        <v>0.12874940181328201</v>
      </c>
      <c r="AJ12" s="17"/>
      <c r="AK12" s="17">
        <v>0.13967625440145301</v>
      </c>
      <c r="AL12" s="17">
        <v>0.12971567854277299</v>
      </c>
      <c r="AM12" s="17"/>
      <c r="AN12" s="17">
        <v>0.136329959646111</v>
      </c>
      <c r="AO12" s="17">
        <v>0.14579840554681101</v>
      </c>
      <c r="AP12" s="17">
        <v>0.13176618602482801</v>
      </c>
      <c r="AQ12" s="17"/>
      <c r="AR12" s="17">
        <v>0.159557400067629</v>
      </c>
      <c r="AS12" s="17">
        <v>0.11348512264034</v>
      </c>
      <c r="AT12" s="17"/>
      <c r="AU12" s="17">
        <v>0.16499300183621499</v>
      </c>
      <c r="AV12" s="17">
        <v>0.11851527617678601</v>
      </c>
    </row>
    <row r="13" spans="2:48" ht="30" x14ac:dyDescent="0.25">
      <c r="B13" s="18" t="s">
        <v>165</v>
      </c>
      <c r="C13" s="17">
        <v>0.113657634108913</v>
      </c>
      <c r="D13" s="17">
        <v>0.105490633699029</v>
      </c>
      <c r="E13" s="17">
        <v>0.123871923890346</v>
      </c>
      <c r="F13" s="17"/>
      <c r="G13" s="17">
        <v>8.4189013108614902E-2</v>
      </c>
      <c r="H13" s="17">
        <v>9.2360304590609996E-2</v>
      </c>
      <c r="I13" s="17">
        <v>0.125496802342735</v>
      </c>
      <c r="J13" s="17">
        <v>0.11322302613902301</v>
      </c>
      <c r="K13" s="17">
        <v>0.151258981643727</v>
      </c>
      <c r="L13" s="17"/>
      <c r="M13" s="17">
        <v>9.4789417204103901E-2</v>
      </c>
      <c r="N13" s="17">
        <v>0.12740348673055199</v>
      </c>
      <c r="O13" s="17">
        <v>0.140040197303962</v>
      </c>
      <c r="P13" s="17">
        <v>9.3780478731189998E-2</v>
      </c>
      <c r="Q13" s="17"/>
      <c r="R13" s="17">
        <v>0.12733400779236101</v>
      </c>
      <c r="S13" s="17">
        <v>8.3310237037875004E-2</v>
      </c>
      <c r="T13" s="17">
        <v>0.12948646059198701</v>
      </c>
      <c r="U13" s="17">
        <v>0.113808884085263</v>
      </c>
      <c r="V13" s="17"/>
      <c r="W13" s="17">
        <v>8.6019976049836799E-2</v>
      </c>
      <c r="X13" s="17">
        <v>0.129894987562582</v>
      </c>
      <c r="Y13" s="17">
        <v>0.12813415121955299</v>
      </c>
      <c r="Z13" s="17">
        <v>6.9569183581531205E-2</v>
      </c>
      <c r="AA13" s="17">
        <v>0.368116615909514</v>
      </c>
      <c r="AB13" s="17"/>
      <c r="AC13" s="17">
        <v>0.116980600011945</v>
      </c>
      <c r="AD13" s="17">
        <v>0.11121858325784199</v>
      </c>
      <c r="AE13" s="17"/>
      <c r="AF13" s="17">
        <v>0.15341344776082599</v>
      </c>
      <c r="AG13" s="17">
        <v>0.108485057727673</v>
      </c>
      <c r="AH13" s="17">
        <v>9.1620796092326803E-2</v>
      </c>
      <c r="AI13" s="17">
        <v>9.7585954851201695E-2</v>
      </c>
      <c r="AJ13" s="17"/>
      <c r="AK13" s="17">
        <v>0.12868347260573201</v>
      </c>
      <c r="AL13" s="17">
        <v>0.10415141380208399</v>
      </c>
      <c r="AM13" s="17"/>
      <c r="AN13" s="17">
        <v>0.13062578053073101</v>
      </c>
      <c r="AO13" s="17">
        <v>0.131470612190276</v>
      </c>
      <c r="AP13" s="17">
        <v>8.8108701602277906E-2</v>
      </c>
      <c r="AQ13" s="17"/>
      <c r="AR13" s="17">
        <v>0.12153267371672399</v>
      </c>
      <c r="AS13" s="17">
        <v>9.4659782821283997E-2</v>
      </c>
      <c r="AT13" s="17"/>
      <c r="AU13" s="17">
        <v>0.110033796574496</v>
      </c>
      <c r="AV13" s="17">
        <v>0.13737184555602</v>
      </c>
    </row>
    <row r="14" spans="2:48" x14ac:dyDescent="0.25">
      <c r="B14" s="18" t="s">
        <v>166</v>
      </c>
      <c r="C14" s="17">
        <v>0.101508424504336</v>
      </c>
      <c r="D14" s="17">
        <v>9.5440512023274193E-2</v>
      </c>
      <c r="E14" s="17">
        <v>0.10940702371809299</v>
      </c>
      <c r="F14" s="17"/>
      <c r="G14" s="17">
        <v>8.34042198851941E-2</v>
      </c>
      <c r="H14" s="17">
        <v>9.5885007755840398E-2</v>
      </c>
      <c r="I14" s="17">
        <v>8.8064479476800794E-2</v>
      </c>
      <c r="J14" s="17">
        <v>0.115076959080601</v>
      </c>
      <c r="K14" s="17">
        <v>0.12384720353562299</v>
      </c>
      <c r="L14" s="17"/>
      <c r="M14" s="17">
        <v>0.166822737578044</v>
      </c>
      <c r="N14" s="17">
        <v>0.11184151022220699</v>
      </c>
      <c r="O14" s="17">
        <v>8.38159697591567E-2</v>
      </c>
      <c r="P14" s="17">
        <v>4.5812398814461197E-2</v>
      </c>
      <c r="Q14" s="17"/>
      <c r="R14" s="17">
        <v>0.13773683315294999</v>
      </c>
      <c r="S14" s="17">
        <v>7.1445410235552398E-2</v>
      </c>
      <c r="T14" s="17">
        <v>0.10902626463732</v>
      </c>
      <c r="U14" s="17">
        <v>0.101131790061295</v>
      </c>
      <c r="V14" s="17"/>
      <c r="W14" s="17">
        <v>8.9719662276194503E-2</v>
      </c>
      <c r="X14" s="17">
        <v>0.104435900322721</v>
      </c>
      <c r="Y14" s="17">
        <v>0.12143539813178</v>
      </c>
      <c r="Z14" s="17">
        <v>0.126401307996793</v>
      </c>
      <c r="AA14" s="17">
        <v>0.298878027852367</v>
      </c>
      <c r="AB14" s="17"/>
      <c r="AC14" s="17">
        <v>9.1071428523795697E-2</v>
      </c>
      <c r="AD14" s="17">
        <v>0.119778859218374</v>
      </c>
      <c r="AE14" s="17"/>
      <c r="AF14" s="17">
        <v>0.13823856562153899</v>
      </c>
      <c r="AG14" s="17">
        <v>8.6914875986685403E-2</v>
      </c>
      <c r="AH14" s="17">
        <v>9.9281523928650597E-2</v>
      </c>
      <c r="AI14" s="17">
        <v>2.34181670762325E-2</v>
      </c>
      <c r="AJ14" s="17"/>
      <c r="AK14" s="17">
        <v>8.1730953055244804E-2</v>
      </c>
      <c r="AL14" s="17">
        <v>0.12430824966662</v>
      </c>
      <c r="AM14" s="17"/>
      <c r="AN14" s="17">
        <v>8.88735582834876E-2</v>
      </c>
      <c r="AO14" s="17">
        <v>0.116185172064459</v>
      </c>
      <c r="AP14" s="17">
        <v>8.7069668706708597E-2</v>
      </c>
      <c r="AQ14" s="17"/>
      <c r="AR14" s="17">
        <v>0.117206788017828</v>
      </c>
      <c r="AS14" s="17">
        <v>8.2066989216459094E-2</v>
      </c>
      <c r="AT14" s="17"/>
      <c r="AU14" s="17">
        <v>0.127486547734178</v>
      </c>
      <c r="AV14" s="17">
        <v>7.2857748839184805E-2</v>
      </c>
    </row>
    <row r="15" spans="2:48" ht="30" x14ac:dyDescent="0.25">
      <c r="B15" s="18" t="s">
        <v>167</v>
      </c>
      <c r="C15" s="17">
        <v>8.7430922209952605E-2</v>
      </c>
      <c r="D15" s="17">
        <v>9.5593828369655007E-2</v>
      </c>
      <c r="E15" s="17">
        <v>7.4219854694057702E-2</v>
      </c>
      <c r="F15" s="17"/>
      <c r="G15" s="17">
        <v>8.4207042794804704E-2</v>
      </c>
      <c r="H15" s="17">
        <v>9.1734822629958496E-2</v>
      </c>
      <c r="I15" s="17">
        <v>7.2536374844134693E-2</v>
      </c>
      <c r="J15" s="17">
        <v>0.136918212521598</v>
      </c>
      <c r="K15" s="17">
        <v>5.1557432679690901E-2</v>
      </c>
      <c r="L15" s="17"/>
      <c r="M15" s="17">
        <v>5.9675375319100298E-2</v>
      </c>
      <c r="N15" s="17">
        <v>7.7357052472519894E-2</v>
      </c>
      <c r="O15" s="17">
        <v>0.17047003713691</v>
      </c>
      <c r="P15" s="17">
        <v>5.3734035299825601E-2</v>
      </c>
      <c r="Q15" s="17"/>
      <c r="R15" s="17">
        <v>7.2007192991141999E-2</v>
      </c>
      <c r="S15" s="17">
        <v>5.0775768714534597E-2</v>
      </c>
      <c r="T15" s="17">
        <v>0.12544062464738601</v>
      </c>
      <c r="U15" s="17">
        <v>7.8518998392991604E-2</v>
      </c>
      <c r="V15" s="17"/>
      <c r="W15" s="17">
        <v>9.6854970217460395E-2</v>
      </c>
      <c r="X15" s="17">
        <v>7.0957163549853999E-2</v>
      </c>
      <c r="Y15" s="17">
        <v>6.8385097860606703E-2</v>
      </c>
      <c r="Z15" s="17">
        <v>0.12975710413664401</v>
      </c>
      <c r="AA15" s="17">
        <v>0</v>
      </c>
      <c r="AB15" s="17"/>
      <c r="AC15" s="17">
        <v>9.1905068927715799E-2</v>
      </c>
      <c r="AD15" s="17">
        <v>7.6945186574594704E-2</v>
      </c>
      <c r="AE15" s="17"/>
      <c r="AF15" s="17">
        <v>0.107357455329099</v>
      </c>
      <c r="AG15" s="17">
        <v>0.100200071574667</v>
      </c>
      <c r="AH15" s="17">
        <v>7.0867065073703203E-2</v>
      </c>
      <c r="AI15" s="17">
        <v>3.2637526165622301E-2</v>
      </c>
      <c r="AJ15" s="17"/>
      <c r="AK15" s="17">
        <v>7.7203276593013903E-2</v>
      </c>
      <c r="AL15" s="17">
        <v>9.8866380047870905E-2</v>
      </c>
      <c r="AM15" s="17"/>
      <c r="AN15" s="17">
        <v>9.6976236226166301E-2</v>
      </c>
      <c r="AO15" s="17">
        <v>7.4362920206400798E-2</v>
      </c>
      <c r="AP15" s="17">
        <v>8.9939198853663194E-2</v>
      </c>
      <c r="AQ15" s="17"/>
      <c r="AR15" s="17">
        <v>6.9958534343259896E-2</v>
      </c>
      <c r="AS15" s="17">
        <v>8.9592912195489496E-2</v>
      </c>
      <c r="AT15" s="17"/>
      <c r="AU15" s="17">
        <v>0.101305544166365</v>
      </c>
      <c r="AV15" s="17">
        <v>9.8313977096892394E-2</v>
      </c>
    </row>
    <row r="16" spans="2:48" ht="30" x14ac:dyDescent="0.25">
      <c r="B16" s="18" t="s">
        <v>168</v>
      </c>
      <c r="C16" s="17">
        <v>5.91772188140006E-2</v>
      </c>
      <c r="D16" s="17">
        <v>5.6524836597379398E-2</v>
      </c>
      <c r="E16" s="17">
        <v>5.9277035325383198E-2</v>
      </c>
      <c r="F16" s="17"/>
      <c r="G16" s="17">
        <v>9.6168009171158295E-2</v>
      </c>
      <c r="H16" s="17">
        <v>5.8938277928041898E-2</v>
      </c>
      <c r="I16" s="17">
        <v>5.33692247600547E-2</v>
      </c>
      <c r="J16" s="17">
        <v>5.25240029979432E-2</v>
      </c>
      <c r="K16" s="17">
        <v>3.6541138033338499E-2</v>
      </c>
      <c r="L16" s="17"/>
      <c r="M16" s="17">
        <v>5.7374936768884797E-2</v>
      </c>
      <c r="N16" s="17">
        <v>4.2798165715986901E-2</v>
      </c>
      <c r="O16" s="17">
        <v>7.2770497279769697E-2</v>
      </c>
      <c r="P16" s="17">
        <v>7.1105628830407996E-2</v>
      </c>
      <c r="Q16" s="17"/>
      <c r="R16" s="17">
        <v>3.4002237821601299E-2</v>
      </c>
      <c r="S16" s="17">
        <v>6.7087776874427005E-2</v>
      </c>
      <c r="T16" s="17">
        <v>7.6479952116123795E-2</v>
      </c>
      <c r="U16" s="17">
        <v>6.21407654548237E-2</v>
      </c>
      <c r="V16" s="17"/>
      <c r="W16" s="17">
        <v>5.7697670475295101E-2</v>
      </c>
      <c r="X16" s="17">
        <v>7.1692473470466603E-2</v>
      </c>
      <c r="Y16" s="17">
        <v>2.8090925786478E-2</v>
      </c>
      <c r="Z16" s="17">
        <v>7.4815852413533002E-2</v>
      </c>
      <c r="AA16" s="17">
        <v>0</v>
      </c>
      <c r="AB16" s="17"/>
      <c r="AC16" s="17">
        <v>6.4689343328168794E-2</v>
      </c>
      <c r="AD16" s="17">
        <v>5.0590539759868901E-2</v>
      </c>
      <c r="AE16" s="17"/>
      <c r="AF16" s="17">
        <v>6.3108935085268394E-2</v>
      </c>
      <c r="AG16" s="17">
        <v>3.3559753315373503E-2</v>
      </c>
      <c r="AH16" s="17">
        <v>6.8920914449940501E-2</v>
      </c>
      <c r="AI16" s="17">
        <v>3.03415703866282E-2</v>
      </c>
      <c r="AJ16" s="17"/>
      <c r="AK16" s="17">
        <v>5.0674223477159101E-2</v>
      </c>
      <c r="AL16" s="17">
        <v>6.5321251956722004E-2</v>
      </c>
      <c r="AM16" s="17"/>
      <c r="AN16" s="17">
        <v>4.9328935465010298E-2</v>
      </c>
      <c r="AO16" s="17">
        <v>6.2474762275686199E-2</v>
      </c>
      <c r="AP16" s="17">
        <v>6.7559575875464406E-2</v>
      </c>
      <c r="AQ16" s="17"/>
      <c r="AR16" s="17">
        <v>5.4178465129837101E-2</v>
      </c>
      <c r="AS16" s="17">
        <v>5.1319431359225703E-2</v>
      </c>
      <c r="AT16" s="17"/>
      <c r="AU16" s="17">
        <v>5.0887733605301799E-2</v>
      </c>
      <c r="AV16" s="17">
        <v>4.3781875727152399E-2</v>
      </c>
    </row>
    <row r="17" spans="2:48" ht="30" x14ac:dyDescent="0.25">
      <c r="B17" s="18" t="s">
        <v>169</v>
      </c>
      <c r="C17" s="17">
        <v>5.7984166424250597E-2</v>
      </c>
      <c r="D17" s="17">
        <v>5.5083090908860703E-2</v>
      </c>
      <c r="E17" s="17">
        <v>6.1932007850673203E-2</v>
      </c>
      <c r="F17" s="17"/>
      <c r="G17" s="17">
        <v>4.7244602102191002E-2</v>
      </c>
      <c r="H17" s="17">
        <v>6.4741006494135597E-2</v>
      </c>
      <c r="I17" s="17">
        <v>7.1390977723404997E-2</v>
      </c>
      <c r="J17" s="17">
        <v>4.5831070555050903E-2</v>
      </c>
      <c r="K17" s="17">
        <v>6.0608413820001199E-2</v>
      </c>
      <c r="L17" s="17"/>
      <c r="M17" s="17">
        <v>5.1201470712555798E-2</v>
      </c>
      <c r="N17" s="17">
        <v>5.4665103651507702E-2</v>
      </c>
      <c r="O17" s="17">
        <v>7.3909271534149598E-2</v>
      </c>
      <c r="P17" s="17">
        <v>5.8557858521072897E-2</v>
      </c>
      <c r="Q17" s="17"/>
      <c r="R17" s="17">
        <v>4.9464672240067703E-2</v>
      </c>
      <c r="S17" s="17">
        <v>8.0368537472207693E-2</v>
      </c>
      <c r="T17" s="17">
        <v>4.3719959977512698E-2</v>
      </c>
      <c r="U17" s="17">
        <v>6.6505111714418697E-2</v>
      </c>
      <c r="V17" s="17"/>
      <c r="W17" s="17">
        <v>5.5254457487714202E-2</v>
      </c>
      <c r="X17" s="17">
        <v>7.1947862553171399E-2</v>
      </c>
      <c r="Y17" s="17">
        <v>4.7797174201541802E-2</v>
      </c>
      <c r="Z17" s="17">
        <v>3.1491678569124701E-2</v>
      </c>
      <c r="AA17" s="17">
        <v>0</v>
      </c>
      <c r="AB17" s="17"/>
      <c r="AC17" s="17">
        <v>5.3803139905112297E-2</v>
      </c>
      <c r="AD17" s="17">
        <v>6.8108324130841599E-2</v>
      </c>
      <c r="AE17" s="17"/>
      <c r="AF17" s="17">
        <v>7.3023407025751594E-2</v>
      </c>
      <c r="AG17" s="17">
        <v>4.8290096865312902E-2</v>
      </c>
      <c r="AH17" s="17">
        <v>5.9195183359360803E-2</v>
      </c>
      <c r="AI17" s="17">
        <v>3.6319363062613401E-2</v>
      </c>
      <c r="AJ17" s="17"/>
      <c r="AK17" s="17">
        <v>4.1171596754638599E-2</v>
      </c>
      <c r="AL17" s="17">
        <v>7.0122926811770403E-2</v>
      </c>
      <c r="AM17" s="17"/>
      <c r="AN17" s="17">
        <v>7.2753682460520594E-2</v>
      </c>
      <c r="AO17" s="17">
        <v>6.2236336528229803E-2</v>
      </c>
      <c r="AP17" s="17">
        <v>4.8322296147536803E-2</v>
      </c>
      <c r="AQ17" s="17"/>
      <c r="AR17" s="17">
        <v>5.8206859665746402E-2</v>
      </c>
      <c r="AS17" s="17">
        <v>8.0335260364080494E-2</v>
      </c>
      <c r="AT17" s="17"/>
      <c r="AU17" s="17">
        <v>4.3878811161776499E-2</v>
      </c>
      <c r="AV17" s="17">
        <v>7.2796703480884503E-2</v>
      </c>
    </row>
    <row r="18" spans="2:48" x14ac:dyDescent="0.25">
      <c r="B18" s="18" t="s">
        <v>170</v>
      </c>
      <c r="C18" s="17">
        <v>4.9699666505514703E-2</v>
      </c>
      <c r="D18" s="17">
        <v>5.5647845573802597E-2</v>
      </c>
      <c r="E18" s="17">
        <v>4.2873428813932198E-2</v>
      </c>
      <c r="F18" s="17"/>
      <c r="G18" s="17">
        <v>2.68174311722023E-2</v>
      </c>
      <c r="H18" s="17">
        <v>4.9557771684009003E-2</v>
      </c>
      <c r="I18" s="17">
        <v>6.0060135185533499E-2</v>
      </c>
      <c r="J18" s="17">
        <v>4.44769349739218E-2</v>
      </c>
      <c r="K18" s="17">
        <v>6.6665391439679103E-2</v>
      </c>
      <c r="L18" s="17"/>
      <c r="M18" s="17">
        <v>2.6935106878774099E-2</v>
      </c>
      <c r="N18" s="17">
        <v>6.9893005058649205E-2</v>
      </c>
      <c r="O18" s="17">
        <v>6.3885084418437502E-2</v>
      </c>
      <c r="P18" s="17">
        <v>4.1802959032915303E-2</v>
      </c>
      <c r="Q18" s="17"/>
      <c r="R18" s="17">
        <v>4.1860983046338299E-2</v>
      </c>
      <c r="S18" s="17">
        <v>4.6419771340059597E-2</v>
      </c>
      <c r="T18" s="17">
        <v>5.4829154832009001E-2</v>
      </c>
      <c r="U18" s="17">
        <v>3.7380640099988198E-2</v>
      </c>
      <c r="V18" s="17"/>
      <c r="W18" s="17">
        <v>5.1318177556829603E-2</v>
      </c>
      <c r="X18" s="17">
        <v>3.7713418147272797E-2</v>
      </c>
      <c r="Y18" s="17">
        <v>6.9655003930703493E-2</v>
      </c>
      <c r="Z18" s="17">
        <v>2.7751332107897101E-2</v>
      </c>
      <c r="AA18" s="17">
        <v>0</v>
      </c>
      <c r="AB18" s="17"/>
      <c r="AC18" s="17">
        <v>5.1981537597471698E-2</v>
      </c>
      <c r="AD18" s="17">
        <v>4.7029664372621398E-2</v>
      </c>
      <c r="AE18" s="17"/>
      <c r="AF18" s="17">
        <v>5.7319587121014301E-2</v>
      </c>
      <c r="AG18" s="17">
        <v>7.1747940912375005E-2</v>
      </c>
      <c r="AH18" s="17">
        <v>2.44600478003629E-2</v>
      </c>
      <c r="AI18" s="17">
        <v>8.7699629945226301E-2</v>
      </c>
      <c r="AJ18" s="17"/>
      <c r="AK18" s="17">
        <v>7.0433257199330301E-2</v>
      </c>
      <c r="AL18" s="17">
        <v>3.8077984286414603E-2</v>
      </c>
      <c r="AM18" s="17"/>
      <c r="AN18" s="17">
        <v>5.07229960409631E-2</v>
      </c>
      <c r="AO18" s="17">
        <v>7.2244504367919002E-2</v>
      </c>
      <c r="AP18" s="17">
        <v>2.13368603839151E-2</v>
      </c>
      <c r="AQ18" s="17"/>
      <c r="AR18" s="17">
        <v>6.8369743303901095E-2</v>
      </c>
      <c r="AS18" s="17">
        <v>2.3463294358166999E-2</v>
      </c>
      <c r="AT18" s="17"/>
      <c r="AU18" s="17">
        <v>6.7250071192318406E-2</v>
      </c>
      <c r="AV18" s="17">
        <v>4.6998861085625197E-2</v>
      </c>
    </row>
    <row r="19" spans="2:48" x14ac:dyDescent="0.25">
      <c r="B19" s="18" t="s">
        <v>171</v>
      </c>
      <c r="C19" s="17">
        <v>4.9394768035701898E-2</v>
      </c>
      <c r="D19" s="17">
        <v>4.0974096771701898E-2</v>
      </c>
      <c r="E19" s="17">
        <v>5.67853761006313E-2</v>
      </c>
      <c r="F19" s="17"/>
      <c r="G19" s="17">
        <v>3.2356983092698403E-2</v>
      </c>
      <c r="H19" s="17">
        <v>3.7849328541416399E-2</v>
      </c>
      <c r="I19" s="17">
        <v>7.2692197752377494E-2</v>
      </c>
      <c r="J19" s="17">
        <v>7.2849904730205695E-2</v>
      </c>
      <c r="K19" s="17">
        <v>3.0632918977740699E-2</v>
      </c>
      <c r="L19" s="17"/>
      <c r="M19" s="17">
        <v>7.15946486312935E-2</v>
      </c>
      <c r="N19" s="17">
        <v>3.8100906718524799E-2</v>
      </c>
      <c r="O19" s="17">
        <v>5.0118622085925199E-2</v>
      </c>
      <c r="P19" s="17">
        <v>4.2690501407132202E-2</v>
      </c>
      <c r="Q19" s="17"/>
      <c r="R19" s="17">
        <v>5.81093225488893E-2</v>
      </c>
      <c r="S19" s="17">
        <v>2.7868794393897899E-2</v>
      </c>
      <c r="T19" s="17">
        <v>6.8029240245337297E-2</v>
      </c>
      <c r="U19" s="17">
        <v>4.1114645792284403E-2</v>
      </c>
      <c r="V19" s="17"/>
      <c r="W19" s="17">
        <v>5.98545651738547E-2</v>
      </c>
      <c r="X19" s="17">
        <v>3.3160475110102797E-2</v>
      </c>
      <c r="Y19" s="17">
        <v>5.5428667478829803E-2</v>
      </c>
      <c r="Z19" s="17">
        <v>7.1011025262522301E-2</v>
      </c>
      <c r="AA19" s="17">
        <v>8.6745102799036106E-2</v>
      </c>
      <c r="AB19" s="17"/>
      <c r="AC19" s="17">
        <v>3.7914690732817398E-2</v>
      </c>
      <c r="AD19" s="17">
        <v>7.3338419782574202E-2</v>
      </c>
      <c r="AE19" s="17"/>
      <c r="AF19" s="17">
        <v>4.7968593420904197E-2</v>
      </c>
      <c r="AG19" s="17">
        <v>7.2498370945743199E-2</v>
      </c>
      <c r="AH19" s="17">
        <v>3.28152493237674E-2</v>
      </c>
      <c r="AI19" s="17">
        <v>7.9738328674207701E-2</v>
      </c>
      <c r="AJ19" s="17"/>
      <c r="AK19" s="17">
        <v>5.5202444958065297E-2</v>
      </c>
      <c r="AL19" s="17">
        <v>4.7230937532828601E-2</v>
      </c>
      <c r="AM19" s="17"/>
      <c r="AN19" s="17">
        <v>4.5654892148597997E-2</v>
      </c>
      <c r="AO19" s="17">
        <v>5.2696385887438697E-2</v>
      </c>
      <c r="AP19" s="17">
        <v>4.7619198396807699E-2</v>
      </c>
      <c r="AQ19" s="17"/>
      <c r="AR19" s="17">
        <v>5.2990103554734699E-2</v>
      </c>
      <c r="AS19" s="17">
        <v>4.12933504617123E-2</v>
      </c>
      <c r="AT19" s="17"/>
      <c r="AU19" s="17">
        <v>6.5595347348191294E-2</v>
      </c>
      <c r="AV19" s="17">
        <v>4.2465812255201303E-2</v>
      </c>
    </row>
    <row r="20" spans="2:48" x14ac:dyDescent="0.25">
      <c r="B20" s="18" t="s">
        <v>172</v>
      </c>
      <c r="C20" s="17">
        <v>4.4090801582652397E-2</v>
      </c>
      <c r="D20" s="17">
        <v>3.5111168857827203E-2</v>
      </c>
      <c r="E20" s="17">
        <v>5.2063356678438699E-2</v>
      </c>
      <c r="F20" s="17"/>
      <c r="G20" s="17">
        <v>4.7187898383625901E-2</v>
      </c>
      <c r="H20" s="17">
        <v>3.8206882241472798E-2</v>
      </c>
      <c r="I20" s="17">
        <v>5.0659848692441098E-2</v>
      </c>
      <c r="J20" s="17">
        <v>4.4320325626397102E-2</v>
      </c>
      <c r="K20" s="17">
        <v>4.0207515457354903E-2</v>
      </c>
      <c r="L20" s="17"/>
      <c r="M20" s="17">
        <v>3.9244526344796103E-2</v>
      </c>
      <c r="N20" s="17">
        <v>6.1187192267948297E-2</v>
      </c>
      <c r="O20" s="17">
        <v>4.9708153208075798E-2</v>
      </c>
      <c r="P20" s="17">
        <v>2.27170185834542E-2</v>
      </c>
      <c r="Q20" s="17"/>
      <c r="R20" s="17">
        <v>3.5485664815543903E-2</v>
      </c>
      <c r="S20" s="17">
        <v>2.7652923247087399E-2</v>
      </c>
      <c r="T20" s="17">
        <v>5.7186636681146603E-2</v>
      </c>
      <c r="U20" s="17">
        <v>5.28629077577231E-2</v>
      </c>
      <c r="V20" s="17"/>
      <c r="W20" s="17">
        <v>4.8805911029422298E-2</v>
      </c>
      <c r="X20" s="17">
        <v>4.2534431732237102E-2</v>
      </c>
      <c r="Y20" s="17">
        <v>5.5938221149077601E-2</v>
      </c>
      <c r="Z20" s="17">
        <v>5.99140259205194E-2</v>
      </c>
      <c r="AA20" s="17">
        <v>4.0227400187230797E-2</v>
      </c>
      <c r="AB20" s="17"/>
      <c r="AC20" s="17">
        <v>4.9879540775500698E-2</v>
      </c>
      <c r="AD20" s="17">
        <v>3.4439401542737801E-2</v>
      </c>
      <c r="AE20" s="17"/>
      <c r="AF20" s="17">
        <v>3.2569880087344197E-2</v>
      </c>
      <c r="AG20" s="17">
        <v>8.7619753723995095E-2</v>
      </c>
      <c r="AH20" s="17">
        <v>4.2401102095611203E-2</v>
      </c>
      <c r="AI20" s="17">
        <v>0</v>
      </c>
      <c r="AJ20" s="17"/>
      <c r="AK20" s="17">
        <v>3.2598416684024599E-2</v>
      </c>
      <c r="AL20" s="17">
        <v>4.7113796343958202E-2</v>
      </c>
      <c r="AM20" s="17"/>
      <c r="AN20" s="17">
        <v>3.34720168829723E-2</v>
      </c>
      <c r="AO20" s="17">
        <v>5.7752945949269503E-2</v>
      </c>
      <c r="AP20" s="17">
        <v>4.2218469766988002E-2</v>
      </c>
      <c r="AQ20" s="17"/>
      <c r="AR20" s="17">
        <v>5.6890476092459001E-2</v>
      </c>
      <c r="AS20" s="17">
        <v>5.1646615914148097E-2</v>
      </c>
      <c r="AT20" s="17"/>
      <c r="AU20" s="17">
        <v>3.50665791380394E-2</v>
      </c>
      <c r="AV20" s="17">
        <v>5.5524146744026198E-2</v>
      </c>
    </row>
    <row r="21" spans="2:48" x14ac:dyDescent="0.25">
      <c r="B21" s="18" t="s">
        <v>173</v>
      </c>
      <c r="C21" s="17">
        <v>4.3612375653222499E-2</v>
      </c>
      <c r="D21" s="17">
        <v>4.4613313019498897E-2</v>
      </c>
      <c r="E21" s="17">
        <v>4.1613900516461501E-2</v>
      </c>
      <c r="F21" s="17"/>
      <c r="G21" s="17">
        <v>1.50063382873219E-2</v>
      </c>
      <c r="H21" s="17">
        <v>5.3244184947798201E-2</v>
      </c>
      <c r="I21" s="17">
        <v>1.8385923306432201E-2</v>
      </c>
      <c r="J21" s="17">
        <v>4.15466291846407E-2</v>
      </c>
      <c r="K21" s="17">
        <v>8.8224185554205206E-2</v>
      </c>
      <c r="L21" s="17"/>
      <c r="M21" s="17">
        <v>5.6538255538583201E-2</v>
      </c>
      <c r="N21" s="17">
        <v>4.76444428193998E-2</v>
      </c>
      <c r="O21" s="17">
        <v>4.9618464731683597E-2</v>
      </c>
      <c r="P21" s="17">
        <v>1.5880171242037E-2</v>
      </c>
      <c r="Q21" s="17"/>
      <c r="R21" s="17">
        <v>4.3098968159690602E-2</v>
      </c>
      <c r="S21" s="17">
        <v>5.5587792878678502E-2</v>
      </c>
      <c r="T21" s="17">
        <v>3.6415397692872199E-2</v>
      </c>
      <c r="U21" s="17">
        <v>3.86534057468777E-2</v>
      </c>
      <c r="V21" s="17"/>
      <c r="W21" s="17">
        <v>2.3796998738666399E-2</v>
      </c>
      <c r="X21" s="17">
        <v>6.2751198461117597E-2</v>
      </c>
      <c r="Y21" s="17">
        <v>4.1867051253223701E-2</v>
      </c>
      <c r="Z21" s="17">
        <v>3.9773702945120601E-2</v>
      </c>
      <c r="AA21" s="17">
        <v>3.8565180555348903E-2</v>
      </c>
      <c r="AB21" s="17"/>
      <c r="AC21" s="17">
        <v>4.8911131745568701E-2</v>
      </c>
      <c r="AD21" s="17">
        <v>3.4892120419426402E-2</v>
      </c>
      <c r="AE21" s="17"/>
      <c r="AF21" s="17">
        <v>5.2798879281331E-2</v>
      </c>
      <c r="AG21" s="17">
        <v>4.7458994643054198E-2</v>
      </c>
      <c r="AH21" s="17">
        <v>3.4972813347621798E-2</v>
      </c>
      <c r="AI21" s="17">
        <v>5.2726696428404302E-2</v>
      </c>
      <c r="AJ21" s="17"/>
      <c r="AK21" s="17">
        <v>3.4873533899016602E-2</v>
      </c>
      <c r="AL21" s="17">
        <v>5.6648419307690101E-2</v>
      </c>
      <c r="AM21" s="17"/>
      <c r="AN21" s="17">
        <v>3.2338062551721801E-2</v>
      </c>
      <c r="AO21" s="17">
        <v>7.2692599683175096E-2</v>
      </c>
      <c r="AP21" s="17">
        <v>2.79336709717216E-2</v>
      </c>
      <c r="AQ21" s="17"/>
      <c r="AR21" s="17">
        <v>5.1673723875102398E-2</v>
      </c>
      <c r="AS21" s="17">
        <v>4.0071933350267E-2</v>
      </c>
      <c r="AT21" s="17"/>
      <c r="AU21" s="17">
        <v>4.6388363103661401E-2</v>
      </c>
      <c r="AV21" s="17">
        <v>4.1378276553691501E-2</v>
      </c>
    </row>
    <row r="22" spans="2:48" x14ac:dyDescent="0.25">
      <c r="B22" s="18" t="s">
        <v>174</v>
      </c>
      <c r="C22" s="17">
        <v>4.3522828282752703E-2</v>
      </c>
      <c r="D22" s="17">
        <v>5.6151358403980403E-2</v>
      </c>
      <c r="E22" s="17">
        <v>2.9896448346428701E-2</v>
      </c>
      <c r="F22" s="17"/>
      <c r="G22" s="17">
        <v>4.2313890950619701E-2</v>
      </c>
      <c r="H22" s="17">
        <v>5.0892636305656901E-2</v>
      </c>
      <c r="I22" s="17">
        <v>4.2547362176722697E-2</v>
      </c>
      <c r="J22" s="17">
        <v>5.6697611209449002E-2</v>
      </c>
      <c r="K22" s="17">
        <v>2.5318779488635899E-2</v>
      </c>
      <c r="L22" s="17"/>
      <c r="M22" s="17">
        <v>3.9837415350248102E-2</v>
      </c>
      <c r="N22" s="17">
        <v>6.3891118106122705E-2</v>
      </c>
      <c r="O22" s="17">
        <v>4.3838881702273597E-2</v>
      </c>
      <c r="P22" s="17">
        <v>2.4791039605359E-2</v>
      </c>
      <c r="Q22" s="17"/>
      <c r="R22" s="17">
        <v>6.8285539020219096E-2</v>
      </c>
      <c r="S22" s="17">
        <v>1.6544316245443901E-2</v>
      </c>
      <c r="T22" s="17">
        <v>4.9724626257698398E-2</v>
      </c>
      <c r="U22" s="17">
        <v>2.9049512030410299E-2</v>
      </c>
      <c r="V22" s="17"/>
      <c r="W22" s="17">
        <v>4.4759960989523798E-2</v>
      </c>
      <c r="X22" s="17">
        <v>5.0679397871926102E-2</v>
      </c>
      <c r="Y22" s="17">
        <v>3.2912543648231797E-2</v>
      </c>
      <c r="Z22" s="17">
        <v>4.2006032211648697E-2</v>
      </c>
      <c r="AA22" s="17">
        <v>0</v>
      </c>
      <c r="AB22" s="17"/>
      <c r="AC22" s="17">
        <v>4.3829826498125397E-2</v>
      </c>
      <c r="AD22" s="17">
        <v>4.4456662676988903E-2</v>
      </c>
      <c r="AE22" s="17"/>
      <c r="AF22" s="17">
        <v>4.7121152682302603E-2</v>
      </c>
      <c r="AG22" s="17">
        <v>4.54591067632013E-2</v>
      </c>
      <c r="AH22" s="17">
        <v>4.1769669836663803E-2</v>
      </c>
      <c r="AI22" s="17">
        <v>4.5411464133868103E-2</v>
      </c>
      <c r="AJ22" s="17"/>
      <c r="AK22" s="17">
        <v>4.4429218314470199E-2</v>
      </c>
      <c r="AL22" s="17">
        <v>4.3133333060968899E-2</v>
      </c>
      <c r="AM22" s="17"/>
      <c r="AN22" s="17">
        <v>3.1207202357132102E-2</v>
      </c>
      <c r="AO22" s="17">
        <v>6.6288847261949294E-2</v>
      </c>
      <c r="AP22" s="17">
        <v>3.8287541061795799E-2</v>
      </c>
      <c r="AQ22" s="17"/>
      <c r="AR22" s="17">
        <v>4.29186043459358E-2</v>
      </c>
      <c r="AS22" s="17">
        <v>3.9999202492209403E-2</v>
      </c>
      <c r="AT22" s="17"/>
      <c r="AU22" s="17">
        <v>5.4212638656725702E-2</v>
      </c>
      <c r="AV22" s="17">
        <v>4.3695096127018697E-2</v>
      </c>
    </row>
    <row r="23" spans="2:48" x14ac:dyDescent="0.25">
      <c r="B23" s="18" t="s">
        <v>175</v>
      </c>
      <c r="C23" s="17">
        <v>3.8852570115631098E-2</v>
      </c>
      <c r="D23" s="17">
        <v>4.7535543575086901E-2</v>
      </c>
      <c r="E23" s="17">
        <v>3.0890387441354899E-2</v>
      </c>
      <c r="F23" s="17"/>
      <c r="G23" s="17">
        <v>8.3647423553900608E-3</v>
      </c>
      <c r="H23" s="17">
        <v>2.3166800436935898E-2</v>
      </c>
      <c r="I23" s="17">
        <v>5.1767930014354202E-2</v>
      </c>
      <c r="J23" s="17">
        <v>4.1242125235069399E-2</v>
      </c>
      <c r="K23" s="17">
        <v>6.8091251815931897E-2</v>
      </c>
      <c r="L23" s="17"/>
      <c r="M23" s="17">
        <v>4.0060437250435399E-2</v>
      </c>
      <c r="N23" s="17">
        <v>5.8281066251380999E-2</v>
      </c>
      <c r="O23" s="17">
        <v>2.29877365084388E-2</v>
      </c>
      <c r="P23" s="17">
        <v>3.0397504231107E-2</v>
      </c>
      <c r="Q23" s="17"/>
      <c r="R23" s="17">
        <v>4.6463367828008403E-2</v>
      </c>
      <c r="S23" s="17">
        <v>1.40019937975637E-2</v>
      </c>
      <c r="T23" s="17">
        <v>3.41500284779548E-2</v>
      </c>
      <c r="U23" s="17">
        <v>4.2446598127098799E-2</v>
      </c>
      <c r="V23" s="17"/>
      <c r="W23" s="17">
        <v>3.4858862645089202E-2</v>
      </c>
      <c r="X23" s="17">
        <v>3.0563960252211E-2</v>
      </c>
      <c r="Y23" s="17">
        <v>5.8608670444916001E-2</v>
      </c>
      <c r="Z23" s="17">
        <v>6.0720667980490001E-2</v>
      </c>
      <c r="AA23" s="17">
        <v>0</v>
      </c>
      <c r="AB23" s="17"/>
      <c r="AC23" s="17">
        <v>3.7118658607312699E-2</v>
      </c>
      <c r="AD23" s="17">
        <v>4.1057933666606899E-2</v>
      </c>
      <c r="AE23" s="17"/>
      <c r="AF23" s="17">
        <v>4.7796124458113202E-2</v>
      </c>
      <c r="AG23" s="17">
        <v>4.5354546684147498E-2</v>
      </c>
      <c r="AH23" s="17">
        <v>3.2470474253802901E-2</v>
      </c>
      <c r="AI23" s="17">
        <v>3.0579440367446201E-2</v>
      </c>
      <c r="AJ23" s="17"/>
      <c r="AK23" s="17">
        <v>3.6634517078452403E-2</v>
      </c>
      <c r="AL23" s="17">
        <v>4.67323482951542E-2</v>
      </c>
      <c r="AM23" s="17"/>
      <c r="AN23" s="17">
        <v>4.2878941982013703E-2</v>
      </c>
      <c r="AO23" s="17">
        <v>4.8899156272290301E-2</v>
      </c>
      <c r="AP23" s="17">
        <v>2.8929847456038799E-2</v>
      </c>
      <c r="AQ23" s="17"/>
      <c r="AR23" s="17">
        <v>5.7321743977214699E-2</v>
      </c>
      <c r="AS23" s="17">
        <v>2.6150311465513599E-2</v>
      </c>
      <c r="AT23" s="17"/>
      <c r="AU23" s="17">
        <v>4.5122350841435697E-2</v>
      </c>
      <c r="AV23" s="17">
        <v>3.2968970077447902E-2</v>
      </c>
    </row>
    <row r="24" spans="2:48" x14ac:dyDescent="0.25">
      <c r="B24" s="18" t="s">
        <v>176</v>
      </c>
      <c r="C24" s="17">
        <v>3.5663091035521101E-2</v>
      </c>
      <c r="D24" s="17">
        <v>3.6421031493630497E-2</v>
      </c>
      <c r="E24" s="17">
        <v>3.31952525741692E-2</v>
      </c>
      <c r="F24" s="17"/>
      <c r="G24" s="17">
        <v>2.4718051465478501E-2</v>
      </c>
      <c r="H24" s="17">
        <v>1.33881154282358E-2</v>
      </c>
      <c r="I24" s="17">
        <v>8.0265334234078903E-2</v>
      </c>
      <c r="J24" s="17">
        <v>1.2375615722578901E-2</v>
      </c>
      <c r="K24" s="17">
        <v>4.7283629040719199E-2</v>
      </c>
      <c r="L24" s="17"/>
      <c r="M24" s="17">
        <v>3.2759709976752503E-2</v>
      </c>
      <c r="N24" s="17">
        <v>3.3974535701847899E-2</v>
      </c>
      <c r="O24" s="17">
        <v>5.2380053067706302E-2</v>
      </c>
      <c r="P24" s="17">
        <v>2.1820703076788201E-2</v>
      </c>
      <c r="Q24" s="17"/>
      <c r="R24" s="17">
        <v>1.6924076884349701E-2</v>
      </c>
      <c r="S24" s="17">
        <v>4.3054403664169296E-3</v>
      </c>
      <c r="T24" s="17">
        <v>5.1908358303019E-2</v>
      </c>
      <c r="U24" s="17">
        <v>4.2864068799948599E-2</v>
      </c>
      <c r="V24" s="17"/>
      <c r="W24" s="17">
        <v>3.3538258770542999E-2</v>
      </c>
      <c r="X24" s="17">
        <v>3.7243448939205899E-2</v>
      </c>
      <c r="Y24" s="17">
        <v>5.5061493390576297E-2</v>
      </c>
      <c r="Z24" s="17">
        <v>0</v>
      </c>
      <c r="AA24" s="17">
        <v>0</v>
      </c>
      <c r="AB24" s="17"/>
      <c r="AC24" s="17">
        <v>3.3106872871112601E-2</v>
      </c>
      <c r="AD24" s="17">
        <v>4.1860308889714398E-2</v>
      </c>
      <c r="AE24" s="17"/>
      <c r="AF24" s="17">
        <v>5.5865980249005902E-2</v>
      </c>
      <c r="AG24" s="17">
        <v>2.5353958508263701E-2</v>
      </c>
      <c r="AH24" s="17">
        <v>3.2630402827641201E-2</v>
      </c>
      <c r="AI24" s="17">
        <v>1.06068907911383E-2</v>
      </c>
      <c r="AJ24" s="17"/>
      <c r="AK24" s="17">
        <v>2.4139141544218298E-2</v>
      </c>
      <c r="AL24" s="17">
        <v>4.4902483982383702E-2</v>
      </c>
      <c r="AM24" s="17"/>
      <c r="AN24" s="17">
        <v>4.2108956747214099E-2</v>
      </c>
      <c r="AO24" s="17">
        <v>4.3016762858202003E-2</v>
      </c>
      <c r="AP24" s="17">
        <v>2.40574488312848E-2</v>
      </c>
      <c r="AQ24" s="17"/>
      <c r="AR24" s="17">
        <v>3.9356474668056397E-2</v>
      </c>
      <c r="AS24" s="17">
        <v>3.5790315918415E-2</v>
      </c>
      <c r="AT24" s="17"/>
      <c r="AU24" s="17">
        <v>5.4888861141459799E-2</v>
      </c>
      <c r="AV24" s="17">
        <v>3.01998006214735E-2</v>
      </c>
    </row>
    <row r="25" spans="2:48" x14ac:dyDescent="0.25">
      <c r="B25" s="18" t="s">
        <v>177</v>
      </c>
      <c r="C25" s="17">
        <v>3.48316328147062E-2</v>
      </c>
      <c r="D25" s="17">
        <v>4.5495567134822203E-2</v>
      </c>
      <c r="E25" s="17">
        <v>2.4819149992379799E-2</v>
      </c>
      <c r="F25" s="17"/>
      <c r="G25" s="17">
        <v>2.5634686283918E-2</v>
      </c>
      <c r="H25" s="17">
        <v>1.0382725521454099E-2</v>
      </c>
      <c r="I25" s="17">
        <v>3.1462562086979201E-2</v>
      </c>
      <c r="J25" s="17">
        <v>4.9899137321680997E-2</v>
      </c>
      <c r="K25" s="17">
        <v>5.5656379239176698E-2</v>
      </c>
      <c r="L25" s="17"/>
      <c r="M25" s="17">
        <v>1.7226974502763399E-2</v>
      </c>
      <c r="N25" s="17">
        <v>3.0607868597607401E-2</v>
      </c>
      <c r="O25" s="17">
        <v>7.4109975440798601E-2</v>
      </c>
      <c r="P25" s="17">
        <v>2.4008479224169699E-2</v>
      </c>
      <c r="Q25" s="17"/>
      <c r="R25" s="17">
        <v>2.69527367677674E-2</v>
      </c>
      <c r="S25" s="17">
        <v>3.8791641565842402E-2</v>
      </c>
      <c r="T25" s="17">
        <v>4.17063157124214E-2</v>
      </c>
      <c r="U25" s="17">
        <v>2.9877153681198799E-2</v>
      </c>
      <c r="V25" s="17"/>
      <c r="W25" s="17">
        <v>3.58296608071937E-2</v>
      </c>
      <c r="X25" s="17">
        <v>2.7749793961241599E-2</v>
      </c>
      <c r="Y25" s="17">
        <v>3.48094674477928E-2</v>
      </c>
      <c r="Z25" s="17">
        <v>3.7648388392973797E-2</v>
      </c>
      <c r="AA25" s="17">
        <v>0.139492941278854</v>
      </c>
      <c r="AB25" s="17"/>
      <c r="AC25" s="17">
        <v>3.4419660342967298E-2</v>
      </c>
      <c r="AD25" s="17">
        <v>3.68513300725977E-2</v>
      </c>
      <c r="AE25" s="17"/>
      <c r="AF25" s="17">
        <v>6.1073181197860198E-2</v>
      </c>
      <c r="AG25" s="17">
        <v>2.1542920952544901E-2</v>
      </c>
      <c r="AH25" s="17">
        <v>1.8165222883170799E-2</v>
      </c>
      <c r="AI25" s="17">
        <v>1.7911252003094701E-2</v>
      </c>
      <c r="AJ25" s="17"/>
      <c r="AK25" s="17">
        <v>4.9887538146071803E-2</v>
      </c>
      <c r="AL25" s="17">
        <v>2.35461020804314E-2</v>
      </c>
      <c r="AM25" s="17"/>
      <c r="AN25" s="17">
        <v>5.1633946197965797E-2</v>
      </c>
      <c r="AO25" s="17">
        <v>3.8378254355865303E-2</v>
      </c>
      <c r="AP25" s="17">
        <v>1.3923852744039801E-2</v>
      </c>
      <c r="AQ25" s="17"/>
      <c r="AR25" s="17">
        <v>3.2584552395105403E-2</v>
      </c>
      <c r="AS25" s="17">
        <v>2.93643582973518E-2</v>
      </c>
      <c r="AT25" s="17"/>
      <c r="AU25" s="17">
        <v>3.9830049663653798E-2</v>
      </c>
      <c r="AV25" s="17">
        <v>2.6829580182242099E-2</v>
      </c>
    </row>
    <row r="26" spans="2:48" ht="30" x14ac:dyDescent="0.25">
      <c r="B26" s="18" t="s">
        <v>178</v>
      </c>
      <c r="C26" s="17">
        <v>3.4148053227285903E-2</v>
      </c>
      <c r="D26" s="17">
        <v>3.0254461817983001E-2</v>
      </c>
      <c r="E26" s="17">
        <v>3.63176271987126E-2</v>
      </c>
      <c r="F26" s="17"/>
      <c r="G26" s="17">
        <v>3.9670482134353098E-2</v>
      </c>
      <c r="H26" s="17">
        <v>4.2825465982027001E-2</v>
      </c>
      <c r="I26" s="17">
        <v>2.5783091914438599E-2</v>
      </c>
      <c r="J26" s="17">
        <v>1.7284164842051301E-2</v>
      </c>
      <c r="K26" s="17">
        <v>4.5456806377661703E-2</v>
      </c>
      <c r="L26" s="17"/>
      <c r="M26" s="17">
        <v>4.6683853213923897E-2</v>
      </c>
      <c r="N26" s="17">
        <v>2.15736693282013E-2</v>
      </c>
      <c r="O26" s="17">
        <v>4.1880023601026502E-2</v>
      </c>
      <c r="P26" s="17">
        <v>3.0880317053295199E-2</v>
      </c>
      <c r="Q26" s="17"/>
      <c r="R26" s="17">
        <v>2.5721253999859899E-2</v>
      </c>
      <c r="S26" s="17">
        <v>3.29988162214849E-2</v>
      </c>
      <c r="T26" s="17">
        <v>2.01024625775372E-2</v>
      </c>
      <c r="U26" s="17">
        <v>4.5339389157717298E-2</v>
      </c>
      <c r="V26" s="17"/>
      <c r="W26" s="17">
        <v>2.5970306058977301E-2</v>
      </c>
      <c r="X26" s="17">
        <v>5.02854765751094E-2</v>
      </c>
      <c r="Y26" s="17">
        <v>3.2248216651262297E-2</v>
      </c>
      <c r="Z26" s="17">
        <v>3.2806571347815797E-2</v>
      </c>
      <c r="AA26" s="17">
        <v>0</v>
      </c>
      <c r="AB26" s="17"/>
      <c r="AC26" s="17">
        <v>4.1249195896186697E-2</v>
      </c>
      <c r="AD26" s="17">
        <v>2.1608614332892399E-2</v>
      </c>
      <c r="AE26" s="17"/>
      <c r="AF26" s="17">
        <v>5.0640705197900399E-2</v>
      </c>
      <c r="AG26" s="17">
        <v>1.83748646293257E-2</v>
      </c>
      <c r="AH26" s="17">
        <v>2.6106244756880202E-2</v>
      </c>
      <c r="AI26" s="17">
        <v>4.1395465086477602E-2</v>
      </c>
      <c r="AJ26" s="17"/>
      <c r="AK26" s="17">
        <v>3.2016444857515598E-2</v>
      </c>
      <c r="AL26" s="17">
        <v>3.4964655535885097E-2</v>
      </c>
      <c r="AM26" s="17"/>
      <c r="AN26" s="17">
        <v>2.35405971945662E-2</v>
      </c>
      <c r="AO26" s="17">
        <v>4.3004262273727202E-2</v>
      </c>
      <c r="AP26" s="17">
        <v>3.3397238731608402E-2</v>
      </c>
      <c r="AQ26" s="17"/>
      <c r="AR26" s="17">
        <v>3.0993463121141599E-2</v>
      </c>
      <c r="AS26" s="17">
        <v>4.12540361440253E-2</v>
      </c>
      <c r="AT26" s="17"/>
      <c r="AU26" s="17">
        <v>4.0603107879063599E-2</v>
      </c>
      <c r="AV26" s="17">
        <v>2.40517485428598E-2</v>
      </c>
    </row>
    <row r="27" spans="2:48" x14ac:dyDescent="0.25">
      <c r="B27" s="18" t="s">
        <v>123</v>
      </c>
      <c r="C27" s="17">
        <v>3.2812524410034301E-2</v>
      </c>
      <c r="D27" s="17">
        <v>2.7464369730292801E-2</v>
      </c>
      <c r="E27" s="17">
        <v>3.6952987130321698E-2</v>
      </c>
      <c r="F27" s="17"/>
      <c r="G27" s="17">
        <v>2.45383303696649E-2</v>
      </c>
      <c r="H27" s="17">
        <v>3.7875309900156501E-2</v>
      </c>
      <c r="I27" s="17">
        <v>5.9400980460893697E-2</v>
      </c>
      <c r="J27" s="17">
        <v>1.58899993896751E-2</v>
      </c>
      <c r="K27" s="17">
        <v>2.6582628544277301E-2</v>
      </c>
      <c r="L27" s="17"/>
      <c r="M27" s="17">
        <v>4.2656055897277298E-3</v>
      </c>
      <c r="N27" s="17">
        <v>3.1060416354246501E-2</v>
      </c>
      <c r="O27" s="17">
        <v>3.46476421055694E-2</v>
      </c>
      <c r="P27" s="17">
        <v>6.4371850079340598E-2</v>
      </c>
      <c r="Q27" s="17"/>
      <c r="R27" s="17">
        <v>4.3839703870767098E-2</v>
      </c>
      <c r="S27" s="17">
        <v>2.8895028303308899E-2</v>
      </c>
      <c r="T27" s="17">
        <v>3.1600063664009199E-2</v>
      </c>
      <c r="U27" s="17">
        <v>3.5811455107275299E-2</v>
      </c>
      <c r="V27" s="17"/>
      <c r="W27" s="17">
        <v>3.3322243766553801E-2</v>
      </c>
      <c r="X27" s="17">
        <v>4.5665801830849201E-2</v>
      </c>
      <c r="Y27" s="17">
        <v>1.7476841233961999E-2</v>
      </c>
      <c r="Z27" s="17">
        <v>1.9690902137992201E-2</v>
      </c>
      <c r="AA27" s="17">
        <v>0</v>
      </c>
      <c r="AB27" s="17"/>
      <c r="AC27" s="17">
        <v>3.6565696466666103E-2</v>
      </c>
      <c r="AD27" s="17">
        <v>2.4272734511914199E-2</v>
      </c>
      <c r="AE27" s="17"/>
      <c r="AF27" s="17">
        <v>2.6747648244448599E-2</v>
      </c>
      <c r="AG27" s="17">
        <v>4.4062848181374299E-2</v>
      </c>
      <c r="AH27" s="17">
        <v>2.6793649024739501E-2</v>
      </c>
      <c r="AI27" s="17">
        <v>5.02473603369595E-2</v>
      </c>
      <c r="AJ27" s="17"/>
      <c r="AK27" s="17">
        <v>4.0754769123134298E-2</v>
      </c>
      <c r="AL27" s="17">
        <v>1.6500173602901399E-2</v>
      </c>
      <c r="AM27" s="17"/>
      <c r="AN27" s="17">
        <v>3.26219123964957E-2</v>
      </c>
      <c r="AO27" s="17">
        <v>2.57462218871281E-2</v>
      </c>
      <c r="AP27" s="17">
        <v>2.88473663135657E-2</v>
      </c>
      <c r="AQ27" s="17"/>
      <c r="AR27" s="17">
        <v>2.30270331503321E-2</v>
      </c>
      <c r="AS27" s="17">
        <v>2.2077439971295802E-2</v>
      </c>
      <c r="AT27" s="17"/>
      <c r="AU27" s="17">
        <v>1.7736223992140601E-2</v>
      </c>
      <c r="AV27" s="17">
        <v>2.48470693813433E-2</v>
      </c>
    </row>
    <row r="28" spans="2:48" x14ac:dyDescent="0.25">
      <c r="B28" s="18" t="s">
        <v>179</v>
      </c>
      <c r="C28" s="17">
        <v>2.9931123935761101E-2</v>
      </c>
      <c r="D28" s="17">
        <v>3.1282784414472999E-2</v>
      </c>
      <c r="E28" s="17">
        <v>2.5250548190429899E-2</v>
      </c>
      <c r="F28" s="17"/>
      <c r="G28" s="17">
        <v>3.4159249401289102E-2</v>
      </c>
      <c r="H28" s="17">
        <v>2.8408564128124099E-2</v>
      </c>
      <c r="I28" s="17">
        <v>2.9514195639459902E-2</v>
      </c>
      <c r="J28" s="17">
        <v>3.10889086726669E-2</v>
      </c>
      <c r="K28" s="17">
        <v>2.6644660491773001E-2</v>
      </c>
      <c r="L28" s="17"/>
      <c r="M28" s="17">
        <v>3.3188867298494497E-2</v>
      </c>
      <c r="N28" s="17">
        <v>3.4778482396937802E-2</v>
      </c>
      <c r="O28" s="17">
        <v>2.6736647394090599E-2</v>
      </c>
      <c r="P28" s="17">
        <v>2.6781043791292501E-2</v>
      </c>
      <c r="Q28" s="17"/>
      <c r="R28" s="17">
        <v>3.2470879368354202E-2</v>
      </c>
      <c r="S28" s="17">
        <v>3.6692889140686302E-2</v>
      </c>
      <c r="T28" s="17">
        <v>1.5237227703737401E-2</v>
      </c>
      <c r="U28" s="17">
        <v>3.1030701557865099E-2</v>
      </c>
      <c r="V28" s="17"/>
      <c r="W28" s="17">
        <v>3.6916417879277803E-2</v>
      </c>
      <c r="X28" s="17">
        <v>2.1234902318909302E-2</v>
      </c>
      <c r="Y28" s="17">
        <v>4.7422984057139697E-2</v>
      </c>
      <c r="Z28" s="17">
        <v>0</v>
      </c>
      <c r="AA28" s="17">
        <v>0</v>
      </c>
      <c r="AB28" s="17"/>
      <c r="AC28" s="17">
        <v>2.96292626547505E-2</v>
      </c>
      <c r="AD28" s="17">
        <v>3.1565775587972501E-2</v>
      </c>
      <c r="AE28" s="17"/>
      <c r="AF28" s="17">
        <v>1.5969358097912001E-2</v>
      </c>
      <c r="AG28" s="17">
        <v>6.1977585214989701E-2</v>
      </c>
      <c r="AH28" s="17">
        <v>3.2276106220156399E-2</v>
      </c>
      <c r="AI28" s="17">
        <v>0</v>
      </c>
      <c r="AJ28" s="17"/>
      <c r="AK28" s="17">
        <v>4.1763521468765302E-2</v>
      </c>
      <c r="AL28" s="17">
        <v>2.2254604626014099E-2</v>
      </c>
      <c r="AM28" s="17"/>
      <c r="AN28" s="17">
        <v>1.01554352058061E-2</v>
      </c>
      <c r="AO28" s="17">
        <v>4.8274404951844499E-2</v>
      </c>
      <c r="AP28" s="17">
        <v>3.4269279730544902E-2</v>
      </c>
      <c r="AQ28" s="17"/>
      <c r="AR28" s="17">
        <v>4.3838508330819002E-2</v>
      </c>
      <c r="AS28" s="17">
        <v>2.1600275870742199E-2</v>
      </c>
      <c r="AT28" s="17"/>
      <c r="AU28" s="17">
        <v>3.5568392927301497E-2</v>
      </c>
      <c r="AV28" s="17">
        <v>3.02158450568107E-2</v>
      </c>
    </row>
    <row r="29" spans="2:48" x14ac:dyDescent="0.25">
      <c r="B29" s="18" t="s">
        <v>180</v>
      </c>
      <c r="C29" s="17">
        <v>2.8222013722941801E-2</v>
      </c>
      <c r="D29" s="17">
        <v>2.66967456274694E-2</v>
      </c>
      <c r="E29" s="17">
        <v>3.0256556241455599E-2</v>
      </c>
      <c r="F29" s="17"/>
      <c r="G29" s="17">
        <v>1.90897108251116E-2</v>
      </c>
      <c r="H29" s="17">
        <v>2.37290015901865E-2</v>
      </c>
      <c r="I29" s="17">
        <v>2.0013069252860099E-2</v>
      </c>
      <c r="J29" s="17">
        <v>3.77745713704499E-2</v>
      </c>
      <c r="K29" s="17">
        <v>3.98007357499141E-2</v>
      </c>
      <c r="L29" s="17"/>
      <c r="M29" s="17">
        <v>1.87772278254521E-2</v>
      </c>
      <c r="N29" s="17">
        <v>3.12799946461325E-2</v>
      </c>
      <c r="O29" s="17">
        <v>4.7456440062422001E-2</v>
      </c>
      <c r="P29" s="17">
        <v>1.91158143782569E-2</v>
      </c>
      <c r="Q29" s="17"/>
      <c r="R29" s="17">
        <v>2.3862256322874999E-2</v>
      </c>
      <c r="S29" s="17">
        <v>3.6130911917828898E-2</v>
      </c>
      <c r="T29" s="17">
        <v>2.1336696223910798E-2</v>
      </c>
      <c r="U29" s="17">
        <v>2.8199723236024099E-2</v>
      </c>
      <c r="V29" s="17"/>
      <c r="W29" s="17">
        <v>3.4536345950049702E-2</v>
      </c>
      <c r="X29" s="17">
        <v>3.2093120509835101E-2</v>
      </c>
      <c r="Y29" s="17">
        <v>1.5588496792242E-2</v>
      </c>
      <c r="Z29" s="17">
        <v>3.1430340920939701E-2</v>
      </c>
      <c r="AA29" s="17">
        <v>0</v>
      </c>
      <c r="AB29" s="17"/>
      <c r="AC29" s="17">
        <v>3.4357748742899999E-2</v>
      </c>
      <c r="AD29" s="17">
        <v>1.7342267577937501E-2</v>
      </c>
      <c r="AE29" s="17"/>
      <c r="AF29" s="17">
        <v>2.4339016380344101E-2</v>
      </c>
      <c r="AG29" s="17">
        <v>4.5044086754352702E-2</v>
      </c>
      <c r="AH29" s="17">
        <v>2.63214277456605E-2</v>
      </c>
      <c r="AI29" s="17">
        <v>1.79034988044416E-2</v>
      </c>
      <c r="AJ29" s="17"/>
      <c r="AK29" s="17">
        <v>2.9096810004358702E-2</v>
      </c>
      <c r="AL29" s="17">
        <v>3.2276600770261302E-2</v>
      </c>
      <c r="AM29" s="17"/>
      <c r="AN29" s="17">
        <v>2.3542521088108101E-2</v>
      </c>
      <c r="AO29" s="17">
        <v>3.7347558003384802E-2</v>
      </c>
      <c r="AP29" s="17">
        <v>2.4725381872614201E-2</v>
      </c>
      <c r="AQ29" s="17"/>
      <c r="AR29" s="17">
        <v>3.1828642054148801E-2</v>
      </c>
      <c r="AS29" s="17">
        <v>2.3794887229883099E-2</v>
      </c>
      <c r="AT29" s="17"/>
      <c r="AU29" s="17">
        <v>4.0643308919630902E-2</v>
      </c>
      <c r="AV29" s="17">
        <v>1.4773980094961101E-2</v>
      </c>
    </row>
    <row r="30" spans="2:48" x14ac:dyDescent="0.25">
      <c r="B30" s="18" t="s">
        <v>181</v>
      </c>
      <c r="C30" s="17">
        <v>2.5802318392324702E-2</v>
      </c>
      <c r="D30" s="17">
        <v>2.0852732718078699E-2</v>
      </c>
      <c r="E30" s="17">
        <v>3.1211024258767602E-2</v>
      </c>
      <c r="F30" s="17"/>
      <c r="G30" s="17">
        <v>1.7990918283788501E-2</v>
      </c>
      <c r="H30" s="17">
        <v>4.3666112793025597E-2</v>
      </c>
      <c r="I30" s="17">
        <v>2.0694560333141002E-2</v>
      </c>
      <c r="J30" s="17">
        <v>2.4413290534552001E-2</v>
      </c>
      <c r="K30" s="17">
        <v>2.22343412748497E-2</v>
      </c>
      <c r="L30" s="17"/>
      <c r="M30" s="17">
        <v>2.9218579016521001E-2</v>
      </c>
      <c r="N30" s="17">
        <v>2.84752051666687E-2</v>
      </c>
      <c r="O30" s="17">
        <v>1.47416162581287E-2</v>
      </c>
      <c r="P30" s="17">
        <v>3.1699985890908E-2</v>
      </c>
      <c r="Q30" s="17"/>
      <c r="R30" s="17">
        <v>3.3299324484669802E-2</v>
      </c>
      <c r="S30" s="17">
        <v>3.18413614431605E-2</v>
      </c>
      <c r="T30" s="17">
        <v>2.39379372158059E-2</v>
      </c>
      <c r="U30" s="17">
        <v>1.7227281653549101E-2</v>
      </c>
      <c r="V30" s="17"/>
      <c r="W30" s="17">
        <v>1.5498507920827799E-2</v>
      </c>
      <c r="X30" s="17">
        <v>3.4804277824599598E-2</v>
      </c>
      <c r="Y30" s="17">
        <v>1.52835195553122E-2</v>
      </c>
      <c r="Z30" s="17">
        <v>3.81183933712506E-2</v>
      </c>
      <c r="AA30" s="17">
        <v>8.6745102799036106E-2</v>
      </c>
      <c r="AB30" s="17"/>
      <c r="AC30" s="17">
        <v>2.2112246548805298E-2</v>
      </c>
      <c r="AD30" s="17">
        <v>3.3846991365186402E-2</v>
      </c>
      <c r="AE30" s="17"/>
      <c r="AF30" s="17">
        <v>2.6990744471271401E-2</v>
      </c>
      <c r="AG30" s="17">
        <v>2.1387546865716499E-2</v>
      </c>
      <c r="AH30" s="17">
        <v>2.95574819887129E-2</v>
      </c>
      <c r="AI30" s="17">
        <v>1.20095678491727E-2</v>
      </c>
      <c r="AJ30" s="17"/>
      <c r="AK30" s="17">
        <v>3.2119351811625202E-2</v>
      </c>
      <c r="AL30" s="17">
        <v>2.1284298036270199E-2</v>
      </c>
      <c r="AM30" s="17"/>
      <c r="AN30" s="17">
        <v>2.30123243072884E-2</v>
      </c>
      <c r="AO30" s="17">
        <v>3.0091959153013399E-2</v>
      </c>
      <c r="AP30" s="17">
        <v>2.8855746502707402E-2</v>
      </c>
      <c r="AQ30" s="17"/>
      <c r="AR30" s="17">
        <v>3.9873347633496897E-2</v>
      </c>
      <c r="AS30" s="17">
        <v>1.6424550531490199E-2</v>
      </c>
      <c r="AT30" s="17"/>
      <c r="AU30" s="17">
        <v>2.6256679106719898E-2</v>
      </c>
      <c r="AV30" s="17">
        <v>2.5715134391259602E-2</v>
      </c>
    </row>
    <row r="31" spans="2:48" x14ac:dyDescent="0.25">
      <c r="B31" s="18" t="s">
        <v>182</v>
      </c>
      <c r="C31" s="17">
        <v>2.3102235886800802E-2</v>
      </c>
      <c r="D31" s="17">
        <v>3.0350296839541199E-2</v>
      </c>
      <c r="E31" s="17">
        <v>1.6286572814645101E-2</v>
      </c>
      <c r="F31" s="17"/>
      <c r="G31" s="17">
        <v>2.9921176117666998E-2</v>
      </c>
      <c r="H31" s="17">
        <v>7.7827208664222299E-3</v>
      </c>
      <c r="I31" s="17">
        <v>3.4562154447413701E-2</v>
      </c>
      <c r="J31" s="17">
        <v>2.6688052429936798E-2</v>
      </c>
      <c r="K31" s="17">
        <v>1.6724782929860901E-2</v>
      </c>
      <c r="L31" s="17"/>
      <c r="M31" s="17">
        <v>2.24141592157494E-2</v>
      </c>
      <c r="N31" s="17">
        <v>2.9248339968155099E-2</v>
      </c>
      <c r="O31" s="17">
        <v>2.5368063299840801E-2</v>
      </c>
      <c r="P31" s="17">
        <v>1.69595773428615E-2</v>
      </c>
      <c r="Q31" s="17"/>
      <c r="R31" s="17">
        <v>2.2822943686199401E-2</v>
      </c>
      <c r="S31" s="17">
        <v>2.5229313219718299E-2</v>
      </c>
      <c r="T31" s="17">
        <v>4.44068969631655E-2</v>
      </c>
      <c r="U31" s="17">
        <v>1.4888362271640899E-2</v>
      </c>
      <c r="V31" s="17"/>
      <c r="W31" s="17">
        <v>3.2796863885298601E-2</v>
      </c>
      <c r="X31" s="17">
        <v>2.1309621444012501E-2</v>
      </c>
      <c r="Y31" s="17">
        <v>1.20885540840122E-2</v>
      </c>
      <c r="Z31" s="17">
        <v>3.38793864367554E-2</v>
      </c>
      <c r="AA31" s="17">
        <v>3.8565180555348903E-2</v>
      </c>
      <c r="AB31" s="17"/>
      <c r="AC31" s="17">
        <v>1.9842826383512101E-2</v>
      </c>
      <c r="AD31" s="17">
        <v>3.0218954227907598E-2</v>
      </c>
      <c r="AE31" s="17"/>
      <c r="AF31" s="17">
        <v>2.8377627143782301E-2</v>
      </c>
      <c r="AG31" s="17">
        <v>1.8868179283470801E-2</v>
      </c>
      <c r="AH31" s="17">
        <v>2.4319668144530501E-2</v>
      </c>
      <c r="AI31" s="17">
        <v>1.4548076843667299E-2</v>
      </c>
      <c r="AJ31" s="17"/>
      <c r="AK31" s="17">
        <v>2.2457360875378401E-2</v>
      </c>
      <c r="AL31" s="17">
        <v>2.31431023748945E-2</v>
      </c>
      <c r="AM31" s="17"/>
      <c r="AN31" s="17">
        <v>1.85953318704302E-2</v>
      </c>
      <c r="AO31" s="17">
        <v>4.2620837112150603E-2</v>
      </c>
      <c r="AP31" s="17">
        <v>9.8232231417159296E-3</v>
      </c>
      <c r="AQ31" s="17"/>
      <c r="AR31" s="17">
        <v>2.6948882548015099E-2</v>
      </c>
      <c r="AS31" s="17">
        <v>1.58722826535308E-2</v>
      </c>
      <c r="AT31" s="17"/>
      <c r="AU31" s="17">
        <v>2.9670040877836999E-2</v>
      </c>
      <c r="AV31" s="17">
        <v>2.1185782415415601E-2</v>
      </c>
    </row>
    <row r="32" spans="2:48" x14ac:dyDescent="0.25">
      <c r="B32" s="18" t="s">
        <v>183</v>
      </c>
      <c r="C32" s="17">
        <v>2.12931738640499E-2</v>
      </c>
      <c r="D32" s="17">
        <v>3.43452875554544E-2</v>
      </c>
      <c r="E32" s="17">
        <v>8.6512303162024802E-3</v>
      </c>
      <c r="F32" s="17"/>
      <c r="G32" s="17">
        <v>4.2700098130890603E-2</v>
      </c>
      <c r="H32" s="17">
        <v>1.41693152300842E-2</v>
      </c>
      <c r="I32" s="17">
        <v>2.4551573663407E-2</v>
      </c>
      <c r="J32" s="17">
        <v>1.6103888422757801E-2</v>
      </c>
      <c r="K32" s="17">
        <v>9.8434676504013403E-3</v>
      </c>
      <c r="L32" s="17"/>
      <c r="M32" s="17">
        <v>3.4108416277051502E-2</v>
      </c>
      <c r="N32" s="17">
        <v>9.9283761547558393E-3</v>
      </c>
      <c r="O32" s="17">
        <v>3.8173239809742702E-3</v>
      </c>
      <c r="P32" s="17">
        <v>3.8434298804680203E-2</v>
      </c>
      <c r="Q32" s="17"/>
      <c r="R32" s="17">
        <v>3.05711684505174E-2</v>
      </c>
      <c r="S32" s="17">
        <v>1.5798735518269699E-2</v>
      </c>
      <c r="T32" s="17">
        <v>2.8626019322199801E-2</v>
      </c>
      <c r="U32" s="17">
        <v>8.2348300062234699E-3</v>
      </c>
      <c r="V32" s="17"/>
      <c r="W32" s="17">
        <v>1.0589097093913299E-2</v>
      </c>
      <c r="X32" s="17">
        <v>2.81431101140397E-2</v>
      </c>
      <c r="Y32" s="17">
        <v>1.1826560281437699E-2</v>
      </c>
      <c r="Z32" s="17">
        <v>0</v>
      </c>
      <c r="AA32" s="17">
        <v>0</v>
      </c>
      <c r="AB32" s="17"/>
      <c r="AC32" s="17">
        <v>2.1537208004603299E-2</v>
      </c>
      <c r="AD32" s="17">
        <v>2.15685023072873E-2</v>
      </c>
      <c r="AE32" s="17"/>
      <c r="AF32" s="17">
        <v>2.1767269117719599E-3</v>
      </c>
      <c r="AG32" s="17">
        <v>3.0545173681273099E-2</v>
      </c>
      <c r="AH32" s="17">
        <v>2.7475740400693401E-2</v>
      </c>
      <c r="AI32" s="17">
        <v>4.5278186649455002E-2</v>
      </c>
      <c r="AJ32" s="17"/>
      <c r="AK32" s="17">
        <v>1.8668198416539598E-2</v>
      </c>
      <c r="AL32" s="17">
        <v>2.1187041476858799E-2</v>
      </c>
      <c r="AM32" s="17"/>
      <c r="AN32" s="17">
        <v>2.3654328459498E-3</v>
      </c>
      <c r="AO32" s="17">
        <v>2.53114771564012E-2</v>
      </c>
      <c r="AP32" s="17">
        <v>2.0848839188834699E-2</v>
      </c>
      <c r="AQ32" s="17"/>
      <c r="AR32" s="17">
        <v>3.4890401448236498E-2</v>
      </c>
      <c r="AS32" s="17">
        <v>1.13321002487434E-2</v>
      </c>
      <c r="AT32" s="17"/>
      <c r="AU32" s="17">
        <v>1.8937852774757801E-2</v>
      </c>
      <c r="AV32" s="17">
        <v>1.9114298472858199E-2</v>
      </c>
    </row>
    <row r="33" spans="2:48" x14ac:dyDescent="0.25">
      <c r="B33" s="18" t="s">
        <v>184</v>
      </c>
      <c r="C33" s="17">
        <v>9.4446818527904597E-3</v>
      </c>
      <c r="D33" s="17">
        <v>1.14416528745559E-2</v>
      </c>
      <c r="E33" s="17">
        <v>7.6227203525401199E-3</v>
      </c>
      <c r="F33" s="17"/>
      <c r="G33" s="17">
        <v>4.8438665681857498E-3</v>
      </c>
      <c r="H33" s="17">
        <v>4.1654817368712398E-3</v>
      </c>
      <c r="I33" s="17">
        <v>5.35999098628383E-3</v>
      </c>
      <c r="J33" s="17">
        <v>1.6035256535106301E-2</v>
      </c>
      <c r="K33" s="17">
        <v>1.6390610651926301E-2</v>
      </c>
      <c r="L33" s="17"/>
      <c r="M33" s="17">
        <v>1.71429426062094E-2</v>
      </c>
      <c r="N33" s="17">
        <v>1.25052063968844E-2</v>
      </c>
      <c r="O33" s="17">
        <v>4.1097319110867097E-3</v>
      </c>
      <c r="P33" s="17">
        <v>4.0532992996129297E-3</v>
      </c>
      <c r="Q33" s="17"/>
      <c r="R33" s="17">
        <v>6.0275280037903603E-3</v>
      </c>
      <c r="S33" s="17">
        <v>2.7707243334036999E-2</v>
      </c>
      <c r="T33" s="17">
        <v>8.0080775530343706E-3</v>
      </c>
      <c r="U33" s="17">
        <v>6.1085506855134497E-3</v>
      </c>
      <c r="V33" s="17"/>
      <c r="W33" s="17">
        <v>6.6715923849772901E-3</v>
      </c>
      <c r="X33" s="17">
        <v>1.4668298985127301E-2</v>
      </c>
      <c r="Y33" s="17">
        <v>0</v>
      </c>
      <c r="Z33" s="17">
        <v>8.5135667054838694E-3</v>
      </c>
      <c r="AA33" s="17">
        <v>0</v>
      </c>
      <c r="AB33" s="17"/>
      <c r="AC33" s="17">
        <v>1.0140444763897499E-2</v>
      </c>
      <c r="AD33" s="17">
        <v>8.4301669064339897E-3</v>
      </c>
      <c r="AE33" s="17"/>
      <c r="AF33" s="17">
        <v>7.2130458588932E-3</v>
      </c>
      <c r="AG33" s="17">
        <v>1.0220202954399699E-2</v>
      </c>
      <c r="AH33" s="17">
        <v>1.3333834731322399E-2</v>
      </c>
      <c r="AI33" s="17">
        <v>0</v>
      </c>
      <c r="AJ33" s="17"/>
      <c r="AK33" s="17">
        <v>7.2964705476441698E-3</v>
      </c>
      <c r="AL33" s="17">
        <v>1.28543528889183E-2</v>
      </c>
      <c r="AM33" s="17"/>
      <c r="AN33" s="17">
        <v>9.1557728580101295E-3</v>
      </c>
      <c r="AO33" s="17">
        <v>1.6880233745982201E-2</v>
      </c>
      <c r="AP33" s="17">
        <v>3.1255110986725498E-3</v>
      </c>
      <c r="AQ33" s="17"/>
      <c r="AR33" s="17">
        <v>6.9727305518583098E-3</v>
      </c>
      <c r="AS33" s="17">
        <v>1.03742311649061E-2</v>
      </c>
      <c r="AT33" s="17"/>
      <c r="AU33" s="17">
        <v>1.54768310945743E-2</v>
      </c>
      <c r="AV33" s="17">
        <v>9.0031519498075304E-3</v>
      </c>
    </row>
    <row r="34" spans="2:48" x14ac:dyDescent="0.25">
      <c r="B34" s="18" t="s">
        <v>101</v>
      </c>
      <c r="C34" s="17">
        <v>7.6751092117454303E-2</v>
      </c>
      <c r="D34" s="17">
        <v>7.4117779949588306E-2</v>
      </c>
      <c r="E34" s="17">
        <v>8.0772165267083501E-2</v>
      </c>
      <c r="F34" s="17"/>
      <c r="G34" s="17">
        <v>0.119377264590177</v>
      </c>
      <c r="H34" s="17">
        <v>6.1035881427268401E-2</v>
      </c>
      <c r="I34" s="17">
        <v>8.2723717515019404E-2</v>
      </c>
      <c r="J34" s="17">
        <v>8.2503201661468406E-2</v>
      </c>
      <c r="K34" s="17">
        <v>3.9908298615907098E-2</v>
      </c>
      <c r="L34" s="17"/>
      <c r="M34" s="17">
        <v>8.1003392218705103E-2</v>
      </c>
      <c r="N34" s="17">
        <v>7.2145651526077798E-2</v>
      </c>
      <c r="O34" s="17">
        <v>8.4702058086328205E-2</v>
      </c>
      <c r="P34" s="17">
        <v>5.4828383961501401E-2</v>
      </c>
      <c r="Q34" s="17"/>
      <c r="R34" s="17">
        <v>3.8852155955184299E-2</v>
      </c>
      <c r="S34" s="17">
        <v>6.1417463720219098E-2</v>
      </c>
      <c r="T34" s="17">
        <v>9.5469646863316299E-2</v>
      </c>
      <c r="U34" s="17">
        <v>9.9117042642468497E-2</v>
      </c>
      <c r="V34" s="17"/>
      <c r="W34" s="17">
        <v>9.3482025133517097E-2</v>
      </c>
      <c r="X34" s="17">
        <v>7.3832542267230405E-2</v>
      </c>
      <c r="Y34" s="17">
        <v>4.2456818407717201E-2</v>
      </c>
      <c r="Z34" s="17">
        <v>5.8589088195152801E-2</v>
      </c>
      <c r="AA34" s="17">
        <v>6.65399119729983E-2</v>
      </c>
      <c r="AB34" s="17"/>
      <c r="AC34" s="17">
        <v>9.6216547474640798E-2</v>
      </c>
      <c r="AD34" s="17">
        <v>4.1786689652104497E-2</v>
      </c>
      <c r="AE34" s="17"/>
      <c r="AF34" s="17">
        <v>5.62859697514018E-2</v>
      </c>
      <c r="AG34" s="17">
        <v>6.6118382945698606E-2</v>
      </c>
      <c r="AH34" s="17">
        <v>9.8393929718125397E-2</v>
      </c>
      <c r="AI34" s="17">
        <v>6.7451074400180194E-2</v>
      </c>
      <c r="AJ34" s="17"/>
      <c r="AK34" s="17">
        <v>5.8889134854378598E-2</v>
      </c>
      <c r="AL34" s="17">
        <v>8.4176977622403504E-2</v>
      </c>
      <c r="AM34" s="17"/>
      <c r="AN34" s="17">
        <v>6.2953549897536598E-2</v>
      </c>
      <c r="AO34" s="17">
        <v>5.7348537163638497E-2</v>
      </c>
      <c r="AP34" s="17">
        <v>0.112801334014211</v>
      </c>
      <c r="AQ34" s="17"/>
      <c r="AR34" s="17">
        <v>7.71984892142622E-2</v>
      </c>
      <c r="AS34" s="17">
        <v>8.5413551410771199E-2</v>
      </c>
      <c r="AT34" s="17"/>
      <c r="AU34" s="17">
        <v>5.44303738097104E-2</v>
      </c>
      <c r="AV34" s="17">
        <v>0.102387135821065</v>
      </c>
    </row>
    <row r="35" spans="2:48" x14ac:dyDescent="0.25">
      <c r="B35" s="18" t="s">
        <v>126</v>
      </c>
      <c r="C35" s="19">
        <v>8.7119749293079599E-2</v>
      </c>
      <c r="D35" s="19">
        <v>9.3637621272204402E-2</v>
      </c>
      <c r="E35" s="19">
        <v>8.2194473020351197E-2</v>
      </c>
      <c r="F35" s="19"/>
      <c r="G35" s="19">
        <v>7.4361890072584105E-2</v>
      </c>
      <c r="H35" s="19">
        <v>9.97834553792184E-2</v>
      </c>
      <c r="I35" s="19">
        <v>6.0981330367145897E-2</v>
      </c>
      <c r="J35" s="19">
        <v>0.114486474073471</v>
      </c>
      <c r="K35" s="19">
        <v>8.5249962785772404E-2</v>
      </c>
      <c r="L35" s="19"/>
      <c r="M35" s="19">
        <v>5.7422619915331902E-2</v>
      </c>
      <c r="N35" s="19">
        <v>8.5257248884997805E-2</v>
      </c>
      <c r="O35" s="19">
        <v>6.7477700174472299E-2</v>
      </c>
      <c r="P35" s="19">
        <v>0.144022893878782</v>
      </c>
      <c r="Q35" s="19"/>
      <c r="R35" s="19">
        <v>7.6508099912492106E-2</v>
      </c>
      <c r="S35" s="19">
        <v>0.12435160039099501</v>
      </c>
      <c r="T35" s="19">
        <v>9.0104093346761199E-2</v>
      </c>
      <c r="U35" s="19">
        <v>7.8963152150762606E-2</v>
      </c>
      <c r="V35" s="19"/>
      <c r="W35" s="19">
        <v>0.101985708526058</v>
      </c>
      <c r="X35" s="19">
        <v>7.5958979313340599E-2</v>
      </c>
      <c r="Y35" s="19">
        <v>7.18618372120612E-2</v>
      </c>
      <c r="Z35" s="19">
        <v>0.12480224475788899</v>
      </c>
      <c r="AA35" s="19">
        <v>6.65399119729983E-2</v>
      </c>
      <c r="AB35" s="19"/>
      <c r="AC35" s="19">
        <v>8.22999270800924E-2</v>
      </c>
      <c r="AD35" s="19">
        <v>8.3813351026354801E-2</v>
      </c>
      <c r="AE35" s="19"/>
      <c r="AF35" s="19">
        <v>6.8335981928901599E-2</v>
      </c>
      <c r="AG35" s="19">
        <v>3.9039397192582197E-2</v>
      </c>
      <c r="AH35" s="19">
        <v>8.8840388094358305E-2</v>
      </c>
      <c r="AI35" s="19">
        <v>0.227436245224554</v>
      </c>
      <c r="AJ35" s="19"/>
      <c r="AK35" s="19">
        <v>0.10609707720571</v>
      </c>
      <c r="AL35" s="19">
        <v>6.7998981970249894E-2</v>
      </c>
      <c r="AM35" s="19"/>
      <c r="AN35" s="19">
        <v>0.108038439416278</v>
      </c>
      <c r="AO35" s="19">
        <v>6.8116734062945994E-2</v>
      </c>
      <c r="AP35" s="19">
        <v>7.6388617798524794E-2</v>
      </c>
      <c r="AQ35" s="19"/>
      <c r="AR35" s="19">
        <v>9.0031375124973695E-2</v>
      </c>
      <c r="AS35" s="19">
        <v>9.1018688160732802E-2</v>
      </c>
      <c r="AT35" s="19"/>
      <c r="AU35" s="19">
        <v>7.3566001270946105E-2</v>
      </c>
      <c r="AV35" s="19">
        <v>8.3865602681287899E-2</v>
      </c>
    </row>
    <row r="36" spans="2:48" x14ac:dyDescent="0.25">
      <c r="B36" s="16"/>
    </row>
    <row r="37" spans="2:48" x14ac:dyDescent="0.25">
      <c r="B37" t="s">
        <v>74</v>
      </c>
    </row>
    <row r="38" spans="2:48" x14ac:dyDescent="0.25">
      <c r="B38" t="s">
        <v>75</v>
      </c>
    </row>
    <row r="40" spans="2:48" x14ac:dyDescent="0.25">
      <c r="B40"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V40"/>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162</v>
      </c>
      <c r="C9" s="17">
        <v>0.228719464693137</v>
      </c>
      <c r="D9" s="17">
        <v>0.14408017932824099</v>
      </c>
      <c r="E9" s="17">
        <v>0.31735410925342</v>
      </c>
      <c r="F9" s="17"/>
      <c r="G9" s="17">
        <v>0.207348085821665</v>
      </c>
      <c r="H9" s="17">
        <v>0.22220582215857801</v>
      </c>
      <c r="I9" s="17">
        <v>0.21605433707414001</v>
      </c>
      <c r="J9" s="17">
        <v>0.240577187674784</v>
      </c>
      <c r="K9" s="17">
        <v>0.25597592215683401</v>
      </c>
      <c r="L9" s="17"/>
      <c r="M9" s="17">
        <v>0.17003318782546301</v>
      </c>
      <c r="N9" s="17">
        <v>0.26718830128318</v>
      </c>
      <c r="O9" s="17">
        <v>0.23812632436346001</v>
      </c>
      <c r="P9" s="17">
        <v>0.23051031346374601</v>
      </c>
      <c r="Q9" s="17"/>
      <c r="R9" s="17">
        <v>0.248561293222468</v>
      </c>
      <c r="S9" s="17">
        <v>0.226949972448235</v>
      </c>
      <c r="T9" s="17">
        <v>0.221197469006712</v>
      </c>
      <c r="U9" s="17">
        <v>0.22270416113333399</v>
      </c>
      <c r="V9" s="17"/>
      <c r="W9" s="17">
        <v>0.223848914776931</v>
      </c>
      <c r="X9" s="17">
        <v>0.232245159431968</v>
      </c>
      <c r="Y9" s="17">
        <v>0.28748788610722298</v>
      </c>
      <c r="Z9" s="17">
        <v>0.14159178312395901</v>
      </c>
      <c r="AA9" s="17">
        <v>0.14453426669564301</v>
      </c>
      <c r="AB9" s="17"/>
      <c r="AC9" s="17">
        <v>0.223435063561226</v>
      </c>
      <c r="AD9" s="17">
        <v>0.24697150189037101</v>
      </c>
      <c r="AE9" s="17"/>
      <c r="AF9" s="17">
        <v>0.20813495372656801</v>
      </c>
      <c r="AG9" s="17">
        <v>0.26615668492936301</v>
      </c>
      <c r="AH9" s="17">
        <v>0.22027861403882701</v>
      </c>
      <c r="AI9" s="17">
        <v>0.235425368890085</v>
      </c>
      <c r="AJ9" s="17"/>
      <c r="AK9" s="17">
        <v>0.23595447295260699</v>
      </c>
      <c r="AL9" s="17">
        <v>0.22665585151030301</v>
      </c>
      <c r="AM9" s="17"/>
      <c r="AN9" s="17">
        <v>0.24783860202909899</v>
      </c>
      <c r="AO9" s="17">
        <v>0.23040778881188301</v>
      </c>
      <c r="AP9" s="17">
        <v>0.23166169449518101</v>
      </c>
      <c r="AQ9" s="17"/>
      <c r="AR9" s="17">
        <v>0.22218653591899701</v>
      </c>
      <c r="AS9" s="17">
        <v>0.25864865634238898</v>
      </c>
      <c r="AT9" s="17"/>
      <c r="AU9" s="17">
        <v>0.208783329611269</v>
      </c>
      <c r="AV9" s="17">
        <v>0.26430520573771199</v>
      </c>
    </row>
    <row r="10" spans="2:48" x14ac:dyDescent="0.25">
      <c r="B10" s="18" t="s">
        <v>164</v>
      </c>
      <c r="C10" s="17">
        <v>0.201042508814334</v>
      </c>
      <c r="D10" s="17">
        <v>0.263946541067413</v>
      </c>
      <c r="E10" s="17">
        <v>0.13676771393770101</v>
      </c>
      <c r="F10" s="17"/>
      <c r="G10" s="17">
        <v>0.18929714744053999</v>
      </c>
      <c r="H10" s="17">
        <v>9.6514548991476296E-2</v>
      </c>
      <c r="I10" s="17">
        <v>0.20104384987294699</v>
      </c>
      <c r="J10" s="17">
        <v>0.248980036442456</v>
      </c>
      <c r="K10" s="17">
        <v>0.26616324454984502</v>
      </c>
      <c r="L10" s="17"/>
      <c r="M10" s="17">
        <v>0.220210638756797</v>
      </c>
      <c r="N10" s="17">
        <v>0.206014478311497</v>
      </c>
      <c r="O10" s="17">
        <v>0.20561504203490599</v>
      </c>
      <c r="P10" s="17">
        <v>0.181128671208515</v>
      </c>
      <c r="Q10" s="17"/>
      <c r="R10" s="17">
        <v>0.17190827540677001</v>
      </c>
      <c r="S10" s="17">
        <v>0.163435814982378</v>
      </c>
      <c r="T10" s="17">
        <v>0.192107779549192</v>
      </c>
      <c r="U10" s="17">
        <v>0.22610391304398</v>
      </c>
      <c r="V10" s="17"/>
      <c r="W10" s="17">
        <v>0.171682978113399</v>
      </c>
      <c r="X10" s="17">
        <v>0.173784481072358</v>
      </c>
      <c r="Y10" s="17">
        <v>0.267836571439942</v>
      </c>
      <c r="Z10" s="17">
        <v>0.34638646909737197</v>
      </c>
      <c r="AA10" s="17">
        <v>0.23984713610622599</v>
      </c>
      <c r="AB10" s="17"/>
      <c r="AC10" s="17">
        <v>0.18838526611258599</v>
      </c>
      <c r="AD10" s="17">
        <v>0.22465261925268501</v>
      </c>
      <c r="AE10" s="17"/>
      <c r="AF10" s="17">
        <v>0.26978494578280898</v>
      </c>
      <c r="AG10" s="17">
        <v>0.15573559420130001</v>
      </c>
      <c r="AH10" s="17">
        <v>0.190356763978411</v>
      </c>
      <c r="AI10" s="17">
        <v>0.152718525922139</v>
      </c>
      <c r="AJ10" s="17"/>
      <c r="AK10" s="17">
        <v>0.180977591139238</v>
      </c>
      <c r="AL10" s="17">
        <v>0.221795043537829</v>
      </c>
      <c r="AM10" s="17"/>
      <c r="AN10" s="17">
        <v>0.25741125667959502</v>
      </c>
      <c r="AO10" s="17">
        <v>0.20267542537319999</v>
      </c>
      <c r="AP10" s="17">
        <v>0.15008148592184101</v>
      </c>
      <c r="AQ10" s="17"/>
      <c r="AR10" s="17">
        <v>0.19581195997713299</v>
      </c>
      <c r="AS10" s="17">
        <v>0.20929485081820001</v>
      </c>
      <c r="AT10" s="17"/>
      <c r="AU10" s="17">
        <v>0.239741469573899</v>
      </c>
      <c r="AV10" s="17">
        <v>0.18416470495444401</v>
      </c>
    </row>
    <row r="11" spans="2:48" x14ac:dyDescent="0.25">
      <c r="B11" s="18" t="s">
        <v>170</v>
      </c>
      <c r="C11" s="17">
        <v>0.200396249483654</v>
      </c>
      <c r="D11" s="17">
        <v>0.18352897320447301</v>
      </c>
      <c r="E11" s="17">
        <v>0.213937903210145</v>
      </c>
      <c r="F11" s="17"/>
      <c r="G11" s="17">
        <v>0.17870920643292601</v>
      </c>
      <c r="H11" s="17">
        <v>0.217116834666542</v>
      </c>
      <c r="I11" s="17">
        <v>0.24141910417103199</v>
      </c>
      <c r="J11" s="17">
        <v>0.193954143831509</v>
      </c>
      <c r="K11" s="17">
        <v>0.17098953723082699</v>
      </c>
      <c r="L11" s="17"/>
      <c r="M11" s="17">
        <v>0.19049278569667899</v>
      </c>
      <c r="N11" s="17">
        <v>0.237035773941634</v>
      </c>
      <c r="O11" s="17">
        <v>0.21523546316643299</v>
      </c>
      <c r="P11" s="17">
        <v>0.17010034466448701</v>
      </c>
      <c r="Q11" s="17"/>
      <c r="R11" s="17">
        <v>0.14860841162164201</v>
      </c>
      <c r="S11" s="17">
        <v>0.14316662765305599</v>
      </c>
      <c r="T11" s="17">
        <v>0.241347526176491</v>
      </c>
      <c r="U11" s="17">
        <v>0.215620344611507</v>
      </c>
      <c r="V11" s="17"/>
      <c r="W11" s="17">
        <v>0.17560367649718001</v>
      </c>
      <c r="X11" s="17">
        <v>0.230358095704259</v>
      </c>
      <c r="Y11" s="17">
        <v>0.188853751164065</v>
      </c>
      <c r="Z11" s="17">
        <v>0.130146227618118</v>
      </c>
      <c r="AA11" s="17">
        <v>0.14619648632752499</v>
      </c>
      <c r="AB11" s="17"/>
      <c r="AC11" s="17">
        <v>0.23155829405331299</v>
      </c>
      <c r="AD11" s="17">
        <v>0.13972832667584201</v>
      </c>
      <c r="AE11" s="17"/>
      <c r="AF11" s="17">
        <v>0.20332026277478199</v>
      </c>
      <c r="AG11" s="17">
        <v>0.18857248003468099</v>
      </c>
      <c r="AH11" s="17">
        <v>0.19947169565561099</v>
      </c>
      <c r="AI11" s="17">
        <v>0.235935555151811</v>
      </c>
      <c r="AJ11" s="17"/>
      <c r="AK11" s="17">
        <v>0.21708102398777701</v>
      </c>
      <c r="AL11" s="17">
        <v>0.18582268266389301</v>
      </c>
      <c r="AM11" s="17"/>
      <c r="AN11" s="17">
        <v>0.20670966751972</v>
      </c>
      <c r="AO11" s="17">
        <v>0.19122927988782801</v>
      </c>
      <c r="AP11" s="17">
        <v>0.21704716090892801</v>
      </c>
      <c r="AQ11" s="17"/>
      <c r="AR11" s="17">
        <v>0.303614965793637</v>
      </c>
      <c r="AS11" s="17">
        <v>9.9731639269075301E-2</v>
      </c>
      <c r="AT11" s="17"/>
      <c r="AU11" s="17">
        <v>0.23737761699591001</v>
      </c>
      <c r="AV11" s="17">
        <v>0.186604384005054</v>
      </c>
    </row>
    <row r="12" spans="2:48" x14ac:dyDescent="0.25">
      <c r="B12" s="18" t="s">
        <v>163</v>
      </c>
      <c r="C12" s="17">
        <v>0.18091833827710199</v>
      </c>
      <c r="D12" s="17">
        <v>0.152338361768041</v>
      </c>
      <c r="E12" s="17">
        <v>0.21272871365305901</v>
      </c>
      <c r="F12" s="17"/>
      <c r="G12" s="17">
        <v>0.14950760038350899</v>
      </c>
      <c r="H12" s="17">
        <v>0.196632924432395</v>
      </c>
      <c r="I12" s="17">
        <v>0.168925102091564</v>
      </c>
      <c r="J12" s="17">
        <v>0.18480015122469301</v>
      </c>
      <c r="K12" s="17">
        <v>0.20338390791249999</v>
      </c>
      <c r="L12" s="17"/>
      <c r="M12" s="17">
        <v>0.114462413248584</v>
      </c>
      <c r="N12" s="17">
        <v>0.15527214131991399</v>
      </c>
      <c r="O12" s="17">
        <v>0.222365793262743</v>
      </c>
      <c r="P12" s="17">
        <v>0.24747573100831199</v>
      </c>
      <c r="Q12" s="17"/>
      <c r="R12" s="17">
        <v>0.15252572763191899</v>
      </c>
      <c r="S12" s="17">
        <v>0.166505717097019</v>
      </c>
      <c r="T12" s="17">
        <v>0.15958544361766</v>
      </c>
      <c r="U12" s="17">
        <v>0.212864031534056</v>
      </c>
      <c r="V12" s="17"/>
      <c r="W12" s="17">
        <v>0.20660463068382701</v>
      </c>
      <c r="X12" s="17">
        <v>0.19252102676333199</v>
      </c>
      <c r="Y12" s="17">
        <v>0.12743831642825901</v>
      </c>
      <c r="Z12" s="17">
        <v>0.13404551211773899</v>
      </c>
      <c r="AA12" s="17">
        <v>6.65399119729983E-2</v>
      </c>
      <c r="AB12" s="17"/>
      <c r="AC12" s="17">
        <v>0.193850223553483</v>
      </c>
      <c r="AD12" s="17">
        <v>0.15976379743980501</v>
      </c>
      <c r="AE12" s="17"/>
      <c r="AF12" s="17">
        <v>0.191426276521796</v>
      </c>
      <c r="AG12" s="17">
        <v>0.20253099563823901</v>
      </c>
      <c r="AH12" s="17">
        <v>0.13620039972077699</v>
      </c>
      <c r="AI12" s="17">
        <v>0.305218957686127</v>
      </c>
      <c r="AJ12" s="17"/>
      <c r="AK12" s="17">
        <v>0.22850006694988301</v>
      </c>
      <c r="AL12" s="17">
        <v>0.14304631507971899</v>
      </c>
      <c r="AM12" s="17"/>
      <c r="AN12" s="17">
        <v>0.19899120017619201</v>
      </c>
      <c r="AO12" s="17">
        <v>0.17870464982544201</v>
      </c>
      <c r="AP12" s="17">
        <v>0.185466503607152</v>
      </c>
      <c r="AQ12" s="17"/>
      <c r="AR12" s="17">
        <v>0.22814066944773201</v>
      </c>
      <c r="AS12" s="17">
        <v>0.15193500413564501</v>
      </c>
      <c r="AT12" s="17"/>
      <c r="AU12" s="17">
        <v>0.21036733077278599</v>
      </c>
      <c r="AV12" s="17">
        <v>0.16298877638349901</v>
      </c>
    </row>
    <row r="13" spans="2:48" x14ac:dyDescent="0.25">
      <c r="B13" s="18" t="s">
        <v>166</v>
      </c>
      <c r="C13" s="17">
        <v>0.176246366170935</v>
      </c>
      <c r="D13" s="17">
        <v>0.20670169557580301</v>
      </c>
      <c r="E13" s="17">
        <v>0.149044441657912</v>
      </c>
      <c r="F13" s="17"/>
      <c r="G13" s="17">
        <v>0.16644973815863401</v>
      </c>
      <c r="H13" s="17">
        <v>0.150190992016525</v>
      </c>
      <c r="I13" s="17">
        <v>0.184805027210761</v>
      </c>
      <c r="J13" s="17">
        <v>0.17350463392031101</v>
      </c>
      <c r="K13" s="17">
        <v>0.20527770537488199</v>
      </c>
      <c r="L13" s="17"/>
      <c r="M13" s="17">
        <v>0.22229575759449699</v>
      </c>
      <c r="N13" s="17">
        <v>0.187930701570165</v>
      </c>
      <c r="O13" s="17">
        <v>0.16805865454167701</v>
      </c>
      <c r="P13" s="17">
        <v>0.13061768503011101</v>
      </c>
      <c r="Q13" s="17"/>
      <c r="R13" s="17">
        <v>0.19887022572348201</v>
      </c>
      <c r="S13" s="17">
        <v>0.13137251260122801</v>
      </c>
      <c r="T13" s="17">
        <v>0.20771591535335099</v>
      </c>
      <c r="U13" s="17">
        <v>0.162174542142939</v>
      </c>
      <c r="V13" s="17"/>
      <c r="W13" s="17">
        <v>0.144686480696922</v>
      </c>
      <c r="X13" s="17">
        <v>0.18891690764195701</v>
      </c>
      <c r="Y13" s="17">
        <v>0.17028953239280201</v>
      </c>
      <c r="Z13" s="17">
        <v>0.237418264724649</v>
      </c>
      <c r="AA13" s="17">
        <v>0.405645340012596</v>
      </c>
      <c r="AB13" s="17"/>
      <c r="AC13" s="17">
        <v>0.16215353321492901</v>
      </c>
      <c r="AD13" s="17">
        <v>0.206258646629739</v>
      </c>
      <c r="AE13" s="17"/>
      <c r="AF13" s="17">
        <v>0.23078454627693001</v>
      </c>
      <c r="AG13" s="17">
        <v>0.12868873746047099</v>
      </c>
      <c r="AH13" s="17">
        <v>0.16621572933027601</v>
      </c>
      <c r="AI13" s="17">
        <v>0.18630339637978299</v>
      </c>
      <c r="AJ13" s="17"/>
      <c r="AK13" s="17">
        <v>0.14195926280346799</v>
      </c>
      <c r="AL13" s="17">
        <v>0.21177935738481299</v>
      </c>
      <c r="AM13" s="17"/>
      <c r="AN13" s="17">
        <v>0.22099922199205599</v>
      </c>
      <c r="AO13" s="17">
        <v>0.15411675495601901</v>
      </c>
      <c r="AP13" s="17">
        <v>0.165795166430701</v>
      </c>
      <c r="AQ13" s="17"/>
      <c r="AR13" s="17">
        <v>0.19662360874129001</v>
      </c>
      <c r="AS13" s="17">
        <v>0.102860593827433</v>
      </c>
      <c r="AT13" s="17"/>
      <c r="AU13" s="17">
        <v>0.22835588463665099</v>
      </c>
      <c r="AV13" s="17">
        <v>0.121066055407138</v>
      </c>
    </row>
    <row r="14" spans="2:48" x14ac:dyDescent="0.25">
      <c r="B14" s="18" t="s">
        <v>53</v>
      </c>
      <c r="C14" s="17">
        <v>0.16721040553498401</v>
      </c>
      <c r="D14" s="17">
        <v>0.13399524034494301</v>
      </c>
      <c r="E14" s="17">
        <v>0.19926902408463201</v>
      </c>
      <c r="F14" s="17"/>
      <c r="G14" s="17">
        <v>0.166881908390902</v>
      </c>
      <c r="H14" s="17">
        <v>0.17580503886214399</v>
      </c>
      <c r="I14" s="17">
        <v>0.13084334038669401</v>
      </c>
      <c r="J14" s="17">
        <v>0.19316198643288801</v>
      </c>
      <c r="K14" s="17">
        <v>0.16890762993713701</v>
      </c>
      <c r="L14" s="17"/>
      <c r="M14" s="17">
        <v>0.16188119550541899</v>
      </c>
      <c r="N14" s="17">
        <v>0.15853220164467799</v>
      </c>
      <c r="O14" s="17">
        <v>0.166911644861232</v>
      </c>
      <c r="P14" s="17">
        <v>0.172542076586709</v>
      </c>
      <c r="Q14" s="17"/>
      <c r="R14" s="17">
        <v>0.13925843184880499</v>
      </c>
      <c r="S14" s="17">
        <v>0.22790443340802799</v>
      </c>
      <c r="T14" s="17">
        <v>0.175126270878906</v>
      </c>
      <c r="U14" s="17">
        <v>0.14379048581832199</v>
      </c>
      <c r="V14" s="17"/>
      <c r="W14" s="17">
        <v>0.155617609986203</v>
      </c>
      <c r="X14" s="17">
        <v>0.15256791188649799</v>
      </c>
      <c r="Y14" s="17">
        <v>0.20776559931934099</v>
      </c>
      <c r="Z14" s="17">
        <v>0.169640091524073</v>
      </c>
      <c r="AA14" s="17">
        <v>0</v>
      </c>
      <c r="AB14" s="17"/>
      <c r="AC14" s="17">
        <v>0.17747084757814499</v>
      </c>
      <c r="AD14" s="17">
        <v>0.15074295016025299</v>
      </c>
      <c r="AE14" s="17"/>
      <c r="AF14" s="17">
        <v>0.16719720492038301</v>
      </c>
      <c r="AG14" s="17">
        <v>0.15064382691196301</v>
      </c>
      <c r="AH14" s="17">
        <v>0.183512698321245</v>
      </c>
      <c r="AI14" s="17">
        <v>0.17542471774028101</v>
      </c>
      <c r="AJ14" s="17"/>
      <c r="AK14" s="17">
        <v>0.15681651659743301</v>
      </c>
      <c r="AL14" s="17">
        <v>0.16488026222437199</v>
      </c>
      <c r="AM14" s="17"/>
      <c r="AN14" s="17">
        <v>0.17200749732048501</v>
      </c>
      <c r="AO14" s="17">
        <v>0.13625800618351999</v>
      </c>
      <c r="AP14" s="17">
        <v>0.21322254924932699</v>
      </c>
      <c r="AQ14" s="17"/>
      <c r="AR14" s="17">
        <v>0.21211814036791299</v>
      </c>
      <c r="AS14" s="17">
        <v>0.147994418547092</v>
      </c>
      <c r="AT14" s="17"/>
      <c r="AU14" s="17">
        <v>0.17629194922234601</v>
      </c>
      <c r="AV14" s="17">
        <v>0.188385379805561</v>
      </c>
    </row>
    <row r="15" spans="2:48" x14ac:dyDescent="0.25">
      <c r="B15" s="18" t="s">
        <v>177</v>
      </c>
      <c r="C15" s="17">
        <v>0.15244867898627301</v>
      </c>
      <c r="D15" s="17">
        <v>0.22427605954888</v>
      </c>
      <c r="E15" s="17">
        <v>8.1727781405149399E-2</v>
      </c>
      <c r="F15" s="17"/>
      <c r="G15" s="17">
        <v>0.11318582254576701</v>
      </c>
      <c r="H15" s="17">
        <v>0.130788051000058</v>
      </c>
      <c r="I15" s="17">
        <v>0.19401623811668101</v>
      </c>
      <c r="J15" s="17">
        <v>0.160552145040393</v>
      </c>
      <c r="K15" s="17">
        <v>0.162085881419297</v>
      </c>
      <c r="L15" s="17"/>
      <c r="M15" s="17">
        <v>0.18185764259541701</v>
      </c>
      <c r="N15" s="17">
        <v>0.15870889052951601</v>
      </c>
      <c r="O15" s="17">
        <v>0.145074482398201</v>
      </c>
      <c r="P15" s="17">
        <v>0.12898102592817101</v>
      </c>
      <c r="Q15" s="17"/>
      <c r="R15" s="17">
        <v>0.157319538755232</v>
      </c>
      <c r="S15" s="17">
        <v>0.13559466028726799</v>
      </c>
      <c r="T15" s="17">
        <v>0.20796742047872999</v>
      </c>
      <c r="U15" s="17">
        <v>0.144968307266295</v>
      </c>
      <c r="V15" s="17"/>
      <c r="W15" s="17">
        <v>0.12998701572989099</v>
      </c>
      <c r="X15" s="17">
        <v>0.14844814107464299</v>
      </c>
      <c r="Y15" s="17">
        <v>0.16499553845484599</v>
      </c>
      <c r="Z15" s="17">
        <v>0.18361522301647901</v>
      </c>
      <c r="AA15" s="17">
        <v>0.13307982394599699</v>
      </c>
      <c r="AB15" s="17"/>
      <c r="AC15" s="17">
        <v>0.148602694605869</v>
      </c>
      <c r="AD15" s="17">
        <v>0.16524060149004999</v>
      </c>
      <c r="AE15" s="17"/>
      <c r="AF15" s="17">
        <v>0.187675397760972</v>
      </c>
      <c r="AG15" s="17">
        <v>9.4492754901090006E-2</v>
      </c>
      <c r="AH15" s="17">
        <v>0.14667846663135101</v>
      </c>
      <c r="AI15" s="17">
        <v>0.17661410880891301</v>
      </c>
      <c r="AJ15" s="17"/>
      <c r="AK15" s="17">
        <v>0.15509432984728</v>
      </c>
      <c r="AL15" s="17">
        <v>0.14927020507983699</v>
      </c>
      <c r="AM15" s="17"/>
      <c r="AN15" s="17">
        <v>0.17264617483776801</v>
      </c>
      <c r="AO15" s="17">
        <v>0.144298931704303</v>
      </c>
      <c r="AP15" s="17">
        <v>0.153859588610299</v>
      </c>
      <c r="AQ15" s="17"/>
      <c r="AR15" s="17">
        <v>0.185422701009753</v>
      </c>
      <c r="AS15" s="17">
        <v>0.118160012758774</v>
      </c>
      <c r="AT15" s="17"/>
      <c r="AU15" s="17">
        <v>0.27326779242155302</v>
      </c>
      <c r="AV15" s="17">
        <v>5.3113825048395201E-2</v>
      </c>
    </row>
    <row r="16" spans="2:48" ht="30" x14ac:dyDescent="0.25">
      <c r="B16" s="18" t="s">
        <v>165</v>
      </c>
      <c r="C16" s="17">
        <v>0.151117301305565</v>
      </c>
      <c r="D16" s="17">
        <v>0.11139873062651801</v>
      </c>
      <c r="E16" s="17">
        <v>0.18937807162364501</v>
      </c>
      <c r="F16" s="17"/>
      <c r="G16" s="17">
        <v>0.11216172436698001</v>
      </c>
      <c r="H16" s="17">
        <v>0.15014049081713901</v>
      </c>
      <c r="I16" s="17">
        <v>0.13361769531971099</v>
      </c>
      <c r="J16" s="17">
        <v>0.19218517382787501</v>
      </c>
      <c r="K16" s="17">
        <v>0.16532484816207699</v>
      </c>
      <c r="L16" s="17"/>
      <c r="M16" s="17">
        <v>0.115662920277094</v>
      </c>
      <c r="N16" s="17">
        <v>0.159170964064764</v>
      </c>
      <c r="O16" s="17">
        <v>0.191251146774953</v>
      </c>
      <c r="P16" s="17">
        <v>0.149969904300148</v>
      </c>
      <c r="Q16" s="17"/>
      <c r="R16" s="17">
        <v>0.117121779822724</v>
      </c>
      <c r="S16" s="17">
        <v>0.14311003249146401</v>
      </c>
      <c r="T16" s="17">
        <v>0.196154634738681</v>
      </c>
      <c r="U16" s="17">
        <v>0.117415636927407</v>
      </c>
      <c r="V16" s="17"/>
      <c r="W16" s="17">
        <v>0.134674477079786</v>
      </c>
      <c r="X16" s="17">
        <v>0.15934054475786399</v>
      </c>
      <c r="Y16" s="17">
        <v>0.175663674962315</v>
      </c>
      <c r="Z16" s="17">
        <v>9.8146887871760902E-2</v>
      </c>
      <c r="AA16" s="17">
        <v>0.106767312160229</v>
      </c>
      <c r="AB16" s="17"/>
      <c r="AC16" s="17">
        <v>0.17625273369157901</v>
      </c>
      <c r="AD16" s="17">
        <v>0.105307248963169</v>
      </c>
      <c r="AE16" s="17"/>
      <c r="AF16" s="17">
        <v>0.18905387402260601</v>
      </c>
      <c r="AG16" s="17">
        <v>0.16406842341598399</v>
      </c>
      <c r="AH16" s="17">
        <v>9.7444647477174406E-2</v>
      </c>
      <c r="AI16" s="17">
        <v>0.202645944422051</v>
      </c>
      <c r="AJ16" s="17"/>
      <c r="AK16" s="17">
        <v>0.16656734051045799</v>
      </c>
      <c r="AL16" s="17">
        <v>0.14312217191693899</v>
      </c>
      <c r="AM16" s="17"/>
      <c r="AN16" s="17">
        <v>0.19487477297997599</v>
      </c>
      <c r="AO16" s="17">
        <v>0.13461184085675801</v>
      </c>
      <c r="AP16" s="17">
        <v>0.13272233262195399</v>
      </c>
      <c r="AQ16" s="17"/>
      <c r="AR16" s="17">
        <v>0.171835968129222</v>
      </c>
      <c r="AS16" s="17">
        <v>0.119211114943215</v>
      </c>
      <c r="AT16" s="17"/>
      <c r="AU16" s="17">
        <v>0.150871718999607</v>
      </c>
      <c r="AV16" s="17">
        <v>0.168991454937513</v>
      </c>
    </row>
    <row r="17" spans="2:48" x14ac:dyDescent="0.25">
      <c r="B17" s="18" t="s">
        <v>174</v>
      </c>
      <c r="C17" s="17">
        <v>0.149029717999518</v>
      </c>
      <c r="D17" s="17">
        <v>0.112714857795036</v>
      </c>
      <c r="E17" s="17">
        <v>0.17770882089540699</v>
      </c>
      <c r="F17" s="17"/>
      <c r="G17" s="17">
        <v>0.13893316602310701</v>
      </c>
      <c r="H17" s="17">
        <v>0.18262105087361599</v>
      </c>
      <c r="I17" s="17">
        <v>0.123150807426485</v>
      </c>
      <c r="J17" s="17">
        <v>0.19208120938547499</v>
      </c>
      <c r="K17" s="17">
        <v>0.108364541038209</v>
      </c>
      <c r="L17" s="17"/>
      <c r="M17" s="17">
        <v>0.125978269047887</v>
      </c>
      <c r="N17" s="17">
        <v>0.172168983063617</v>
      </c>
      <c r="O17" s="17">
        <v>0.15792233624430399</v>
      </c>
      <c r="P17" s="17">
        <v>0.14814794319876701</v>
      </c>
      <c r="Q17" s="17"/>
      <c r="R17" s="17">
        <v>0.124904400269379</v>
      </c>
      <c r="S17" s="17">
        <v>0.11705907503869201</v>
      </c>
      <c r="T17" s="17">
        <v>0.15517997899969799</v>
      </c>
      <c r="U17" s="17">
        <v>0.17437969736331199</v>
      </c>
      <c r="V17" s="17"/>
      <c r="W17" s="17">
        <v>0.16288557289856401</v>
      </c>
      <c r="X17" s="17">
        <v>0.15601104907280799</v>
      </c>
      <c r="Y17" s="17">
        <v>0.16756894981111001</v>
      </c>
      <c r="Z17" s="17">
        <v>6.7472622638713106E-2</v>
      </c>
      <c r="AA17" s="17">
        <v>4.0227400187230797E-2</v>
      </c>
      <c r="AB17" s="17"/>
      <c r="AC17" s="17">
        <v>0.17300375237705701</v>
      </c>
      <c r="AD17" s="17">
        <v>0.105775871322347</v>
      </c>
      <c r="AE17" s="17"/>
      <c r="AF17" s="17">
        <v>0.116127657519718</v>
      </c>
      <c r="AG17" s="17">
        <v>0.16187737069115701</v>
      </c>
      <c r="AH17" s="17">
        <v>0.15071614752822399</v>
      </c>
      <c r="AI17" s="17">
        <v>0.23764509126970301</v>
      </c>
      <c r="AJ17" s="17"/>
      <c r="AK17" s="17">
        <v>0.142120934399875</v>
      </c>
      <c r="AL17" s="17">
        <v>0.15669380715344999</v>
      </c>
      <c r="AM17" s="17"/>
      <c r="AN17" s="17">
        <v>0.153358430405829</v>
      </c>
      <c r="AO17" s="17">
        <v>0.120578233127724</v>
      </c>
      <c r="AP17" s="17">
        <v>0.17657448227816699</v>
      </c>
      <c r="AQ17" s="17"/>
      <c r="AR17" s="17">
        <v>0.17600060543968399</v>
      </c>
      <c r="AS17" s="17">
        <v>0.124054385000231</v>
      </c>
      <c r="AT17" s="17"/>
      <c r="AU17" s="17">
        <v>0.12215328876829699</v>
      </c>
      <c r="AV17" s="17">
        <v>0.18627822560382501</v>
      </c>
    </row>
    <row r="18" spans="2:48" x14ac:dyDescent="0.25">
      <c r="B18" s="18" t="s">
        <v>172</v>
      </c>
      <c r="C18" s="17">
        <v>0.13310690889399701</v>
      </c>
      <c r="D18" s="17">
        <v>0.121340468728491</v>
      </c>
      <c r="E18" s="17">
        <v>0.14213364857595201</v>
      </c>
      <c r="F18" s="17"/>
      <c r="G18" s="17">
        <v>9.6368008309201503E-2</v>
      </c>
      <c r="H18" s="17">
        <v>0.14134892196382801</v>
      </c>
      <c r="I18" s="17">
        <v>0.13545204669824301</v>
      </c>
      <c r="J18" s="17">
        <v>0.17321254890482499</v>
      </c>
      <c r="K18" s="17">
        <v>0.117751198789192</v>
      </c>
      <c r="L18" s="17"/>
      <c r="M18" s="17">
        <v>0.11360188500409001</v>
      </c>
      <c r="N18" s="17">
        <v>0.12931720352669901</v>
      </c>
      <c r="O18" s="17">
        <v>0.16502475350239201</v>
      </c>
      <c r="P18" s="17">
        <v>0.138474454954611</v>
      </c>
      <c r="Q18" s="17"/>
      <c r="R18" s="17">
        <v>9.0885763231528902E-2</v>
      </c>
      <c r="S18" s="17">
        <v>7.47925355504796E-2</v>
      </c>
      <c r="T18" s="17">
        <v>0.140160711171706</v>
      </c>
      <c r="U18" s="17">
        <v>0.17004800421962701</v>
      </c>
      <c r="V18" s="17"/>
      <c r="W18" s="17">
        <v>9.7504565714290697E-2</v>
      </c>
      <c r="X18" s="17">
        <v>0.15558416172183001</v>
      </c>
      <c r="Y18" s="17">
        <v>0.138591041991423</v>
      </c>
      <c r="Z18" s="17">
        <v>8.0958147347266404E-2</v>
      </c>
      <c r="AA18" s="17">
        <v>4.0227400187230797E-2</v>
      </c>
      <c r="AB18" s="17"/>
      <c r="AC18" s="17">
        <v>0.148194345395984</v>
      </c>
      <c r="AD18" s="17">
        <v>0.10610385659534</v>
      </c>
      <c r="AE18" s="17"/>
      <c r="AF18" s="17">
        <v>0.15317105630435801</v>
      </c>
      <c r="AG18" s="17">
        <v>0.124456186579795</v>
      </c>
      <c r="AH18" s="17">
        <v>0.129314888049196</v>
      </c>
      <c r="AI18" s="17">
        <v>0.12150272437045501</v>
      </c>
      <c r="AJ18" s="17"/>
      <c r="AK18" s="17">
        <v>0.123283429016976</v>
      </c>
      <c r="AL18" s="17">
        <v>0.146515287546817</v>
      </c>
      <c r="AM18" s="17"/>
      <c r="AN18" s="17">
        <v>0.15848794517536699</v>
      </c>
      <c r="AO18" s="17">
        <v>0.12559768295295401</v>
      </c>
      <c r="AP18" s="17">
        <v>0.130032938531596</v>
      </c>
      <c r="AQ18" s="17"/>
      <c r="AR18" s="17">
        <v>0.18862852852470399</v>
      </c>
      <c r="AS18" s="17">
        <v>6.9180049173367494E-2</v>
      </c>
      <c r="AT18" s="17"/>
      <c r="AU18" s="17">
        <v>0.182324873504316</v>
      </c>
      <c r="AV18" s="17">
        <v>0.114601569797875</v>
      </c>
    </row>
    <row r="19" spans="2:48" x14ac:dyDescent="0.25">
      <c r="B19" s="18" t="s">
        <v>171</v>
      </c>
      <c r="C19" s="17">
        <v>0.13153128891082599</v>
      </c>
      <c r="D19" s="17">
        <v>9.4363129909593904E-2</v>
      </c>
      <c r="E19" s="17">
        <v>0.16727641868662499</v>
      </c>
      <c r="F19" s="17"/>
      <c r="G19" s="17">
        <v>0.122510738453639</v>
      </c>
      <c r="H19" s="17">
        <v>0.11249216107469701</v>
      </c>
      <c r="I19" s="17">
        <v>0.14506505955628199</v>
      </c>
      <c r="J19" s="17">
        <v>0.14987724407144001</v>
      </c>
      <c r="K19" s="17">
        <v>0.12709517423314701</v>
      </c>
      <c r="L19" s="17"/>
      <c r="M19" s="17">
        <v>0.12283706747355801</v>
      </c>
      <c r="N19" s="17">
        <v>0.18085417768644199</v>
      </c>
      <c r="O19" s="17">
        <v>0.13506245197231101</v>
      </c>
      <c r="P19" s="17">
        <v>9.0577538477660993E-2</v>
      </c>
      <c r="Q19" s="17"/>
      <c r="R19" s="17">
        <v>0.122124039771841</v>
      </c>
      <c r="S19" s="17">
        <v>9.86325808738229E-2</v>
      </c>
      <c r="T19" s="17">
        <v>0.136004270223507</v>
      </c>
      <c r="U19" s="17">
        <v>0.14508148295764201</v>
      </c>
      <c r="V19" s="17"/>
      <c r="W19" s="17">
        <v>0.122900370078436</v>
      </c>
      <c r="X19" s="17">
        <v>0.127822635151224</v>
      </c>
      <c r="Y19" s="17">
        <v>0.11018666703279199</v>
      </c>
      <c r="Z19" s="17">
        <v>0.21045104554802399</v>
      </c>
      <c r="AA19" s="17">
        <v>0.106767312160229</v>
      </c>
      <c r="AB19" s="17"/>
      <c r="AC19" s="17">
        <v>0.14304484415861801</v>
      </c>
      <c r="AD19" s="17">
        <v>0.10942138742947</v>
      </c>
      <c r="AE19" s="17"/>
      <c r="AF19" s="17">
        <v>0.168597986122142</v>
      </c>
      <c r="AG19" s="17">
        <v>0.14455858414431499</v>
      </c>
      <c r="AH19" s="17">
        <v>0.10112565219673</v>
      </c>
      <c r="AI19" s="17">
        <v>0.13232798903475099</v>
      </c>
      <c r="AJ19" s="17"/>
      <c r="AK19" s="17">
        <v>0.131917433089597</v>
      </c>
      <c r="AL19" s="17">
        <v>0.131283278110988</v>
      </c>
      <c r="AM19" s="17"/>
      <c r="AN19" s="17">
        <v>0.17694744515323299</v>
      </c>
      <c r="AO19" s="17">
        <v>0.115430208488379</v>
      </c>
      <c r="AP19" s="17">
        <v>0.123488196865112</v>
      </c>
      <c r="AQ19" s="17"/>
      <c r="AR19" s="17">
        <v>0.17413869610670801</v>
      </c>
      <c r="AS19" s="17">
        <v>9.6900045539491095E-2</v>
      </c>
      <c r="AT19" s="17"/>
      <c r="AU19" s="17">
        <v>0.155578967883442</v>
      </c>
      <c r="AV19" s="17">
        <v>0.12789909712081299</v>
      </c>
    </row>
    <row r="20" spans="2:48" ht="30" x14ac:dyDescent="0.25">
      <c r="B20" s="18" t="s">
        <v>167</v>
      </c>
      <c r="C20" s="17">
        <v>0.110045553223149</v>
      </c>
      <c r="D20" s="17">
        <v>0.14261925287479699</v>
      </c>
      <c r="E20" s="17">
        <v>7.9527981195421704E-2</v>
      </c>
      <c r="F20" s="17"/>
      <c r="G20" s="17">
        <v>8.3529429178926001E-2</v>
      </c>
      <c r="H20" s="17">
        <v>0.101438568685118</v>
      </c>
      <c r="I20" s="17">
        <v>0.11321719486684501</v>
      </c>
      <c r="J20" s="17">
        <v>0.14299307630034999</v>
      </c>
      <c r="K20" s="17">
        <v>0.107692060062761</v>
      </c>
      <c r="L20" s="17"/>
      <c r="M20" s="17">
        <v>8.6638058617285504E-2</v>
      </c>
      <c r="N20" s="17">
        <v>9.95332145991107E-2</v>
      </c>
      <c r="O20" s="17">
        <v>0.14526867487700301</v>
      </c>
      <c r="P20" s="17">
        <v>0.117855423287691</v>
      </c>
      <c r="Q20" s="17"/>
      <c r="R20" s="17">
        <v>8.0481312406277095E-2</v>
      </c>
      <c r="S20" s="17">
        <v>0.102834262540396</v>
      </c>
      <c r="T20" s="17">
        <v>0.14609915663855899</v>
      </c>
      <c r="U20" s="17">
        <v>0.104045336633142</v>
      </c>
      <c r="V20" s="17"/>
      <c r="W20" s="17">
        <v>0.122023209302208</v>
      </c>
      <c r="X20" s="17">
        <v>0.10504005857470899</v>
      </c>
      <c r="Y20" s="17">
        <v>8.6885717913813498E-2</v>
      </c>
      <c r="Z20" s="17">
        <v>0.112442769316651</v>
      </c>
      <c r="AA20" s="17">
        <v>0.23583501798345199</v>
      </c>
      <c r="AB20" s="17"/>
      <c r="AC20" s="17">
        <v>0.12516395900524599</v>
      </c>
      <c r="AD20" s="17">
        <v>8.4659829933089903E-2</v>
      </c>
      <c r="AE20" s="17"/>
      <c r="AF20" s="17">
        <v>0.18410219867855099</v>
      </c>
      <c r="AG20" s="17">
        <v>6.9479537735725794E-2</v>
      </c>
      <c r="AH20" s="17">
        <v>7.5718170542332694E-2</v>
      </c>
      <c r="AI20" s="17">
        <v>0.111329282701242</v>
      </c>
      <c r="AJ20" s="17"/>
      <c r="AK20" s="17">
        <v>0.11464837460336801</v>
      </c>
      <c r="AL20" s="17">
        <v>0.10053749032021</v>
      </c>
      <c r="AM20" s="17"/>
      <c r="AN20" s="17">
        <v>0.15134800846830301</v>
      </c>
      <c r="AO20" s="17">
        <v>0.107332926972996</v>
      </c>
      <c r="AP20" s="17">
        <v>7.0136642028199803E-2</v>
      </c>
      <c r="AQ20" s="17"/>
      <c r="AR20" s="17">
        <v>0.12034403478269</v>
      </c>
      <c r="AS20" s="17">
        <v>6.5518277085030399E-2</v>
      </c>
      <c r="AT20" s="17"/>
      <c r="AU20" s="17">
        <v>0.125379184794712</v>
      </c>
      <c r="AV20" s="17">
        <v>8.5141975066318099E-2</v>
      </c>
    </row>
    <row r="21" spans="2:48" x14ac:dyDescent="0.25">
      <c r="B21" s="18" t="s">
        <v>179</v>
      </c>
      <c r="C21" s="17">
        <v>9.3024113612633602E-2</v>
      </c>
      <c r="D21" s="17">
        <v>9.9276386034863898E-2</v>
      </c>
      <c r="E21" s="17">
        <v>8.3776239277333395E-2</v>
      </c>
      <c r="F21" s="17"/>
      <c r="G21" s="17">
        <v>5.3904471879267501E-2</v>
      </c>
      <c r="H21" s="17">
        <v>5.84819796410763E-2</v>
      </c>
      <c r="I21" s="17">
        <v>9.9880556410346696E-2</v>
      </c>
      <c r="J21" s="17">
        <v>0.12832870420245199</v>
      </c>
      <c r="K21" s="17">
        <v>0.12194602313113199</v>
      </c>
      <c r="L21" s="17"/>
      <c r="M21" s="17">
        <v>0.132795003587377</v>
      </c>
      <c r="N21" s="17">
        <v>9.2818827449864694E-2</v>
      </c>
      <c r="O21" s="17">
        <v>9.9147872527495295E-2</v>
      </c>
      <c r="P21" s="17">
        <v>5.5307877590881099E-2</v>
      </c>
      <c r="Q21" s="17"/>
      <c r="R21" s="17">
        <v>0.120709232504025</v>
      </c>
      <c r="S21" s="17">
        <v>8.7447676112845499E-2</v>
      </c>
      <c r="T21" s="17">
        <v>8.8236260533864602E-2</v>
      </c>
      <c r="U21" s="17">
        <v>0.104113591253886</v>
      </c>
      <c r="V21" s="17"/>
      <c r="W21" s="17">
        <v>6.0688192220020303E-2</v>
      </c>
      <c r="X21" s="17">
        <v>9.9606711646797894E-2</v>
      </c>
      <c r="Y21" s="17">
        <v>0.139325324518009</v>
      </c>
      <c r="Z21" s="17">
        <v>0.13534541834053901</v>
      </c>
      <c r="AA21" s="17">
        <v>0.206032853251852</v>
      </c>
      <c r="AB21" s="17"/>
      <c r="AC21" s="17">
        <v>9.8186053115820501E-2</v>
      </c>
      <c r="AD21" s="17">
        <v>8.6303028732093903E-2</v>
      </c>
      <c r="AE21" s="17"/>
      <c r="AF21" s="17">
        <v>0.124873646657088</v>
      </c>
      <c r="AG21" s="17">
        <v>7.9504231145805807E-2</v>
      </c>
      <c r="AH21" s="17">
        <v>8.6442417133507102E-2</v>
      </c>
      <c r="AI21" s="17">
        <v>6.5053819912473401E-2</v>
      </c>
      <c r="AJ21" s="17"/>
      <c r="AK21" s="17">
        <v>8.2910720579189995E-2</v>
      </c>
      <c r="AL21" s="17">
        <v>9.4751929347780497E-2</v>
      </c>
      <c r="AM21" s="17"/>
      <c r="AN21" s="17">
        <v>0.13806661480955801</v>
      </c>
      <c r="AO21" s="17">
        <v>7.98914827016977E-2</v>
      </c>
      <c r="AP21" s="17">
        <v>7.7655839881586697E-2</v>
      </c>
      <c r="AQ21" s="17"/>
      <c r="AR21" s="17">
        <v>0.12052848530490599</v>
      </c>
      <c r="AS21" s="17">
        <v>6.9896813748467096E-2</v>
      </c>
      <c r="AT21" s="17"/>
      <c r="AU21" s="17">
        <v>0.119824562161777</v>
      </c>
      <c r="AV21" s="17">
        <v>8.5216875310950901E-2</v>
      </c>
    </row>
    <row r="22" spans="2:48" x14ac:dyDescent="0.25">
      <c r="B22" s="18" t="s">
        <v>173</v>
      </c>
      <c r="C22" s="17">
        <v>9.1923445475422805E-2</v>
      </c>
      <c r="D22" s="17">
        <v>8.77853850517233E-2</v>
      </c>
      <c r="E22" s="17">
        <v>9.7721806321036497E-2</v>
      </c>
      <c r="F22" s="17"/>
      <c r="G22" s="17">
        <v>5.8408745881188398E-2</v>
      </c>
      <c r="H22" s="17">
        <v>0.102363727391809</v>
      </c>
      <c r="I22" s="17">
        <v>8.0426015248554902E-2</v>
      </c>
      <c r="J22" s="17">
        <v>0.120589348365729</v>
      </c>
      <c r="K22" s="17">
        <v>9.63273359693817E-2</v>
      </c>
      <c r="L22" s="17"/>
      <c r="M22" s="17">
        <v>0.105510641569365</v>
      </c>
      <c r="N22" s="17">
        <v>0.12644062246681401</v>
      </c>
      <c r="O22" s="17">
        <v>8.4381912144545407E-2</v>
      </c>
      <c r="P22" s="17">
        <v>5.1944075345375602E-2</v>
      </c>
      <c r="Q22" s="17"/>
      <c r="R22" s="17">
        <v>8.6406890289550703E-2</v>
      </c>
      <c r="S22" s="17">
        <v>8.7999724098401705E-2</v>
      </c>
      <c r="T22" s="17">
        <v>7.5653856426038196E-2</v>
      </c>
      <c r="U22" s="17">
        <v>0.107278722316949</v>
      </c>
      <c r="V22" s="17"/>
      <c r="W22" s="17">
        <v>6.5220176250038203E-2</v>
      </c>
      <c r="X22" s="17">
        <v>0.10254442310150901</v>
      </c>
      <c r="Y22" s="17">
        <v>9.4965321345313394E-2</v>
      </c>
      <c r="Z22" s="17">
        <v>0.16089470091352601</v>
      </c>
      <c r="AA22" s="17">
        <v>4.0227400187230797E-2</v>
      </c>
      <c r="AB22" s="17"/>
      <c r="AC22" s="17">
        <v>0.101085475779923</v>
      </c>
      <c r="AD22" s="17">
        <v>7.7425005839828406E-2</v>
      </c>
      <c r="AE22" s="17"/>
      <c r="AF22" s="17">
        <v>9.2055853854173197E-2</v>
      </c>
      <c r="AG22" s="17">
        <v>0.119056194954185</v>
      </c>
      <c r="AH22" s="17">
        <v>9.2290846127051296E-2</v>
      </c>
      <c r="AI22" s="17">
        <v>4.8152610919152801E-2</v>
      </c>
      <c r="AJ22" s="17"/>
      <c r="AK22" s="17">
        <v>9.3570626152701106E-2</v>
      </c>
      <c r="AL22" s="17">
        <v>9.1157784706499004E-2</v>
      </c>
      <c r="AM22" s="17"/>
      <c r="AN22" s="17">
        <v>8.4508965726644195E-2</v>
      </c>
      <c r="AO22" s="17">
        <v>0.11331242165563001</v>
      </c>
      <c r="AP22" s="17">
        <v>8.0134694069414494E-2</v>
      </c>
      <c r="AQ22" s="17"/>
      <c r="AR22" s="17">
        <v>0.12509502173294401</v>
      </c>
      <c r="AS22" s="17">
        <v>5.8533817573834898E-2</v>
      </c>
      <c r="AT22" s="17"/>
      <c r="AU22" s="17">
        <v>0.101602948429696</v>
      </c>
      <c r="AV22" s="17">
        <v>9.7696645511885602E-2</v>
      </c>
    </row>
    <row r="23" spans="2:48" x14ac:dyDescent="0.25">
      <c r="B23" s="18" t="s">
        <v>176</v>
      </c>
      <c r="C23" s="17">
        <v>8.7419849130808205E-2</v>
      </c>
      <c r="D23" s="17">
        <v>5.0322066699605601E-2</v>
      </c>
      <c r="E23" s="17">
        <v>0.12134120684213</v>
      </c>
      <c r="F23" s="17"/>
      <c r="G23" s="17">
        <v>6.4597015728746099E-2</v>
      </c>
      <c r="H23" s="17">
        <v>7.48387514596736E-2</v>
      </c>
      <c r="I23" s="17">
        <v>0.109509326770393</v>
      </c>
      <c r="J23" s="17">
        <v>0.100283483098574</v>
      </c>
      <c r="K23" s="17">
        <v>8.6913649058101006E-2</v>
      </c>
      <c r="L23" s="17"/>
      <c r="M23" s="17">
        <v>7.1073392745473196E-2</v>
      </c>
      <c r="N23" s="17">
        <v>0.10866674667646301</v>
      </c>
      <c r="O23" s="17">
        <v>8.3032036401470694E-2</v>
      </c>
      <c r="P23" s="17">
        <v>8.4479058883751595E-2</v>
      </c>
      <c r="Q23" s="17"/>
      <c r="R23" s="17">
        <v>8.1579455865789796E-2</v>
      </c>
      <c r="S23" s="17">
        <v>0.100652792867076</v>
      </c>
      <c r="T23" s="17">
        <v>8.7226745137234593E-2</v>
      </c>
      <c r="U23" s="17">
        <v>7.3430063716209096E-2</v>
      </c>
      <c r="V23" s="17"/>
      <c r="W23" s="17">
        <v>8.9782774075705604E-2</v>
      </c>
      <c r="X23" s="17">
        <v>8.8869549988381494E-2</v>
      </c>
      <c r="Y23" s="17">
        <v>9.3879644194646505E-2</v>
      </c>
      <c r="Z23" s="17">
        <v>0.127874876315905</v>
      </c>
      <c r="AA23" s="17">
        <v>0.105969086140295</v>
      </c>
      <c r="AB23" s="17"/>
      <c r="AC23" s="17">
        <v>7.71649120850144E-2</v>
      </c>
      <c r="AD23" s="17">
        <v>0.102272055224087</v>
      </c>
      <c r="AE23" s="17"/>
      <c r="AF23" s="17">
        <v>9.7051563008383898E-2</v>
      </c>
      <c r="AG23" s="17">
        <v>8.5044101904981406E-2</v>
      </c>
      <c r="AH23" s="17">
        <v>8.6351840231836105E-2</v>
      </c>
      <c r="AI23" s="17">
        <v>5.6377173676137697E-2</v>
      </c>
      <c r="AJ23" s="17"/>
      <c r="AK23" s="17">
        <v>7.1403974224472297E-2</v>
      </c>
      <c r="AL23" s="17">
        <v>0.104314377323227</v>
      </c>
      <c r="AM23" s="17"/>
      <c r="AN23" s="17">
        <v>8.8826976290793502E-2</v>
      </c>
      <c r="AO23" s="17">
        <v>0.112281046434552</v>
      </c>
      <c r="AP23" s="17">
        <v>6.7075626223215307E-2</v>
      </c>
      <c r="AQ23" s="17"/>
      <c r="AR23" s="17">
        <v>0.101105024120177</v>
      </c>
      <c r="AS23" s="17">
        <v>9.6732268522460002E-2</v>
      </c>
      <c r="AT23" s="17"/>
      <c r="AU23" s="17">
        <v>9.0917910959148696E-2</v>
      </c>
      <c r="AV23" s="17">
        <v>9.7220102035568995E-2</v>
      </c>
    </row>
    <row r="24" spans="2:48" x14ac:dyDescent="0.25">
      <c r="B24" s="18" t="s">
        <v>180</v>
      </c>
      <c r="C24" s="17">
        <v>7.3767094185537604E-2</v>
      </c>
      <c r="D24" s="17">
        <v>5.4215693478745601E-2</v>
      </c>
      <c r="E24" s="17">
        <v>9.0768638239774296E-2</v>
      </c>
      <c r="F24" s="17"/>
      <c r="G24" s="17">
        <v>3.5329071846921599E-2</v>
      </c>
      <c r="H24" s="17">
        <v>7.0521752816580102E-2</v>
      </c>
      <c r="I24" s="17">
        <v>7.9126949825912896E-2</v>
      </c>
      <c r="J24" s="17">
        <v>9.0895892683272403E-2</v>
      </c>
      <c r="K24" s="17">
        <v>9.1165651803754799E-2</v>
      </c>
      <c r="L24" s="17"/>
      <c r="M24" s="17">
        <v>9.19313131177769E-2</v>
      </c>
      <c r="N24" s="17">
        <v>6.4391419924368795E-2</v>
      </c>
      <c r="O24" s="17">
        <v>6.0254990833275401E-2</v>
      </c>
      <c r="P24" s="17">
        <v>8.4045497681440998E-2</v>
      </c>
      <c r="Q24" s="17"/>
      <c r="R24" s="17">
        <v>4.3106545779082399E-2</v>
      </c>
      <c r="S24" s="17">
        <v>5.4852151283891697E-2</v>
      </c>
      <c r="T24" s="17">
        <v>5.5342249530917403E-2</v>
      </c>
      <c r="U24" s="17">
        <v>9.6186679172753406E-2</v>
      </c>
      <c r="V24" s="17"/>
      <c r="W24" s="17">
        <v>5.6299267225000303E-2</v>
      </c>
      <c r="X24" s="17">
        <v>9.3267183213504398E-2</v>
      </c>
      <c r="Y24" s="17">
        <v>6.6764161236634798E-2</v>
      </c>
      <c r="Z24" s="17">
        <v>0.122727413787692</v>
      </c>
      <c r="AA24" s="17">
        <v>0.106767312160229</v>
      </c>
      <c r="AB24" s="17"/>
      <c r="AC24" s="17">
        <v>9.1855682019143403E-2</v>
      </c>
      <c r="AD24" s="17">
        <v>3.79227611364093E-2</v>
      </c>
      <c r="AE24" s="17"/>
      <c r="AF24" s="17">
        <v>6.7436604348883294E-2</v>
      </c>
      <c r="AG24" s="17">
        <v>8.7848724402962805E-2</v>
      </c>
      <c r="AH24" s="17">
        <v>6.9107485190416401E-2</v>
      </c>
      <c r="AI24" s="17">
        <v>8.6497049684178207E-2</v>
      </c>
      <c r="AJ24" s="17"/>
      <c r="AK24" s="17">
        <v>6.2411832564452402E-2</v>
      </c>
      <c r="AL24" s="17">
        <v>7.5715669997515195E-2</v>
      </c>
      <c r="AM24" s="17"/>
      <c r="AN24" s="17">
        <v>0.114803401380594</v>
      </c>
      <c r="AO24" s="17">
        <v>6.2156253553945898E-2</v>
      </c>
      <c r="AP24" s="17">
        <v>5.82482169979655E-2</v>
      </c>
      <c r="AQ24" s="17"/>
      <c r="AR24" s="17">
        <v>8.5088743225573693E-2</v>
      </c>
      <c r="AS24" s="17">
        <v>7.1854416620129299E-2</v>
      </c>
      <c r="AT24" s="17"/>
      <c r="AU24" s="17">
        <v>7.2653244548933099E-2</v>
      </c>
      <c r="AV24" s="17">
        <v>8.1215319585391896E-2</v>
      </c>
    </row>
    <row r="25" spans="2:48" x14ac:dyDescent="0.25">
      <c r="B25" s="18" t="s">
        <v>175</v>
      </c>
      <c r="C25" s="17">
        <v>7.0951753802334594E-2</v>
      </c>
      <c r="D25" s="17">
        <v>7.1585256797626298E-2</v>
      </c>
      <c r="E25" s="17">
        <v>7.1606752712986402E-2</v>
      </c>
      <c r="F25" s="17"/>
      <c r="G25" s="17">
        <v>2.11822560650285E-2</v>
      </c>
      <c r="H25" s="17">
        <v>7.9342103408502701E-2</v>
      </c>
      <c r="I25" s="17">
        <v>9.9350137098112801E-2</v>
      </c>
      <c r="J25" s="17">
        <v>6.2253038328702097E-2</v>
      </c>
      <c r="K25" s="17">
        <v>9.0987633738138701E-2</v>
      </c>
      <c r="L25" s="17"/>
      <c r="M25" s="17">
        <v>9.12050942549925E-2</v>
      </c>
      <c r="N25" s="17">
        <v>8.53612232482132E-2</v>
      </c>
      <c r="O25" s="17">
        <v>4.6624284896076798E-2</v>
      </c>
      <c r="P25" s="17">
        <v>5.9221263597997002E-2</v>
      </c>
      <c r="Q25" s="17"/>
      <c r="R25" s="17">
        <v>7.1082586845401696E-2</v>
      </c>
      <c r="S25" s="17">
        <v>3.08456772768659E-2</v>
      </c>
      <c r="T25" s="17">
        <v>9.8101769824855897E-2</v>
      </c>
      <c r="U25" s="17">
        <v>8.0579518021926394E-2</v>
      </c>
      <c r="V25" s="17"/>
      <c r="W25" s="17">
        <v>2.7578072166390501E-2</v>
      </c>
      <c r="X25" s="17">
        <v>0.101752579986481</v>
      </c>
      <c r="Y25" s="17">
        <v>8.1104230179480694E-2</v>
      </c>
      <c r="Z25" s="17">
        <v>0.106657247646622</v>
      </c>
      <c r="AA25" s="17">
        <v>0</v>
      </c>
      <c r="AB25" s="17"/>
      <c r="AC25" s="17">
        <v>5.6056068691750199E-2</v>
      </c>
      <c r="AD25" s="17">
        <v>0.102260068420544</v>
      </c>
      <c r="AE25" s="17"/>
      <c r="AF25" s="17">
        <v>7.6473995118366805E-2</v>
      </c>
      <c r="AG25" s="17">
        <v>4.9500707240860399E-2</v>
      </c>
      <c r="AH25" s="17">
        <v>8.45687973633273E-2</v>
      </c>
      <c r="AI25" s="17">
        <v>4.5989548118883603E-2</v>
      </c>
      <c r="AJ25" s="17"/>
      <c r="AK25" s="17">
        <v>6.1029939782663301E-2</v>
      </c>
      <c r="AL25" s="17">
        <v>8.6904062206263594E-2</v>
      </c>
      <c r="AM25" s="17"/>
      <c r="AN25" s="17">
        <v>7.9523587229613196E-2</v>
      </c>
      <c r="AO25" s="17">
        <v>9.55463118918016E-2</v>
      </c>
      <c r="AP25" s="17">
        <v>4.1592271509067497E-2</v>
      </c>
      <c r="AQ25" s="17"/>
      <c r="AR25" s="17">
        <v>8.7837545927051203E-2</v>
      </c>
      <c r="AS25" s="17">
        <v>5.2617971378027498E-2</v>
      </c>
      <c r="AT25" s="17"/>
      <c r="AU25" s="17">
        <v>8.7954928728758694E-2</v>
      </c>
      <c r="AV25" s="17">
        <v>6.8867999017118098E-2</v>
      </c>
    </row>
    <row r="26" spans="2:48" x14ac:dyDescent="0.25">
      <c r="B26" s="18" t="s">
        <v>183</v>
      </c>
      <c r="C26" s="17">
        <v>6.61225030954046E-2</v>
      </c>
      <c r="D26" s="17">
        <v>5.4808829767337697E-2</v>
      </c>
      <c r="E26" s="17">
        <v>7.8615246017233395E-2</v>
      </c>
      <c r="F26" s="17"/>
      <c r="G26" s="17">
        <v>8.5918516690670105E-2</v>
      </c>
      <c r="H26" s="17">
        <v>8.7377724385796607E-2</v>
      </c>
      <c r="I26" s="17">
        <v>4.2664722817822E-2</v>
      </c>
      <c r="J26" s="17">
        <v>6.8633781301054894E-2</v>
      </c>
      <c r="K26" s="17">
        <v>4.70756966718947E-2</v>
      </c>
      <c r="L26" s="17"/>
      <c r="M26" s="17">
        <v>6.6037119959037105E-2</v>
      </c>
      <c r="N26" s="17">
        <v>8.1894337497844499E-2</v>
      </c>
      <c r="O26" s="17">
        <v>6.3972808092109298E-2</v>
      </c>
      <c r="P26" s="17">
        <v>5.3111213143927499E-2</v>
      </c>
      <c r="Q26" s="17"/>
      <c r="R26" s="17">
        <v>5.8860384428124801E-2</v>
      </c>
      <c r="S26" s="17">
        <v>4.5518200100841802E-2</v>
      </c>
      <c r="T26" s="17">
        <v>7.0256304709963704E-2</v>
      </c>
      <c r="U26" s="17">
        <v>6.8932254103634502E-2</v>
      </c>
      <c r="V26" s="17"/>
      <c r="W26" s="17">
        <v>4.1971000319037E-2</v>
      </c>
      <c r="X26" s="17">
        <v>8.2586972216640103E-2</v>
      </c>
      <c r="Y26" s="17">
        <v>6.3097056470001495E-2</v>
      </c>
      <c r="Z26" s="17">
        <v>0.112779342431173</v>
      </c>
      <c r="AA26" s="17">
        <v>0.14619648632752499</v>
      </c>
      <c r="AB26" s="17"/>
      <c r="AC26" s="17">
        <v>8.5783758012403899E-2</v>
      </c>
      <c r="AD26" s="17">
        <v>3.0406208784488499E-2</v>
      </c>
      <c r="AE26" s="17"/>
      <c r="AF26" s="17">
        <v>5.4864350802509898E-2</v>
      </c>
      <c r="AG26" s="17">
        <v>7.5699111503286398E-2</v>
      </c>
      <c r="AH26" s="17">
        <v>8.2741855618028895E-2</v>
      </c>
      <c r="AI26" s="17">
        <v>2.3654150458014701E-2</v>
      </c>
      <c r="AJ26" s="17"/>
      <c r="AK26" s="17">
        <v>5.1208978771208002E-2</v>
      </c>
      <c r="AL26" s="17">
        <v>7.9352629188974497E-2</v>
      </c>
      <c r="AM26" s="17"/>
      <c r="AN26" s="17">
        <v>5.9060323158198702E-2</v>
      </c>
      <c r="AO26" s="17">
        <v>5.3965625649614803E-2</v>
      </c>
      <c r="AP26" s="17">
        <v>9.4308395324879501E-2</v>
      </c>
      <c r="AQ26" s="17"/>
      <c r="AR26" s="17">
        <v>0.13009966697077199</v>
      </c>
      <c r="AS26" s="17">
        <v>2.0535855939525501E-2</v>
      </c>
      <c r="AT26" s="17"/>
      <c r="AU26" s="17">
        <v>8.1891943293112404E-2</v>
      </c>
      <c r="AV26" s="17">
        <v>6.18430809623658E-2</v>
      </c>
    </row>
    <row r="27" spans="2:48" x14ac:dyDescent="0.25">
      <c r="B27" s="18" t="s">
        <v>182</v>
      </c>
      <c r="C27" s="17">
        <v>6.5104578456545201E-2</v>
      </c>
      <c r="D27" s="17">
        <v>8.0479753057373205E-2</v>
      </c>
      <c r="E27" s="17">
        <v>4.86022370069948E-2</v>
      </c>
      <c r="F27" s="17"/>
      <c r="G27" s="17">
        <v>4.02746834913639E-2</v>
      </c>
      <c r="H27" s="17">
        <v>6.0966165398820701E-2</v>
      </c>
      <c r="I27" s="17">
        <v>6.6476820714598595E-2</v>
      </c>
      <c r="J27" s="17">
        <v>9.2183279929015302E-2</v>
      </c>
      <c r="K27" s="17">
        <v>6.4411624452712396E-2</v>
      </c>
      <c r="L27" s="17"/>
      <c r="M27" s="17">
        <v>5.9800334441588901E-2</v>
      </c>
      <c r="N27" s="17">
        <v>7.1011813717353406E-2</v>
      </c>
      <c r="O27" s="17">
        <v>6.4172494899843294E-2</v>
      </c>
      <c r="P27" s="17">
        <v>6.6364896467964701E-2</v>
      </c>
      <c r="Q27" s="17"/>
      <c r="R27" s="17">
        <v>3.5509640090342298E-2</v>
      </c>
      <c r="S27" s="17">
        <v>7.6544731970524901E-2</v>
      </c>
      <c r="T27" s="17">
        <v>6.0747729743954502E-2</v>
      </c>
      <c r="U27" s="17">
        <v>8.6268704519911005E-2</v>
      </c>
      <c r="V27" s="17"/>
      <c r="W27" s="17">
        <v>5.1863851881807199E-2</v>
      </c>
      <c r="X27" s="17">
        <v>6.4443898171890404E-2</v>
      </c>
      <c r="Y27" s="17">
        <v>5.82202977898712E-2</v>
      </c>
      <c r="Z27" s="17">
        <v>0.17756936718868599</v>
      </c>
      <c r="AA27" s="17">
        <v>6.65399119729983E-2</v>
      </c>
      <c r="AB27" s="17"/>
      <c r="AC27" s="17">
        <v>7.0901970165503606E-2</v>
      </c>
      <c r="AD27" s="17">
        <v>5.6174076993962201E-2</v>
      </c>
      <c r="AE27" s="17"/>
      <c r="AF27" s="17">
        <v>9.3920472819596396E-2</v>
      </c>
      <c r="AG27" s="17">
        <v>2.92407331788835E-2</v>
      </c>
      <c r="AH27" s="17">
        <v>5.8466941390848397E-2</v>
      </c>
      <c r="AI27" s="17">
        <v>9.5339199306442607E-2</v>
      </c>
      <c r="AJ27" s="17"/>
      <c r="AK27" s="17">
        <v>6.2301120610832803E-2</v>
      </c>
      <c r="AL27" s="17">
        <v>5.8148192187328397E-2</v>
      </c>
      <c r="AM27" s="17"/>
      <c r="AN27" s="17">
        <v>9.1609413456973293E-2</v>
      </c>
      <c r="AO27" s="17">
        <v>6.3934562206271695E-2</v>
      </c>
      <c r="AP27" s="17">
        <v>4.1413327908781002E-2</v>
      </c>
      <c r="AQ27" s="17"/>
      <c r="AR27" s="17">
        <v>7.7093999974495606E-2</v>
      </c>
      <c r="AS27" s="17">
        <v>5.5688668499249701E-2</v>
      </c>
      <c r="AT27" s="17"/>
      <c r="AU27" s="17">
        <v>8.07034629580968E-2</v>
      </c>
      <c r="AV27" s="17">
        <v>4.16706386037934E-2</v>
      </c>
    </row>
    <row r="28" spans="2:48" ht="30" x14ac:dyDescent="0.25">
      <c r="B28" s="18" t="s">
        <v>168</v>
      </c>
      <c r="C28" s="17">
        <v>6.3135202086223793E-2</v>
      </c>
      <c r="D28" s="17">
        <v>8.8792131741437005E-2</v>
      </c>
      <c r="E28" s="17">
        <v>3.63341435431992E-2</v>
      </c>
      <c r="F28" s="17"/>
      <c r="G28" s="17">
        <v>7.0005572177577205E-2</v>
      </c>
      <c r="H28" s="17">
        <v>4.89883170204196E-2</v>
      </c>
      <c r="I28" s="17">
        <v>6.3091327200637703E-2</v>
      </c>
      <c r="J28" s="17">
        <v>6.6893086877155797E-2</v>
      </c>
      <c r="K28" s="17">
        <v>6.6665250086718295E-2</v>
      </c>
      <c r="L28" s="17"/>
      <c r="M28" s="17">
        <v>6.5151317042897797E-2</v>
      </c>
      <c r="N28" s="17">
        <v>5.4690175990303402E-2</v>
      </c>
      <c r="O28" s="17">
        <v>7.8308238970773103E-2</v>
      </c>
      <c r="P28" s="17">
        <v>5.7683709674236097E-2</v>
      </c>
      <c r="Q28" s="17"/>
      <c r="R28" s="17">
        <v>3.9683307617616202E-2</v>
      </c>
      <c r="S28" s="17">
        <v>7.35993817873659E-2</v>
      </c>
      <c r="T28" s="17">
        <v>6.0977485036789798E-2</v>
      </c>
      <c r="U28" s="17">
        <v>7.7223559410578596E-2</v>
      </c>
      <c r="V28" s="17"/>
      <c r="W28" s="17">
        <v>6.1737452178839698E-2</v>
      </c>
      <c r="X28" s="17">
        <v>5.80369351170626E-2</v>
      </c>
      <c r="Y28" s="17">
        <v>8.2491841581580905E-2</v>
      </c>
      <c r="Z28" s="17">
        <v>7.2542321723229899E-2</v>
      </c>
      <c r="AA28" s="17">
        <v>6.65399119729983E-2</v>
      </c>
      <c r="AB28" s="17"/>
      <c r="AC28" s="17">
        <v>6.01719395673177E-2</v>
      </c>
      <c r="AD28" s="17">
        <v>6.3213691447677495E-2</v>
      </c>
      <c r="AE28" s="17"/>
      <c r="AF28" s="17">
        <v>8.6253891609855707E-2</v>
      </c>
      <c r="AG28" s="17">
        <v>4.3696889802236301E-2</v>
      </c>
      <c r="AH28" s="17">
        <v>5.1320260218223002E-2</v>
      </c>
      <c r="AI28" s="17">
        <v>5.1997535096254099E-2</v>
      </c>
      <c r="AJ28" s="17"/>
      <c r="AK28" s="17">
        <v>5.1374684860247197E-2</v>
      </c>
      <c r="AL28" s="17">
        <v>7.1057208766956995E-2</v>
      </c>
      <c r="AM28" s="17"/>
      <c r="AN28" s="17">
        <v>8.7889909949747894E-2</v>
      </c>
      <c r="AO28" s="17">
        <v>5.3008478792643497E-2</v>
      </c>
      <c r="AP28" s="17">
        <v>5.78112702825666E-2</v>
      </c>
      <c r="AQ28" s="17"/>
      <c r="AR28" s="17">
        <v>5.4728453214068003E-2</v>
      </c>
      <c r="AS28" s="17">
        <v>6.1411977706211901E-2</v>
      </c>
      <c r="AT28" s="17"/>
      <c r="AU28" s="17">
        <v>7.89161517414734E-2</v>
      </c>
      <c r="AV28" s="17">
        <v>4.8385130775782402E-2</v>
      </c>
    </row>
    <row r="29" spans="2:48" x14ac:dyDescent="0.25">
      <c r="B29" s="18" t="s">
        <v>184</v>
      </c>
      <c r="C29" s="17">
        <v>6.1510244547084099E-2</v>
      </c>
      <c r="D29" s="17">
        <v>7.4511148610706193E-2</v>
      </c>
      <c r="E29" s="17">
        <v>4.9649113839181698E-2</v>
      </c>
      <c r="F29" s="17"/>
      <c r="G29" s="17">
        <v>5.5400000639918699E-2</v>
      </c>
      <c r="H29" s="17">
        <v>7.6318147925289001E-2</v>
      </c>
      <c r="I29" s="17">
        <v>3.2109404166565297E-2</v>
      </c>
      <c r="J29" s="17">
        <v>9.1133013978584504E-2</v>
      </c>
      <c r="K29" s="17">
        <v>5.2175497585860299E-2</v>
      </c>
      <c r="L29" s="17"/>
      <c r="M29" s="17">
        <v>6.8264010762261004E-2</v>
      </c>
      <c r="N29" s="17">
        <v>6.8292987232076205E-2</v>
      </c>
      <c r="O29" s="17">
        <v>5.0755767965062801E-2</v>
      </c>
      <c r="P29" s="17">
        <v>5.4499015189378101E-2</v>
      </c>
      <c r="Q29" s="17"/>
      <c r="R29" s="17">
        <v>4.1012325259327298E-2</v>
      </c>
      <c r="S29" s="17">
        <v>7.7787730308654698E-2</v>
      </c>
      <c r="T29" s="17">
        <v>0.108384091346394</v>
      </c>
      <c r="U29" s="17">
        <v>2.6010141161603498E-2</v>
      </c>
      <c r="V29" s="17"/>
      <c r="W29" s="17">
        <v>4.89125707063717E-2</v>
      </c>
      <c r="X29" s="17">
        <v>5.5645515605194699E-2</v>
      </c>
      <c r="Y29" s="17">
        <v>8.4239481391314902E-2</v>
      </c>
      <c r="Z29" s="17">
        <v>0.11889261305295799</v>
      </c>
      <c r="AA29" s="17">
        <v>0</v>
      </c>
      <c r="AB29" s="17"/>
      <c r="AC29" s="17">
        <v>5.3969361605785901E-2</v>
      </c>
      <c r="AD29" s="17">
        <v>7.8258274903298994E-2</v>
      </c>
      <c r="AE29" s="17"/>
      <c r="AF29" s="17">
        <v>8.9889176558046902E-2</v>
      </c>
      <c r="AG29" s="17">
        <v>2.4537558244172801E-2</v>
      </c>
      <c r="AH29" s="17">
        <v>6.57855594916638E-2</v>
      </c>
      <c r="AI29" s="17">
        <v>2.12718435293212E-2</v>
      </c>
      <c r="AJ29" s="17"/>
      <c r="AK29" s="17">
        <v>5.8319482970588497E-2</v>
      </c>
      <c r="AL29" s="17">
        <v>6.5339235064041004E-2</v>
      </c>
      <c r="AM29" s="17"/>
      <c r="AN29" s="17">
        <v>8.5228944638248205E-2</v>
      </c>
      <c r="AO29" s="17">
        <v>6.0785047805780798E-2</v>
      </c>
      <c r="AP29" s="17">
        <v>4.9326136220279503E-2</v>
      </c>
      <c r="AQ29" s="17"/>
      <c r="AR29" s="17">
        <v>5.11415128739722E-2</v>
      </c>
      <c r="AS29" s="17">
        <v>6.4375896060549498E-2</v>
      </c>
      <c r="AT29" s="17"/>
      <c r="AU29" s="17">
        <v>8.1869436597870701E-2</v>
      </c>
      <c r="AV29" s="17">
        <v>5.0227538318321101E-2</v>
      </c>
    </row>
    <row r="30" spans="2:48" x14ac:dyDescent="0.25">
      <c r="B30" s="18" t="s">
        <v>181</v>
      </c>
      <c r="C30" s="17">
        <v>5.4009075973262897E-2</v>
      </c>
      <c r="D30" s="17">
        <v>6.6673460131384907E-2</v>
      </c>
      <c r="E30" s="17">
        <v>4.2347749963420701E-2</v>
      </c>
      <c r="F30" s="17"/>
      <c r="G30" s="17">
        <v>3.9859951409426102E-2</v>
      </c>
      <c r="H30" s="17">
        <v>4.5814675732101198E-2</v>
      </c>
      <c r="I30" s="17">
        <v>3.1941572205529303E-2</v>
      </c>
      <c r="J30" s="17">
        <v>9.1059431254075507E-2</v>
      </c>
      <c r="K30" s="17">
        <v>6.0122432412458897E-2</v>
      </c>
      <c r="L30" s="17"/>
      <c r="M30" s="17">
        <v>4.5077192093685499E-2</v>
      </c>
      <c r="N30" s="17">
        <v>7.4927684010451398E-2</v>
      </c>
      <c r="O30" s="17">
        <v>4.9395228281355098E-2</v>
      </c>
      <c r="P30" s="17">
        <v>4.8978446205808601E-2</v>
      </c>
      <c r="Q30" s="17"/>
      <c r="R30" s="17">
        <v>6.6256268656947601E-2</v>
      </c>
      <c r="S30" s="17">
        <v>4.00134005724029E-2</v>
      </c>
      <c r="T30" s="17">
        <v>5.2160189276447298E-2</v>
      </c>
      <c r="U30" s="17">
        <v>5.2110813778023402E-2</v>
      </c>
      <c r="V30" s="17"/>
      <c r="W30" s="17">
        <v>3.0195349261648199E-2</v>
      </c>
      <c r="X30" s="17">
        <v>6.2017544361464103E-2</v>
      </c>
      <c r="Y30" s="17">
        <v>7.4969838622989102E-2</v>
      </c>
      <c r="Z30" s="17">
        <v>6.2071956351584801E-2</v>
      </c>
      <c r="AA30" s="17">
        <v>6.65399119729983E-2</v>
      </c>
      <c r="AB30" s="17"/>
      <c r="AC30" s="17">
        <v>6.2947572316651407E-2</v>
      </c>
      <c r="AD30" s="17">
        <v>3.86122004602516E-2</v>
      </c>
      <c r="AE30" s="17"/>
      <c r="AF30" s="17">
        <v>7.1260172005183697E-2</v>
      </c>
      <c r="AG30" s="17">
        <v>3.8261350166484201E-2</v>
      </c>
      <c r="AH30" s="17">
        <v>4.7550377632485701E-2</v>
      </c>
      <c r="AI30" s="17">
        <v>4.0510468770655401E-2</v>
      </c>
      <c r="AJ30" s="17"/>
      <c r="AK30" s="17">
        <v>7.4749270463923101E-2</v>
      </c>
      <c r="AL30" s="17">
        <v>4.2929307969564401E-2</v>
      </c>
      <c r="AM30" s="17"/>
      <c r="AN30" s="17">
        <v>9.0966418534711602E-2</v>
      </c>
      <c r="AO30" s="17">
        <v>3.8916225165576003E-2</v>
      </c>
      <c r="AP30" s="17">
        <v>3.20142751346933E-2</v>
      </c>
      <c r="AQ30" s="17"/>
      <c r="AR30" s="17">
        <v>8.9922510322788196E-2</v>
      </c>
      <c r="AS30" s="17">
        <v>2.7535812129907699E-2</v>
      </c>
      <c r="AT30" s="17"/>
      <c r="AU30" s="17">
        <v>7.6306978379070994E-2</v>
      </c>
      <c r="AV30" s="17">
        <v>4.5028498799415201E-2</v>
      </c>
    </row>
    <row r="31" spans="2:48" ht="30" x14ac:dyDescent="0.25">
      <c r="B31" s="18" t="s">
        <v>169</v>
      </c>
      <c r="C31" s="17">
        <v>5.3129282283153202E-2</v>
      </c>
      <c r="D31" s="17">
        <v>7.8796283912314399E-2</v>
      </c>
      <c r="E31" s="17">
        <v>2.84731132721994E-2</v>
      </c>
      <c r="F31" s="17"/>
      <c r="G31" s="17">
        <v>3.4087821187886301E-2</v>
      </c>
      <c r="H31" s="17">
        <v>2.9018055901140299E-2</v>
      </c>
      <c r="I31" s="17">
        <v>6.5954544737066106E-2</v>
      </c>
      <c r="J31" s="17">
        <v>5.5758668488577801E-2</v>
      </c>
      <c r="K31" s="17">
        <v>7.9528464157968395E-2</v>
      </c>
      <c r="L31" s="17"/>
      <c r="M31" s="17">
        <v>4.1709186485356903E-2</v>
      </c>
      <c r="N31" s="17">
        <v>6.4857170300785902E-2</v>
      </c>
      <c r="O31" s="17">
        <v>6.9419050996514298E-2</v>
      </c>
      <c r="P31" s="17">
        <v>4.1354305529909798E-2</v>
      </c>
      <c r="Q31" s="17"/>
      <c r="R31" s="17">
        <v>1.09787322351429E-2</v>
      </c>
      <c r="S31" s="17">
        <v>6.7212050567810003E-2</v>
      </c>
      <c r="T31" s="17">
        <v>7.3549461790514095E-2</v>
      </c>
      <c r="U31" s="17">
        <v>5.0849345528569297E-2</v>
      </c>
      <c r="V31" s="17"/>
      <c r="W31" s="17">
        <v>4.1659829401871899E-2</v>
      </c>
      <c r="X31" s="17">
        <v>5.6021640413900203E-2</v>
      </c>
      <c r="Y31" s="17">
        <v>5.3812092644990199E-2</v>
      </c>
      <c r="Z31" s="17">
        <v>5.5863402186146799E-2</v>
      </c>
      <c r="AA31" s="17">
        <v>0.105105092528347</v>
      </c>
      <c r="AB31" s="17"/>
      <c r="AC31" s="17">
        <v>6.1115729069402797E-2</v>
      </c>
      <c r="AD31" s="17">
        <v>3.65717831524245E-2</v>
      </c>
      <c r="AE31" s="17"/>
      <c r="AF31" s="17">
        <v>9.4416420233114196E-2</v>
      </c>
      <c r="AG31" s="17">
        <v>4.7901053611606598E-2</v>
      </c>
      <c r="AH31" s="17">
        <v>2.2792054919274399E-2</v>
      </c>
      <c r="AI31" s="17">
        <v>5.4441194765915898E-2</v>
      </c>
      <c r="AJ31" s="17"/>
      <c r="AK31" s="17">
        <v>5.1045866499949799E-2</v>
      </c>
      <c r="AL31" s="17">
        <v>5.8821431655774303E-2</v>
      </c>
      <c r="AM31" s="17"/>
      <c r="AN31" s="17">
        <v>9.2441768351930201E-2</v>
      </c>
      <c r="AO31" s="17">
        <v>4.7748161060092303E-2</v>
      </c>
      <c r="AP31" s="17">
        <v>2.4919863944740099E-2</v>
      </c>
      <c r="AQ31" s="17"/>
      <c r="AR31" s="17">
        <v>5.3760030422991302E-2</v>
      </c>
      <c r="AS31" s="17">
        <v>3.2197508469221703E-2</v>
      </c>
      <c r="AT31" s="17"/>
      <c r="AU31" s="17">
        <v>7.76503535898692E-2</v>
      </c>
      <c r="AV31" s="17">
        <v>2.7249433972028898E-2</v>
      </c>
    </row>
    <row r="32" spans="2:48" ht="30" x14ac:dyDescent="0.25">
      <c r="B32" s="18" t="s">
        <v>178</v>
      </c>
      <c r="C32" s="17">
        <v>4.2699313013332199E-2</v>
      </c>
      <c r="D32" s="17">
        <v>3.68355919044022E-2</v>
      </c>
      <c r="E32" s="17">
        <v>4.6990573709949301E-2</v>
      </c>
      <c r="F32" s="17"/>
      <c r="G32" s="17">
        <v>1.7155034226566598E-2</v>
      </c>
      <c r="H32" s="17">
        <v>5.93633810838309E-2</v>
      </c>
      <c r="I32" s="17">
        <v>3.5084229025994798E-2</v>
      </c>
      <c r="J32" s="17">
        <v>6.7769560857165498E-2</v>
      </c>
      <c r="K32" s="17">
        <v>3.3244158425516201E-2</v>
      </c>
      <c r="L32" s="17"/>
      <c r="M32" s="17">
        <v>3.2234049727848602E-2</v>
      </c>
      <c r="N32" s="17">
        <v>4.9171333555909802E-2</v>
      </c>
      <c r="O32" s="17">
        <v>7.0740305370473905E-2</v>
      </c>
      <c r="P32" s="17">
        <v>2.40551223876703E-2</v>
      </c>
      <c r="Q32" s="17"/>
      <c r="R32" s="17">
        <v>3.4309503516552299E-2</v>
      </c>
      <c r="S32" s="17">
        <v>3.9746149683478699E-2</v>
      </c>
      <c r="T32" s="17">
        <v>3.8177089470674899E-2</v>
      </c>
      <c r="U32" s="17">
        <v>4.86589004034206E-2</v>
      </c>
      <c r="V32" s="17"/>
      <c r="W32" s="17">
        <v>2.57496346082376E-2</v>
      </c>
      <c r="X32" s="17">
        <v>6.4739260674322299E-2</v>
      </c>
      <c r="Y32" s="17">
        <v>3.3227432605718102E-2</v>
      </c>
      <c r="Z32" s="17">
        <v>6.0194178453819698E-2</v>
      </c>
      <c r="AA32" s="17">
        <v>8.6745102799036106E-2</v>
      </c>
      <c r="AB32" s="17"/>
      <c r="AC32" s="17">
        <v>5.1682396596715398E-2</v>
      </c>
      <c r="AD32" s="17">
        <v>2.4715021991133099E-2</v>
      </c>
      <c r="AE32" s="17"/>
      <c r="AF32" s="17">
        <v>5.2504989349718797E-2</v>
      </c>
      <c r="AG32" s="17">
        <v>2.9836750915567901E-2</v>
      </c>
      <c r="AH32" s="17">
        <v>4.5844405248035E-2</v>
      </c>
      <c r="AI32" s="17">
        <v>2.72479199359302E-2</v>
      </c>
      <c r="AJ32" s="17"/>
      <c r="AK32" s="17">
        <v>4.2181435326510003E-2</v>
      </c>
      <c r="AL32" s="17">
        <v>4.2404489810790702E-2</v>
      </c>
      <c r="AM32" s="17"/>
      <c r="AN32" s="17">
        <v>4.4890781366235297E-2</v>
      </c>
      <c r="AO32" s="17">
        <v>5.5295538655930003E-2</v>
      </c>
      <c r="AP32" s="17">
        <v>3.0019696060166301E-2</v>
      </c>
      <c r="AQ32" s="17"/>
      <c r="AR32" s="17">
        <v>4.28954259584007E-2</v>
      </c>
      <c r="AS32" s="17">
        <v>4.6509175281363002E-2</v>
      </c>
      <c r="AT32" s="17"/>
      <c r="AU32" s="17">
        <v>5.2390288649573201E-2</v>
      </c>
      <c r="AV32" s="17">
        <v>4.0488704264091402E-2</v>
      </c>
    </row>
    <row r="33" spans="2:48" x14ac:dyDescent="0.25">
      <c r="B33" s="18" t="s">
        <v>123</v>
      </c>
      <c r="C33" s="17">
        <v>2.94308202055822E-2</v>
      </c>
      <c r="D33" s="17">
        <v>2.7917454815266501E-2</v>
      </c>
      <c r="E33" s="17">
        <v>3.14754142781562E-2</v>
      </c>
      <c r="F33" s="17"/>
      <c r="G33" s="17">
        <v>3.3950422453234701E-2</v>
      </c>
      <c r="H33" s="17">
        <v>5.1860131151448101E-2</v>
      </c>
      <c r="I33" s="17">
        <v>1.82650252448118E-2</v>
      </c>
      <c r="J33" s="17">
        <v>2.4433108720551901E-2</v>
      </c>
      <c r="K33" s="17">
        <v>1.92202149129484E-2</v>
      </c>
      <c r="L33" s="17"/>
      <c r="M33" s="17">
        <v>1.6016668287910801E-2</v>
      </c>
      <c r="N33" s="17">
        <v>3.9950642211058499E-2</v>
      </c>
      <c r="O33" s="17">
        <v>2.9544818297592298E-2</v>
      </c>
      <c r="P33" s="17">
        <v>3.0671527719807301E-2</v>
      </c>
      <c r="Q33" s="17"/>
      <c r="R33" s="17">
        <v>1.8475298587603502E-2</v>
      </c>
      <c r="S33" s="17">
        <v>1.45840741233801E-2</v>
      </c>
      <c r="T33" s="17">
        <v>3.5003848628652801E-2</v>
      </c>
      <c r="U33" s="17">
        <v>5.2179001903766099E-2</v>
      </c>
      <c r="V33" s="17"/>
      <c r="W33" s="17">
        <v>2.8419433349259199E-2</v>
      </c>
      <c r="X33" s="17">
        <v>3.1745852918777399E-2</v>
      </c>
      <c r="Y33" s="17">
        <v>1.93972960214021E-2</v>
      </c>
      <c r="Z33" s="17">
        <v>1.38468386395919E-2</v>
      </c>
      <c r="AA33" s="17">
        <v>0</v>
      </c>
      <c r="AB33" s="17"/>
      <c r="AC33" s="17">
        <v>3.0717727743179799E-2</v>
      </c>
      <c r="AD33" s="17">
        <v>2.5543647096700602E-2</v>
      </c>
      <c r="AE33" s="17"/>
      <c r="AF33" s="17">
        <v>9.1304090596348499E-3</v>
      </c>
      <c r="AG33" s="17">
        <v>1.7682554210769901E-2</v>
      </c>
      <c r="AH33" s="17">
        <v>4.2552136513454498E-2</v>
      </c>
      <c r="AI33" s="17">
        <v>3.2850587717888902E-2</v>
      </c>
      <c r="AJ33" s="17"/>
      <c r="AK33" s="17">
        <v>2.7849025194854101E-2</v>
      </c>
      <c r="AL33" s="17">
        <v>2.1975874455737E-2</v>
      </c>
      <c r="AM33" s="17"/>
      <c r="AN33" s="17">
        <v>9.4530265126286598E-3</v>
      </c>
      <c r="AO33" s="17">
        <v>2.4073334041198501E-2</v>
      </c>
      <c r="AP33" s="17">
        <v>2.9846144090307E-2</v>
      </c>
      <c r="AQ33" s="17"/>
      <c r="AR33" s="17">
        <v>1.93948369491426E-2</v>
      </c>
      <c r="AS33" s="17">
        <v>3.1642231632826499E-2</v>
      </c>
      <c r="AT33" s="17"/>
      <c r="AU33" s="17">
        <v>1.9913212230871901E-2</v>
      </c>
      <c r="AV33" s="17">
        <v>2.8474791451461302E-2</v>
      </c>
    </row>
    <row r="34" spans="2:48" x14ac:dyDescent="0.25">
      <c r="B34" s="18" t="s">
        <v>101</v>
      </c>
      <c r="C34" s="17">
        <v>4.51928915676683E-2</v>
      </c>
      <c r="D34" s="17">
        <v>3.7183220561286798E-2</v>
      </c>
      <c r="E34" s="17">
        <v>5.21973374839809E-2</v>
      </c>
      <c r="F34" s="17"/>
      <c r="G34" s="17">
        <v>8.2874723088606397E-2</v>
      </c>
      <c r="H34" s="17">
        <v>2.54248638112098E-2</v>
      </c>
      <c r="I34" s="17">
        <v>5.3943344160378097E-2</v>
      </c>
      <c r="J34" s="17">
        <v>2.97813701382302E-2</v>
      </c>
      <c r="K34" s="17">
        <v>3.5379346862565601E-2</v>
      </c>
      <c r="L34" s="17"/>
      <c r="M34" s="17">
        <v>5.0239222823696299E-2</v>
      </c>
      <c r="N34" s="17">
        <v>4.5652934715473499E-2</v>
      </c>
      <c r="O34" s="17">
        <v>3.3890326518685503E-2</v>
      </c>
      <c r="P34" s="17">
        <v>3.1043766925965801E-2</v>
      </c>
      <c r="Q34" s="17"/>
      <c r="R34" s="17">
        <v>6.1356009556856599E-2</v>
      </c>
      <c r="S34" s="17">
        <v>3.6245462056842002E-2</v>
      </c>
      <c r="T34" s="17">
        <v>4.6946843186737801E-2</v>
      </c>
      <c r="U34" s="17">
        <v>5.7456591084710899E-2</v>
      </c>
      <c r="V34" s="17"/>
      <c r="W34" s="17">
        <v>5.58947701908123E-2</v>
      </c>
      <c r="X34" s="17">
        <v>4.1042990686933303E-2</v>
      </c>
      <c r="Y34" s="17">
        <v>4.3060726480358899E-2</v>
      </c>
      <c r="Z34" s="17">
        <v>2.52468467120779E-2</v>
      </c>
      <c r="AA34" s="17">
        <v>0</v>
      </c>
      <c r="AB34" s="17"/>
      <c r="AC34" s="17">
        <v>4.3948044326916499E-2</v>
      </c>
      <c r="AD34" s="17">
        <v>4.9187605126198401E-2</v>
      </c>
      <c r="AE34" s="17"/>
      <c r="AF34" s="17">
        <v>2.1288653871050799E-2</v>
      </c>
      <c r="AG34" s="17">
        <v>3.7583586686004401E-2</v>
      </c>
      <c r="AH34" s="17">
        <v>6.9772878627251997E-2</v>
      </c>
      <c r="AI34" s="17">
        <v>4.7806861340825901E-2</v>
      </c>
      <c r="AJ34" s="17"/>
      <c r="AK34" s="17">
        <v>3.8310283682743203E-2</v>
      </c>
      <c r="AL34" s="17">
        <v>5.0544978487539499E-2</v>
      </c>
      <c r="AM34" s="17"/>
      <c r="AN34" s="17">
        <v>2.5425122487978E-2</v>
      </c>
      <c r="AO34" s="17">
        <v>2.7885989332594101E-2</v>
      </c>
      <c r="AP34" s="17">
        <v>8.0096389810223906E-2</v>
      </c>
      <c r="AQ34" s="17"/>
      <c r="AR34" s="17">
        <v>2.91703434277178E-2</v>
      </c>
      <c r="AS34" s="17">
        <v>7.8816663235151005E-2</v>
      </c>
      <c r="AT34" s="17"/>
      <c r="AU34" s="17">
        <v>3.5983047324881001E-2</v>
      </c>
      <c r="AV34" s="17">
        <v>6.0713647057047203E-2</v>
      </c>
    </row>
    <row r="35" spans="2:48" x14ac:dyDescent="0.25">
      <c r="B35" s="18" t="s">
        <v>126</v>
      </c>
      <c r="C35" s="19">
        <v>2.2606840430379201E-2</v>
      </c>
      <c r="D35" s="19">
        <v>2.31505332809709E-2</v>
      </c>
      <c r="E35" s="19">
        <v>2.2474317621969199E-2</v>
      </c>
      <c r="F35" s="19"/>
      <c r="G35" s="19">
        <v>8.5265832921411402E-3</v>
      </c>
      <c r="H35" s="19">
        <v>1.5753436187917701E-2</v>
      </c>
      <c r="I35" s="19">
        <v>1.85414632557739E-2</v>
      </c>
      <c r="J35" s="19">
        <v>3.2774181476357703E-2</v>
      </c>
      <c r="K35" s="19">
        <v>3.6518336629158599E-2</v>
      </c>
      <c r="L35" s="19"/>
      <c r="M35" s="19">
        <v>2.3869484640972698E-2</v>
      </c>
      <c r="N35" s="19">
        <v>2.4251337412896298E-2</v>
      </c>
      <c r="O35" s="19">
        <v>9.6431961166691896E-3</v>
      </c>
      <c r="P35" s="19">
        <v>3.32582320985653E-2</v>
      </c>
      <c r="Q35" s="19"/>
      <c r="R35" s="19">
        <v>1.1891122105510099E-2</v>
      </c>
      <c r="S35" s="19">
        <v>3.2350705223970898E-2</v>
      </c>
      <c r="T35" s="19">
        <v>1.5782539430116801E-2</v>
      </c>
      <c r="U35" s="19">
        <v>1.5798846253585699E-2</v>
      </c>
      <c r="V35" s="19"/>
      <c r="W35" s="19">
        <v>2.3839249240198399E-2</v>
      </c>
      <c r="X35" s="19">
        <v>2.1988852106346199E-2</v>
      </c>
      <c r="Y35" s="19">
        <v>9.6606341152469001E-3</v>
      </c>
      <c r="Z35" s="19">
        <v>4.7349407551589603E-2</v>
      </c>
      <c r="AA35" s="19">
        <v>0</v>
      </c>
      <c r="AB35" s="19"/>
      <c r="AC35" s="19">
        <v>2.7661082478028801E-2</v>
      </c>
      <c r="AD35" s="19">
        <v>1.3622282055005E-2</v>
      </c>
      <c r="AE35" s="19"/>
      <c r="AF35" s="19">
        <v>1.6781990590122801E-2</v>
      </c>
      <c r="AG35" s="19">
        <v>9.2643310974106201E-3</v>
      </c>
      <c r="AH35" s="19">
        <v>2.60075847402415E-2</v>
      </c>
      <c r="AI35" s="19">
        <v>6.6326794441094503E-2</v>
      </c>
      <c r="AJ35" s="19"/>
      <c r="AK35" s="19">
        <v>2.1985645821105099E-2</v>
      </c>
      <c r="AL35" s="19">
        <v>2.0197135852228001E-2</v>
      </c>
      <c r="AM35" s="19"/>
      <c r="AN35" s="19">
        <v>1.28205510647796E-2</v>
      </c>
      <c r="AO35" s="19">
        <v>3.1611689957146E-2</v>
      </c>
      <c r="AP35" s="19">
        <v>1.16817407156545E-2</v>
      </c>
      <c r="AQ35" s="19"/>
      <c r="AR35" s="19">
        <v>2.19318310896723E-2</v>
      </c>
      <c r="AS35" s="19">
        <v>2.5993007889466398E-2</v>
      </c>
      <c r="AT35" s="19"/>
      <c r="AU35" s="19">
        <v>2.2854218845943099E-2</v>
      </c>
      <c r="AV35" s="19">
        <v>2.11525563498722E-2</v>
      </c>
    </row>
    <row r="36" spans="2:48" x14ac:dyDescent="0.25">
      <c r="B36" s="16"/>
    </row>
    <row r="37" spans="2:48" x14ac:dyDescent="0.25">
      <c r="B37" t="s">
        <v>74</v>
      </c>
    </row>
    <row r="38" spans="2:48" x14ac:dyDescent="0.25">
      <c r="B38" t="s">
        <v>75</v>
      </c>
    </row>
    <row r="40" spans="2:48" x14ac:dyDescent="0.25">
      <c r="B40"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V15"/>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30" x14ac:dyDescent="0.25">
      <c r="B9" s="18" t="s">
        <v>187</v>
      </c>
      <c r="C9" s="17">
        <v>0.352664398876401</v>
      </c>
      <c r="D9" s="17">
        <v>0.41122911063662998</v>
      </c>
      <c r="E9" s="17">
        <v>0.29509317538896002</v>
      </c>
      <c r="F9" s="17"/>
      <c r="G9" s="17">
        <v>0.23981271301772999</v>
      </c>
      <c r="H9" s="17">
        <v>0.33148257035060702</v>
      </c>
      <c r="I9" s="17">
        <v>0.34512652072713201</v>
      </c>
      <c r="J9" s="17">
        <v>0.38158636902855497</v>
      </c>
      <c r="K9" s="17">
        <v>0.45919337032694901</v>
      </c>
      <c r="L9" s="17"/>
      <c r="M9" s="17">
        <v>0.36935633913720101</v>
      </c>
      <c r="N9" s="17">
        <v>0.37169966984467401</v>
      </c>
      <c r="O9" s="17">
        <v>0.36543896573059098</v>
      </c>
      <c r="P9" s="17">
        <v>0.324916359002908</v>
      </c>
      <c r="Q9" s="17"/>
      <c r="R9" s="17">
        <v>0.421109367654117</v>
      </c>
      <c r="S9" s="17">
        <v>0.365273930033994</v>
      </c>
      <c r="T9" s="17">
        <v>0.362260236021894</v>
      </c>
      <c r="U9" s="17">
        <v>0.30016465960516903</v>
      </c>
      <c r="V9" s="17"/>
      <c r="W9" s="17">
        <v>0.30959392953377401</v>
      </c>
      <c r="X9" s="17">
        <v>0.32875391207876298</v>
      </c>
      <c r="Y9" s="17">
        <v>0.39656655054287698</v>
      </c>
      <c r="Z9" s="17">
        <v>0.60703879769937097</v>
      </c>
      <c r="AA9" s="17">
        <v>0.61167819326444794</v>
      </c>
      <c r="AB9" s="17"/>
      <c r="AC9" s="17">
        <v>0.33732738956777802</v>
      </c>
      <c r="AD9" s="17">
        <v>0.37687038082937002</v>
      </c>
      <c r="AE9" s="17"/>
      <c r="AF9" s="17">
        <v>0.39690443480820298</v>
      </c>
      <c r="AG9" s="17">
        <v>0.45665566998532803</v>
      </c>
      <c r="AH9" s="17">
        <v>0.27863509825305099</v>
      </c>
      <c r="AI9" s="17">
        <v>0.32778290759037698</v>
      </c>
      <c r="AJ9" s="17"/>
      <c r="AK9" s="17">
        <v>0.42206606873578001</v>
      </c>
      <c r="AL9" s="17">
        <v>0.31791471660144599</v>
      </c>
      <c r="AM9" s="17"/>
      <c r="AN9" s="17">
        <v>0.41381832457443601</v>
      </c>
      <c r="AO9" s="17">
        <v>0.36949062849994202</v>
      </c>
      <c r="AP9" s="17">
        <v>0.27338570279492103</v>
      </c>
      <c r="AQ9" s="17"/>
      <c r="AR9" s="17">
        <v>0.467350068354214</v>
      </c>
      <c r="AS9" s="17">
        <v>0.22631425306845601</v>
      </c>
      <c r="AT9" s="17"/>
      <c r="AU9" s="17">
        <v>0.50584975574621305</v>
      </c>
      <c r="AV9" s="17">
        <v>0.20779065545963099</v>
      </c>
    </row>
    <row r="10" spans="2:48" ht="30" x14ac:dyDescent="0.25">
      <c r="B10" s="18" t="s">
        <v>188</v>
      </c>
      <c r="C10" s="19">
        <v>0.647335601123599</v>
      </c>
      <c r="D10" s="19">
        <v>0.58877088936336996</v>
      </c>
      <c r="E10" s="19">
        <v>0.70490682461104004</v>
      </c>
      <c r="F10" s="19"/>
      <c r="G10" s="19">
        <v>0.76018728698227001</v>
      </c>
      <c r="H10" s="19">
        <v>0.66851742964939298</v>
      </c>
      <c r="I10" s="19">
        <v>0.65487347927286799</v>
      </c>
      <c r="J10" s="19">
        <v>0.61841363097144497</v>
      </c>
      <c r="K10" s="19">
        <v>0.54080662967305104</v>
      </c>
      <c r="L10" s="19"/>
      <c r="M10" s="19">
        <v>0.63064366086279899</v>
      </c>
      <c r="N10" s="19">
        <v>0.62830033015532605</v>
      </c>
      <c r="O10" s="19">
        <v>0.63456103426940902</v>
      </c>
      <c r="P10" s="19">
        <v>0.67508364099709195</v>
      </c>
      <c r="Q10" s="19"/>
      <c r="R10" s="19">
        <v>0.578890632345883</v>
      </c>
      <c r="S10" s="19">
        <v>0.634726069966006</v>
      </c>
      <c r="T10" s="19">
        <v>0.63773976397810594</v>
      </c>
      <c r="U10" s="19">
        <v>0.69983534039483097</v>
      </c>
      <c r="V10" s="19"/>
      <c r="W10" s="19">
        <v>0.69040607046622604</v>
      </c>
      <c r="X10" s="19">
        <v>0.67124608792123697</v>
      </c>
      <c r="Y10" s="19">
        <v>0.60343344945712296</v>
      </c>
      <c r="Z10" s="19">
        <v>0.39296120230062898</v>
      </c>
      <c r="AA10" s="19">
        <v>0.388321806735552</v>
      </c>
      <c r="AB10" s="19"/>
      <c r="AC10" s="19">
        <v>0.66267261043222203</v>
      </c>
      <c r="AD10" s="19">
        <v>0.62312961917063003</v>
      </c>
      <c r="AE10" s="19"/>
      <c r="AF10" s="19">
        <v>0.60309556519179697</v>
      </c>
      <c r="AG10" s="19">
        <v>0.54334433001467197</v>
      </c>
      <c r="AH10" s="19">
        <v>0.72136490174694901</v>
      </c>
      <c r="AI10" s="19">
        <v>0.67221709240962302</v>
      </c>
      <c r="AJ10" s="19"/>
      <c r="AK10" s="19">
        <v>0.57793393126421999</v>
      </c>
      <c r="AL10" s="19">
        <v>0.68208528339855401</v>
      </c>
      <c r="AM10" s="19"/>
      <c r="AN10" s="19">
        <v>0.58618167542556499</v>
      </c>
      <c r="AO10" s="19">
        <v>0.63050937150005804</v>
      </c>
      <c r="AP10" s="19">
        <v>0.72661429720507897</v>
      </c>
      <c r="AQ10" s="19"/>
      <c r="AR10" s="19">
        <v>0.532649931645786</v>
      </c>
      <c r="AS10" s="19">
        <v>0.77368574693154402</v>
      </c>
      <c r="AT10" s="19"/>
      <c r="AU10" s="19">
        <v>0.49415024425378701</v>
      </c>
      <c r="AV10" s="19">
        <v>0.79220934454036895</v>
      </c>
    </row>
    <row r="11" spans="2:48" x14ac:dyDescent="0.25">
      <c r="B11" s="16"/>
    </row>
    <row r="12" spans="2:48" x14ac:dyDescent="0.25">
      <c r="B12" t="s">
        <v>74</v>
      </c>
    </row>
    <row r="13" spans="2:48" x14ac:dyDescent="0.25">
      <c r="B13" t="s">
        <v>75</v>
      </c>
    </row>
    <row r="15" spans="2:48" x14ac:dyDescent="0.25">
      <c r="B15"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K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11" width="20.7109375" customWidth="1"/>
  </cols>
  <sheetData>
    <row r="2" spans="2:11" ht="39.950000000000003" customHeight="1" x14ac:dyDescent="0.25">
      <c r="D2" s="30" t="s">
        <v>205</v>
      </c>
      <c r="E2" s="26"/>
      <c r="F2" s="26"/>
      <c r="G2" s="26"/>
      <c r="H2" s="26"/>
      <c r="I2" s="26"/>
      <c r="J2" s="26"/>
      <c r="K2" s="26"/>
    </row>
    <row r="6" spans="2:11" ht="50.1" customHeight="1" x14ac:dyDescent="0.25">
      <c r="B6" s="20" t="s">
        <v>14</v>
      </c>
      <c r="C6" s="20" t="s">
        <v>190</v>
      </c>
      <c r="D6" s="20" t="s">
        <v>191</v>
      </c>
      <c r="E6" s="20" t="s">
        <v>192</v>
      </c>
      <c r="F6" s="20" t="s">
        <v>193</v>
      </c>
      <c r="G6" s="20" t="s">
        <v>194</v>
      </c>
      <c r="H6" s="20" t="s">
        <v>195</v>
      </c>
      <c r="I6" s="20" t="s">
        <v>196</v>
      </c>
      <c r="J6" s="20" t="s">
        <v>197</v>
      </c>
    </row>
    <row r="7" spans="2:11" x14ac:dyDescent="0.25">
      <c r="B7" s="18" t="s">
        <v>198</v>
      </c>
      <c r="C7" s="17">
        <v>0.16690722973098299</v>
      </c>
      <c r="D7" s="17">
        <v>0.216662003891468</v>
      </c>
      <c r="E7" s="17">
        <v>0.10323916205571</v>
      </c>
      <c r="F7" s="17">
        <v>0.13160888009944399</v>
      </c>
      <c r="G7" s="17">
        <v>8.6165261866178205E-2</v>
      </c>
      <c r="H7" s="17">
        <v>8.8784597292206696E-2</v>
      </c>
      <c r="I7" s="17">
        <v>8.8822753337649801E-2</v>
      </c>
      <c r="J7" s="17">
        <v>8.4945774348420405E-2</v>
      </c>
    </row>
    <row r="8" spans="2:11" x14ac:dyDescent="0.25">
      <c r="B8" s="18" t="s">
        <v>199</v>
      </c>
      <c r="C8" s="17">
        <v>0.29958568663463297</v>
      </c>
      <c r="D8" s="17">
        <v>0.274596331595025</v>
      </c>
      <c r="E8" s="17">
        <v>0.284454330910488</v>
      </c>
      <c r="F8" s="17">
        <v>0.214622434061147</v>
      </c>
      <c r="G8" s="17">
        <v>0.268709962139561</v>
      </c>
      <c r="H8" s="17">
        <v>0.25576134900551201</v>
      </c>
      <c r="I8" s="17">
        <v>0.21249955820284999</v>
      </c>
      <c r="J8" s="17">
        <v>0.22686848392200401</v>
      </c>
    </row>
    <row r="9" spans="2:11" x14ac:dyDescent="0.25">
      <c r="B9" s="18" t="s">
        <v>200</v>
      </c>
      <c r="C9" s="17">
        <v>0.20751547709366</v>
      </c>
      <c r="D9" s="17">
        <v>0.16767405978127001</v>
      </c>
      <c r="E9" s="17">
        <v>0.23456533344493599</v>
      </c>
      <c r="F9" s="17">
        <v>0.25981529280090898</v>
      </c>
      <c r="G9" s="17">
        <v>0.239276677215324</v>
      </c>
      <c r="H9" s="17">
        <v>0.24541694610491199</v>
      </c>
      <c r="I9" s="17">
        <v>0.28742312625030803</v>
      </c>
      <c r="J9" s="17">
        <v>0.25362013677018702</v>
      </c>
    </row>
    <row r="10" spans="2:11" x14ac:dyDescent="0.25">
      <c r="B10" s="18" t="s">
        <v>201</v>
      </c>
      <c r="C10" s="17">
        <v>0.23619382423944599</v>
      </c>
      <c r="D10" s="17">
        <v>0.225783643891147</v>
      </c>
      <c r="E10" s="17">
        <v>0.238669983868322</v>
      </c>
      <c r="F10" s="17">
        <v>0.28573134854749899</v>
      </c>
      <c r="G10" s="17">
        <v>0.30660631170463198</v>
      </c>
      <c r="H10" s="17">
        <v>0.305583038162627</v>
      </c>
      <c r="I10" s="17">
        <v>0.30906278557073702</v>
      </c>
      <c r="J10" s="17">
        <v>0.34429287802470399</v>
      </c>
    </row>
    <row r="11" spans="2:11" x14ac:dyDescent="0.25">
      <c r="B11" s="18" t="s">
        <v>202</v>
      </c>
      <c r="C11" s="17">
        <v>6.4146658074166099E-2</v>
      </c>
      <c r="D11" s="17">
        <v>8.2076567290026006E-2</v>
      </c>
      <c r="E11" s="17">
        <v>7.6794821212989695E-2</v>
      </c>
      <c r="F11" s="17">
        <v>8.3683680236557895E-2</v>
      </c>
      <c r="G11" s="17">
        <v>7.1301691554894395E-2</v>
      </c>
      <c r="H11" s="17">
        <v>7.4837810738107496E-2</v>
      </c>
      <c r="I11" s="17">
        <v>7.3311406438460999E-2</v>
      </c>
      <c r="J11" s="17">
        <v>6.1390562564047298E-2</v>
      </c>
    </row>
    <row r="12" spans="2:11" x14ac:dyDescent="0.25">
      <c r="B12" s="18" t="s">
        <v>123</v>
      </c>
      <c r="C12" s="17">
        <v>2.5651124227111799E-2</v>
      </c>
      <c r="D12" s="17">
        <v>3.3207393551064501E-2</v>
      </c>
      <c r="E12" s="17">
        <v>6.2276368507555101E-2</v>
      </c>
      <c r="F12" s="17">
        <v>2.4538364254444198E-2</v>
      </c>
      <c r="G12" s="17">
        <v>2.7940095519411099E-2</v>
      </c>
      <c r="H12" s="17">
        <v>2.9616258696634399E-2</v>
      </c>
      <c r="I12" s="17">
        <v>2.88803701999941E-2</v>
      </c>
      <c r="J12" s="17">
        <v>2.88821643706373E-2</v>
      </c>
    </row>
    <row r="13" spans="2:11" x14ac:dyDescent="0.25">
      <c r="B13" s="23" t="s">
        <v>203</v>
      </c>
      <c r="C13" s="21">
        <v>0.46649291636561602</v>
      </c>
      <c r="D13" s="21">
        <v>0.491258335486493</v>
      </c>
      <c r="E13" s="21">
        <v>0.38769349296619698</v>
      </c>
      <c r="F13" s="21">
        <v>0.34623131416059</v>
      </c>
      <c r="G13" s="21">
        <v>0.35487522400573901</v>
      </c>
      <c r="H13" s="21">
        <v>0.34454594629771901</v>
      </c>
      <c r="I13" s="21">
        <v>0.30132231154049999</v>
      </c>
      <c r="J13" s="21">
        <v>0.31181425827042503</v>
      </c>
    </row>
    <row r="14" spans="2:11" x14ac:dyDescent="0.25">
      <c r="B14" s="23" t="s">
        <v>204</v>
      </c>
      <c r="C14" s="21">
        <v>0.30034048231361199</v>
      </c>
      <c r="D14" s="21">
        <v>0.30786021118117302</v>
      </c>
      <c r="E14" s="21">
        <v>0.31546480508131203</v>
      </c>
      <c r="F14" s="21">
        <v>0.36941502878405602</v>
      </c>
      <c r="G14" s="21">
        <v>0.377908003259526</v>
      </c>
      <c r="H14" s="21">
        <v>0.38042084890073502</v>
      </c>
      <c r="I14" s="21">
        <v>0.38237419200919898</v>
      </c>
      <c r="J14" s="21">
        <v>0.405683440588751</v>
      </c>
    </row>
    <row r="15" spans="2:11" x14ac:dyDescent="0.25">
      <c r="B15" s="23" t="s">
        <v>147</v>
      </c>
      <c r="C15" s="22">
        <v>-0.166152434052004</v>
      </c>
      <c r="D15" s="22">
        <v>-0.18339812430531999</v>
      </c>
      <c r="E15" s="22">
        <v>-7.2228687884885595E-2</v>
      </c>
      <c r="F15" s="22">
        <v>2.3183714623465999E-2</v>
      </c>
      <c r="G15" s="22">
        <v>2.3032779253786901E-2</v>
      </c>
      <c r="H15" s="22">
        <v>3.58749026030162E-2</v>
      </c>
      <c r="I15" s="22">
        <v>8.1051880468698795E-2</v>
      </c>
      <c r="J15" s="22">
        <v>9.3869182318326E-2</v>
      </c>
    </row>
    <row r="16" spans="2:11" x14ac:dyDescent="0.25">
      <c r="B16" s="16"/>
      <c r="C16" s="16"/>
      <c r="D16" s="16"/>
      <c r="E16" s="16"/>
      <c r="F16" s="16"/>
      <c r="G16" s="16"/>
      <c r="H16" s="16"/>
      <c r="I16" s="16"/>
      <c r="J16" s="16"/>
    </row>
    <row r="17" spans="2:2" x14ac:dyDescent="0.25">
      <c r="B17" t="s">
        <v>74</v>
      </c>
    </row>
    <row r="18" spans="2:2" x14ac:dyDescent="0.25">
      <c r="B18" t="s">
        <v>75</v>
      </c>
    </row>
    <row r="22" spans="2:2" x14ac:dyDescent="0.2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0.13160888009944399</v>
      </c>
      <c r="D9" s="17">
        <v>0.116571838079462</v>
      </c>
      <c r="E9" s="17">
        <v>0.147195795715962</v>
      </c>
      <c r="F9" s="17"/>
      <c r="G9" s="17">
        <v>0.22037070336734299</v>
      </c>
      <c r="H9" s="17">
        <v>0.118266465156464</v>
      </c>
      <c r="I9" s="17">
        <v>9.5899888210161502E-2</v>
      </c>
      <c r="J9" s="17">
        <v>0.147888018662545</v>
      </c>
      <c r="K9" s="17">
        <v>7.8900397330861502E-2</v>
      </c>
      <c r="L9" s="17"/>
      <c r="M9" s="17">
        <v>0.10715956235714801</v>
      </c>
      <c r="N9" s="17">
        <v>0.15760049945780999</v>
      </c>
      <c r="O9" s="17">
        <v>0.119293124515162</v>
      </c>
      <c r="P9" s="17">
        <v>0.129806151657028</v>
      </c>
      <c r="Q9" s="17"/>
      <c r="R9" s="17">
        <v>7.6677065412033799E-2</v>
      </c>
      <c r="S9" s="17">
        <v>0.15420094598187301</v>
      </c>
      <c r="T9" s="17">
        <v>0.14082237072471601</v>
      </c>
      <c r="U9" s="17">
        <v>0.15641571091645801</v>
      </c>
      <c r="V9" s="17"/>
      <c r="W9" s="17">
        <v>0.18488044003312001</v>
      </c>
      <c r="X9" s="17">
        <v>0.108097718448856</v>
      </c>
      <c r="Y9" s="17">
        <v>0.122894900873211</v>
      </c>
      <c r="Z9" s="17">
        <v>7.8322336573792506E-2</v>
      </c>
      <c r="AA9" s="17">
        <v>0</v>
      </c>
      <c r="AB9" s="17"/>
      <c r="AC9" s="17">
        <v>0.123077859023207</v>
      </c>
      <c r="AD9" s="17">
        <v>0.14486255751840399</v>
      </c>
      <c r="AE9" s="17"/>
      <c r="AF9" s="17">
        <v>8.3654306526719194E-2</v>
      </c>
      <c r="AG9" s="17">
        <v>6.1068809018162397E-2</v>
      </c>
      <c r="AH9" s="17">
        <v>0.20249392820821499</v>
      </c>
      <c r="AI9" s="17">
        <v>0.140359768674024</v>
      </c>
      <c r="AJ9" s="17"/>
      <c r="AK9" s="17">
        <v>0.12572764491096999</v>
      </c>
      <c r="AL9" s="17">
        <v>0.14725703500214801</v>
      </c>
      <c r="AM9" s="17"/>
      <c r="AN9" s="17">
        <v>9.6101154081941101E-2</v>
      </c>
      <c r="AO9" s="17">
        <v>0.11690782577209501</v>
      </c>
      <c r="AP9" s="17">
        <v>0.189145194584944</v>
      </c>
      <c r="AQ9" s="17"/>
      <c r="AR9" s="17">
        <v>0</v>
      </c>
      <c r="AS9" s="17">
        <v>0.38011836225304602</v>
      </c>
      <c r="AT9" s="17"/>
      <c r="AU9" s="17">
        <v>5.5904041263451103E-2</v>
      </c>
      <c r="AV9" s="17">
        <v>0.23392747443527501</v>
      </c>
    </row>
    <row r="10" spans="2:48" x14ac:dyDescent="0.25">
      <c r="B10" s="18" t="s">
        <v>199</v>
      </c>
      <c r="C10" s="17">
        <v>0.214622434061147</v>
      </c>
      <c r="D10" s="17">
        <v>0.18721467485663601</v>
      </c>
      <c r="E10" s="17">
        <v>0.23838260098515299</v>
      </c>
      <c r="F10" s="17"/>
      <c r="G10" s="17">
        <v>0.265236621646743</v>
      </c>
      <c r="H10" s="17">
        <v>0.24920386597195299</v>
      </c>
      <c r="I10" s="17">
        <v>0.217374220308269</v>
      </c>
      <c r="J10" s="17">
        <v>0.205541289294704</v>
      </c>
      <c r="K10" s="17">
        <v>0.13916756079398901</v>
      </c>
      <c r="L10" s="17"/>
      <c r="M10" s="17">
        <v>0.161909575210993</v>
      </c>
      <c r="N10" s="17">
        <v>0.22861054934849701</v>
      </c>
      <c r="O10" s="17">
        <v>0.2097580267185</v>
      </c>
      <c r="P10" s="17">
        <v>0.247255530879881</v>
      </c>
      <c r="Q10" s="17"/>
      <c r="R10" s="17">
        <v>0.13116697153498599</v>
      </c>
      <c r="S10" s="17">
        <v>0.232381370739632</v>
      </c>
      <c r="T10" s="17">
        <v>0.225628547537878</v>
      </c>
      <c r="U10" s="17">
        <v>0.23146828128960201</v>
      </c>
      <c r="V10" s="17"/>
      <c r="W10" s="17">
        <v>0.26848823028322</v>
      </c>
      <c r="X10" s="17">
        <v>0.194632355713102</v>
      </c>
      <c r="Y10" s="17">
        <v>0.18615650409298601</v>
      </c>
      <c r="Z10" s="17">
        <v>0.19393766354322001</v>
      </c>
      <c r="AA10" s="17">
        <v>8.6745102799036106E-2</v>
      </c>
      <c r="AB10" s="17"/>
      <c r="AC10" s="17">
        <v>0.22893526884044199</v>
      </c>
      <c r="AD10" s="17">
        <v>0.182215910974489</v>
      </c>
      <c r="AE10" s="17"/>
      <c r="AF10" s="17">
        <v>0.15464820334742199</v>
      </c>
      <c r="AG10" s="17">
        <v>0.199162752435152</v>
      </c>
      <c r="AH10" s="17">
        <v>0.23336828227932899</v>
      </c>
      <c r="AI10" s="17">
        <v>0.37681234391636997</v>
      </c>
      <c r="AJ10" s="17"/>
      <c r="AK10" s="17">
        <v>0.169558096124932</v>
      </c>
      <c r="AL10" s="17">
        <v>0.25053958681702398</v>
      </c>
      <c r="AM10" s="17"/>
      <c r="AN10" s="17">
        <v>0.18487664351794</v>
      </c>
      <c r="AO10" s="17">
        <v>0.210177172122441</v>
      </c>
      <c r="AP10" s="17">
        <v>0.25844283072167601</v>
      </c>
      <c r="AQ10" s="17"/>
      <c r="AR10" s="17">
        <v>0</v>
      </c>
      <c r="AS10" s="17">
        <v>0.61988163774695404</v>
      </c>
      <c r="AT10" s="17"/>
      <c r="AU10" s="17">
        <v>9.0442526752699995E-2</v>
      </c>
      <c r="AV10" s="17">
        <v>0.375398066570239</v>
      </c>
    </row>
    <row r="11" spans="2:48" x14ac:dyDescent="0.25">
      <c r="B11" s="18" t="s">
        <v>200</v>
      </c>
      <c r="C11" s="17">
        <v>0.25981529280090898</v>
      </c>
      <c r="D11" s="17">
        <v>0.29041736892207598</v>
      </c>
      <c r="E11" s="17">
        <v>0.22693210903797101</v>
      </c>
      <c r="F11" s="17"/>
      <c r="G11" s="17">
        <v>0.25595467716591203</v>
      </c>
      <c r="H11" s="17">
        <v>0.24220861601374699</v>
      </c>
      <c r="I11" s="17">
        <v>0.29805028665576599</v>
      </c>
      <c r="J11" s="17">
        <v>0.23058500115894001</v>
      </c>
      <c r="K11" s="17">
        <v>0.27231482025944098</v>
      </c>
      <c r="L11" s="17"/>
      <c r="M11" s="17">
        <v>0.30680146734620101</v>
      </c>
      <c r="N11" s="17">
        <v>0.210291743847839</v>
      </c>
      <c r="O11" s="17">
        <v>0.29636935320663699</v>
      </c>
      <c r="P11" s="17">
        <v>0.24168794906515401</v>
      </c>
      <c r="Q11" s="17"/>
      <c r="R11" s="17">
        <v>0.28848667279680601</v>
      </c>
      <c r="S11" s="17">
        <v>0.24118842942843</v>
      </c>
      <c r="T11" s="17">
        <v>0.23194669402492499</v>
      </c>
      <c r="U11" s="17">
        <v>0.27077381056331901</v>
      </c>
      <c r="V11" s="17"/>
      <c r="W11" s="17">
        <v>0.25600262253977302</v>
      </c>
      <c r="X11" s="17">
        <v>0.29543863122111003</v>
      </c>
      <c r="Y11" s="17">
        <v>0.209747988704234</v>
      </c>
      <c r="Z11" s="17">
        <v>0.19611289066007601</v>
      </c>
      <c r="AA11" s="17">
        <v>0.40668179646486302</v>
      </c>
      <c r="AB11" s="17"/>
      <c r="AC11" s="17">
        <v>0.25662536574651001</v>
      </c>
      <c r="AD11" s="17">
        <v>0.264742099590275</v>
      </c>
      <c r="AE11" s="17"/>
      <c r="AF11" s="17">
        <v>0.27147087753732602</v>
      </c>
      <c r="AG11" s="17">
        <v>0.229901846202997</v>
      </c>
      <c r="AH11" s="17">
        <v>0.26977354354178301</v>
      </c>
      <c r="AI11" s="17">
        <v>0.22436963686443301</v>
      </c>
      <c r="AJ11" s="17"/>
      <c r="AK11" s="17">
        <v>0.23734279891363799</v>
      </c>
      <c r="AL11" s="17">
        <v>0.28201387892697699</v>
      </c>
      <c r="AM11" s="17"/>
      <c r="AN11" s="17">
        <v>0.24527017288900499</v>
      </c>
      <c r="AO11" s="17">
        <v>0.26314627883298403</v>
      </c>
      <c r="AP11" s="17">
        <v>0.26003842725938903</v>
      </c>
      <c r="AQ11" s="17"/>
      <c r="AR11" s="17">
        <v>0</v>
      </c>
      <c r="AS11" s="17">
        <v>0</v>
      </c>
      <c r="AT11" s="17"/>
      <c r="AU11" s="17">
        <v>0.24188245772161501</v>
      </c>
      <c r="AV11" s="17">
        <v>0.17740724558993801</v>
      </c>
    </row>
    <row r="12" spans="2:48" x14ac:dyDescent="0.25">
      <c r="B12" s="18" t="s">
        <v>201</v>
      </c>
      <c r="C12" s="17">
        <v>0.28573134854749899</v>
      </c>
      <c r="D12" s="17">
        <v>0.27768177648554199</v>
      </c>
      <c r="E12" s="17">
        <v>0.29715985597146399</v>
      </c>
      <c r="F12" s="17"/>
      <c r="G12" s="17">
        <v>0.17449091362209701</v>
      </c>
      <c r="H12" s="17">
        <v>0.306791783532399</v>
      </c>
      <c r="I12" s="17">
        <v>0.30071941823503601</v>
      </c>
      <c r="J12" s="17">
        <v>0.28760107807319701</v>
      </c>
      <c r="K12" s="17">
        <v>0.354515864399922</v>
      </c>
      <c r="L12" s="17"/>
      <c r="M12" s="17">
        <v>0.33315988495118198</v>
      </c>
      <c r="N12" s="17">
        <v>0.27649062053904699</v>
      </c>
      <c r="O12" s="17">
        <v>0.238687521084195</v>
      </c>
      <c r="P12" s="17">
        <v>0.301989332998296</v>
      </c>
      <c r="Q12" s="17"/>
      <c r="R12" s="17">
        <v>0.34691980739566403</v>
      </c>
      <c r="S12" s="17">
        <v>0.31846287130496997</v>
      </c>
      <c r="T12" s="17">
        <v>0.28173556508075398</v>
      </c>
      <c r="U12" s="17">
        <v>0.24130968488201501</v>
      </c>
      <c r="V12" s="17"/>
      <c r="W12" s="17">
        <v>0.20995807757593901</v>
      </c>
      <c r="X12" s="17">
        <v>0.32221012795635801</v>
      </c>
      <c r="Y12" s="17">
        <v>0.32021621854177301</v>
      </c>
      <c r="Z12" s="17">
        <v>0.36433128712996599</v>
      </c>
      <c r="AA12" s="17">
        <v>0.39980578857587201</v>
      </c>
      <c r="AB12" s="17"/>
      <c r="AC12" s="17">
        <v>0.28520179218494202</v>
      </c>
      <c r="AD12" s="17">
        <v>0.29216865532438302</v>
      </c>
      <c r="AE12" s="17"/>
      <c r="AF12" s="17">
        <v>0.33880967834307602</v>
      </c>
      <c r="AG12" s="17">
        <v>0.358770864632594</v>
      </c>
      <c r="AH12" s="17">
        <v>0.227146922556305</v>
      </c>
      <c r="AI12" s="17">
        <v>0.19141029257707601</v>
      </c>
      <c r="AJ12" s="17"/>
      <c r="AK12" s="17">
        <v>0.32592747496326502</v>
      </c>
      <c r="AL12" s="17">
        <v>0.241793159799646</v>
      </c>
      <c r="AM12" s="17"/>
      <c r="AN12" s="17">
        <v>0.33084161657827399</v>
      </c>
      <c r="AO12" s="17">
        <v>0.305960638777933</v>
      </c>
      <c r="AP12" s="17">
        <v>0.228976723049822</v>
      </c>
      <c r="AQ12" s="17"/>
      <c r="AR12" s="17">
        <v>0.77346974617679798</v>
      </c>
      <c r="AS12" s="17">
        <v>0</v>
      </c>
      <c r="AT12" s="17"/>
      <c r="AU12" s="17">
        <v>0.44006379399437801</v>
      </c>
      <c r="AV12" s="17">
        <v>0.15834070568317099</v>
      </c>
    </row>
    <row r="13" spans="2:48" x14ac:dyDescent="0.25">
      <c r="B13" s="18" t="s">
        <v>202</v>
      </c>
      <c r="C13" s="17">
        <v>8.3683680236557895E-2</v>
      </c>
      <c r="D13" s="17">
        <v>0.10496720405715</v>
      </c>
      <c r="E13" s="17">
        <v>6.3957364220647905E-2</v>
      </c>
      <c r="F13" s="17"/>
      <c r="G13" s="17">
        <v>5.8202311984281503E-2</v>
      </c>
      <c r="H13" s="17">
        <v>5.2728563650753402E-2</v>
      </c>
      <c r="I13" s="17">
        <v>7.5753589293417606E-2</v>
      </c>
      <c r="J13" s="17">
        <v>9.2514633320100903E-2</v>
      </c>
      <c r="K13" s="17">
        <v>0.13702035113313499</v>
      </c>
      <c r="L13" s="17"/>
      <c r="M13" s="17">
        <v>7.0501369822537505E-2</v>
      </c>
      <c r="N13" s="17">
        <v>9.7547815966397999E-2</v>
      </c>
      <c r="O13" s="17">
        <v>0.114949408693754</v>
      </c>
      <c r="P13" s="17">
        <v>5.3815089689132699E-2</v>
      </c>
      <c r="Q13" s="17"/>
      <c r="R13" s="17">
        <v>0.142071720301225</v>
      </c>
      <c r="S13" s="17">
        <v>4.4545036122228002E-2</v>
      </c>
      <c r="T13" s="17">
        <v>8.5989512127612397E-2</v>
      </c>
      <c r="U13" s="17">
        <v>7.2480082660688797E-2</v>
      </c>
      <c r="V13" s="17"/>
      <c r="W13" s="17">
        <v>4.8619395230963099E-2</v>
      </c>
      <c r="X13" s="17">
        <v>6.4348143080561304E-2</v>
      </c>
      <c r="Y13" s="17">
        <v>0.14080565455590799</v>
      </c>
      <c r="Z13" s="17">
        <v>0.13243952856262001</v>
      </c>
      <c r="AA13" s="17">
        <v>0.106767312160229</v>
      </c>
      <c r="AB13" s="17"/>
      <c r="AC13" s="17">
        <v>7.9343502263801893E-2</v>
      </c>
      <c r="AD13" s="17">
        <v>9.5017857583912804E-2</v>
      </c>
      <c r="AE13" s="17"/>
      <c r="AF13" s="17">
        <v>0.123761973926007</v>
      </c>
      <c r="AG13" s="17">
        <v>0.13383865285875901</v>
      </c>
      <c r="AH13" s="17">
        <v>3.7382394270992603E-2</v>
      </c>
      <c r="AI13" s="17">
        <v>5.4499188658168399E-2</v>
      </c>
      <c r="AJ13" s="17"/>
      <c r="AK13" s="17">
        <v>0.116250801104748</v>
      </c>
      <c r="AL13" s="17">
        <v>6.01333988618694E-2</v>
      </c>
      <c r="AM13" s="17"/>
      <c r="AN13" s="17">
        <v>0.12020541517736399</v>
      </c>
      <c r="AO13" s="17">
        <v>8.5098083785397294E-2</v>
      </c>
      <c r="AP13" s="17">
        <v>4.8116649483955602E-2</v>
      </c>
      <c r="AQ13" s="17"/>
      <c r="AR13" s="17">
        <v>0.22653025382320199</v>
      </c>
      <c r="AS13" s="17">
        <v>0</v>
      </c>
      <c r="AT13" s="17"/>
      <c r="AU13" s="17">
        <v>0.153979689994545</v>
      </c>
      <c r="AV13" s="17">
        <v>3.7856867279538901E-2</v>
      </c>
    </row>
    <row r="14" spans="2:48" x14ac:dyDescent="0.25">
      <c r="B14" s="18" t="s">
        <v>123</v>
      </c>
      <c r="C14" s="17">
        <v>2.4538364254444198E-2</v>
      </c>
      <c r="D14" s="17">
        <v>2.31471375991333E-2</v>
      </c>
      <c r="E14" s="17">
        <v>2.6372274068802201E-2</v>
      </c>
      <c r="F14" s="17"/>
      <c r="G14" s="17">
        <v>2.5744772213623701E-2</v>
      </c>
      <c r="H14" s="17">
        <v>3.0800705674683699E-2</v>
      </c>
      <c r="I14" s="17">
        <v>1.22025972973493E-2</v>
      </c>
      <c r="J14" s="17">
        <v>3.5869979490513397E-2</v>
      </c>
      <c r="K14" s="17">
        <v>1.8081006082652E-2</v>
      </c>
      <c r="L14" s="17"/>
      <c r="M14" s="17">
        <v>2.0468140311937898E-2</v>
      </c>
      <c r="N14" s="17">
        <v>2.9458770840408599E-2</v>
      </c>
      <c r="O14" s="17">
        <v>2.0942565781751799E-2</v>
      </c>
      <c r="P14" s="17">
        <v>2.5445945710508899E-2</v>
      </c>
      <c r="Q14" s="17"/>
      <c r="R14" s="17">
        <v>1.4677762559285001E-2</v>
      </c>
      <c r="S14" s="17">
        <v>9.22134642286776E-3</v>
      </c>
      <c r="T14" s="17">
        <v>3.38773105041133E-2</v>
      </c>
      <c r="U14" s="17">
        <v>2.7552429687917601E-2</v>
      </c>
      <c r="V14" s="17"/>
      <c r="W14" s="17">
        <v>3.20512343369855E-2</v>
      </c>
      <c r="X14" s="17">
        <v>1.52730235800116E-2</v>
      </c>
      <c r="Y14" s="17">
        <v>2.0178733231888599E-2</v>
      </c>
      <c r="Z14" s="17">
        <v>3.4856293530324801E-2</v>
      </c>
      <c r="AA14" s="17">
        <v>0</v>
      </c>
      <c r="AB14" s="17"/>
      <c r="AC14" s="17">
        <v>2.6816211941097699E-2</v>
      </c>
      <c r="AD14" s="17">
        <v>2.0992919008535501E-2</v>
      </c>
      <c r="AE14" s="17"/>
      <c r="AF14" s="17">
        <v>2.7654960319449001E-2</v>
      </c>
      <c r="AG14" s="17">
        <v>1.7257074852335699E-2</v>
      </c>
      <c r="AH14" s="17">
        <v>2.9834929143375901E-2</v>
      </c>
      <c r="AI14" s="17">
        <v>1.2548769309927699E-2</v>
      </c>
      <c r="AJ14" s="17"/>
      <c r="AK14" s="17">
        <v>2.51931839824459E-2</v>
      </c>
      <c r="AL14" s="17">
        <v>1.8262940592335599E-2</v>
      </c>
      <c r="AM14" s="17"/>
      <c r="AN14" s="17">
        <v>2.2704997755477001E-2</v>
      </c>
      <c r="AO14" s="17">
        <v>1.8710000709150201E-2</v>
      </c>
      <c r="AP14" s="17">
        <v>1.52801749002138E-2</v>
      </c>
      <c r="AQ14" s="17"/>
      <c r="AR14" s="17">
        <v>0</v>
      </c>
      <c r="AS14" s="17">
        <v>0</v>
      </c>
      <c r="AT14" s="17"/>
      <c r="AU14" s="17">
        <v>1.7727490273311101E-2</v>
      </c>
      <c r="AV14" s="17">
        <v>1.7069640441839E-2</v>
      </c>
    </row>
    <row r="15" spans="2:48" x14ac:dyDescent="0.25">
      <c r="B15" s="18" t="s">
        <v>203</v>
      </c>
      <c r="C15" s="21">
        <v>0.34623131416059</v>
      </c>
      <c r="D15" s="21">
        <v>0.30378651293609799</v>
      </c>
      <c r="E15" s="21">
        <v>0.38557839670111499</v>
      </c>
      <c r="F15" s="21"/>
      <c r="G15" s="21">
        <v>0.48560732501408599</v>
      </c>
      <c r="H15" s="21">
        <v>0.36747033112841698</v>
      </c>
      <c r="I15" s="21">
        <v>0.31327410851843102</v>
      </c>
      <c r="J15" s="21">
        <v>0.35342930795724897</v>
      </c>
      <c r="K15" s="21">
        <v>0.218067958124851</v>
      </c>
      <c r="L15" s="21"/>
      <c r="M15" s="21">
        <v>0.26906913756814099</v>
      </c>
      <c r="N15" s="21">
        <v>0.38621104880630802</v>
      </c>
      <c r="O15" s="21">
        <v>0.32905115123366202</v>
      </c>
      <c r="P15" s="21">
        <v>0.37706168253690903</v>
      </c>
      <c r="Q15" s="21"/>
      <c r="R15" s="21">
        <v>0.20784403694702</v>
      </c>
      <c r="S15" s="21">
        <v>0.386582316721504</v>
      </c>
      <c r="T15" s="21">
        <v>0.36645091826259502</v>
      </c>
      <c r="U15" s="21">
        <v>0.38788399220606001</v>
      </c>
      <c r="V15" s="21"/>
      <c r="W15" s="21">
        <v>0.45336867031633998</v>
      </c>
      <c r="X15" s="21">
        <v>0.30273007416195902</v>
      </c>
      <c r="Y15" s="21">
        <v>0.30905140496619699</v>
      </c>
      <c r="Z15" s="21">
        <v>0.27226000011701301</v>
      </c>
      <c r="AA15" s="21">
        <v>8.6745102799036106E-2</v>
      </c>
      <c r="AB15" s="21"/>
      <c r="AC15" s="21">
        <v>0.35201312786364902</v>
      </c>
      <c r="AD15" s="21">
        <v>0.32707846849289401</v>
      </c>
      <c r="AE15" s="21"/>
      <c r="AF15" s="21">
        <v>0.23830250987414101</v>
      </c>
      <c r="AG15" s="21">
        <v>0.260231561453314</v>
      </c>
      <c r="AH15" s="21">
        <v>0.43586221048754398</v>
      </c>
      <c r="AI15" s="21">
        <v>0.51717211259039497</v>
      </c>
      <c r="AJ15" s="21"/>
      <c r="AK15" s="21">
        <v>0.29528574103590299</v>
      </c>
      <c r="AL15" s="21">
        <v>0.39779662181917202</v>
      </c>
      <c r="AM15" s="21"/>
      <c r="AN15" s="21">
        <v>0.28097779759988101</v>
      </c>
      <c r="AO15" s="21">
        <v>0.32708499789453599</v>
      </c>
      <c r="AP15" s="21">
        <v>0.44758802530661901</v>
      </c>
      <c r="AQ15" s="21"/>
      <c r="AR15" s="21">
        <v>0</v>
      </c>
      <c r="AS15" s="21">
        <v>1</v>
      </c>
      <c r="AT15" s="21"/>
      <c r="AU15" s="21">
        <v>0.14634656801615101</v>
      </c>
      <c r="AV15" s="21">
        <v>0.60932554100551395</v>
      </c>
    </row>
    <row r="16" spans="2:48" x14ac:dyDescent="0.25">
      <c r="B16" s="18" t="s">
        <v>204</v>
      </c>
      <c r="C16" s="21">
        <v>0.36941502878405602</v>
      </c>
      <c r="D16" s="21">
        <v>0.38264898054269197</v>
      </c>
      <c r="E16" s="21">
        <v>0.36111722019211101</v>
      </c>
      <c r="F16" s="21"/>
      <c r="G16" s="21">
        <v>0.23269322560637801</v>
      </c>
      <c r="H16" s="21">
        <v>0.35952034718315301</v>
      </c>
      <c r="I16" s="21">
        <v>0.37647300752845397</v>
      </c>
      <c r="J16" s="21">
        <v>0.38011571139329797</v>
      </c>
      <c r="K16" s="21">
        <v>0.49153621553305599</v>
      </c>
      <c r="L16" s="21"/>
      <c r="M16" s="21">
        <v>0.40366125477372</v>
      </c>
      <c r="N16" s="21">
        <v>0.37403843650544499</v>
      </c>
      <c r="O16" s="21">
        <v>0.35363692977794903</v>
      </c>
      <c r="P16" s="21">
        <v>0.35580442268742901</v>
      </c>
      <c r="Q16" s="21"/>
      <c r="R16" s="21">
        <v>0.48899152769688897</v>
      </c>
      <c r="S16" s="21">
        <v>0.36300790742719802</v>
      </c>
      <c r="T16" s="21">
        <v>0.367725077208367</v>
      </c>
      <c r="U16" s="21">
        <v>0.31378976754270399</v>
      </c>
      <c r="V16" s="21"/>
      <c r="W16" s="21">
        <v>0.25857747280690202</v>
      </c>
      <c r="X16" s="21">
        <v>0.38655827103691998</v>
      </c>
      <c r="Y16" s="21">
        <v>0.461021873097681</v>
      </c>
      <c r="Z16" s="21">
        <v>0.49677081569258702</v>
      </c>
      <c r="AA16" s="21">
        <v>0.50657310073610096</v>
      </c>
      <c r="AB16" s="21"/>
      <c r="AC16" s="21">
        <v>0.36454529444874401</v>
      </c>
      <c r="AD16" s="21">
        <v>0.38718651290829598</v>
      </c>
      <c r="AE16" s="21"/>
      <c r="AF16" s="21">
        <v>0.46257165226908298</v>
      </c>
      <c r="AG16" s="21">
        <v>0.49260951749135301</v>
      </c>
      <c r="AH16" s="21">
        <v>0.26452931682729802</v>
      </c>
      <c r="AI16" s="21">
        <v>0.245909481235245</v>
      </c>
      <c r="AJ16" s="21"/>
      <c r="AK16" s="21">
        <v>0.44217827606801302</v>
      </c>
      <c r="AL16" s="21">
        <v>0.30192655866151502</v>
      </c>
      <c r="AM16" s="21"/>
      <c r="AN16" s="21">
        <v>0.45104703175563698</v>
      </c>
      <c r="AO16" s="21">
        <v>0.39105872256333002</v>
      </c>
      <c r="AP16" s="21">
        <v>0.27709337253377803</v>
      </c>
      <c r="AQ16" s="21"/>
      <c r="AR16" s="21">
        <v>1</v>
      </c>
      <c r="AS16" s="21">
        <v>0</v>
      </c>
      <c r="AT16" s="21"/>
      <c r="AU16" s="21">
        <v>0.59404348398892304</v>
      </c>
      <c r="AV16" s="21">
        <v>0.19619757296270901</v>
      </c>
    </row>
    <row r="17" spans="2:48" x14ac:dyDescent="0.25">
      <c r="B17" s="18" t="s">
        <v>147</v>
      </c>
      <c r="C17" s="22">
        <v>2.3183714623465999E-2</v>
      </c>
      <c r="D17" s="22">
        <v>7.8862467606593406E-2</v>
      </c>
      <c r="E17" s="22">
        <v>-2.4461176509003899E-2</v>
      </c>
      <c r="F17" s="22"/>
      <c r="G17" s="22">
        <v>-0.25291409940770798</v>
      </c>
      <c r="H17" s="22">
        <v>-7.9499839452640796E-3</v>
      </c>
      <c r="I17" s="22">
        <v>6.3198899010022694E-2</v>
      </c>
      <c r="J17" s="22">
        <v>2.6686403436049399E-2</v>
      </c>
      <c r="K17" s="22">
        <v>0.27346825740820602</v>
      </c>
      <c r="L17" s="22"/>
      <c r="M17" s="22">
        <v>0.13459211720557901</v>
      </c>
      <c r="N17" s="22">
        <v>-1.21726123008626E-2</v>
      </c>
      <c r="O17" s="22">
        <v>2.4585778544286702E-2</v>
      </c>
      <c r="P17" s="22">
        <v>-2.1257259849480199E-2</v>
      </c>
      <c r="Q17" s="22"/>
      <c r="R17" s="22">
        <v>0.281147490749869</v>
      </c>
      <c r="S17" s="22">
        <v>-2.35744092943064E-2</v>
      </c>
      <c r="T17" s="22">
        <v>1.27415894577221E-3</v>
      </c>
      <c r="U17" s="22">
        <v>-7.4094224663355995E-2</v>
      </c>
      <c r="V17" s="22"/>
      <c r="W17" s="22">
        <v>-0.19479119750943799</v>
      </c>
      <c r="X17" s="22">
        <v>8.3828196874961097E-2</v>
      </c>
      <c r="Y17" s="22">
        <v>0.15197046813148399</v>
      </c>
      <c r="Z17" s="22">
        <v>0.22451081557557401</v>
      </c>
      <c r="AA17" s="22">
        <v>0.41982799793706499</v>
      </c>
      <c r="AB17" s="22"/>
      <c r="AC17" s="22">
        <v>1.25321665850949E-2</v>
      </c>
      <c r="AD17" s="22">
        <v>6.0108044415402399E-2</v>
      </c>
      <c r="AE17" s="22"/>
      <c r="AF17" s="22">
        <v>0.224269142394942</v>
      </c>
      <c r="AG17" s="22">
        <v>0.23237795603803901</v>
      </c>
      <c r="AH17" s="22">
        <v>-0.17133289366024601</v>
      </c>
      <c r="AI17" s="22">
        <v>-0.27126263135515</v>
      </c>
      <c r="AJ17" s="22"/>
      <c r="AK17" s="22">
        <v>0.146892535032111</v>
      </c>
      <c r="AL17" s="22">
        <v>-9.5870063157657004E-2</v>
      </c>
      <c r="AM17" s="22"/>
      <c r="AN17" s="22">
        <v>0.170069234155757</v>
      </c>
      <c r="AO17" s="22">
        <v>6.3973724668794293E-2</v>
      </c>
      <c r="AP17" s="22">
        <v>-0.17049465277284201</v>
      </c>
      <c r="AQ17" s="22"/>
      <c r="AR17" s="22">
        <v>1</v>
      </c>
      <c r="AS17" s="22">
        <v>-1</v>
      </c>
      <c r="AT17" s="22"/>
      <c r="AU17" s="22">
        <v>0.447696915972772</v>
      </c>
      <c r="AV17" s="22">
        <v>-0.41312796804280399</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0.16690722973098299</v>
      </c>
      <c r="D9" s="17">
        <v>0.16429748618259399</v>
      </c>
      <c r="E9" s="17">
        <v>0.17020407607243501</v>
      </c>
      <c r="F9" s="17"/>
      <c r="G9" s="17">
        <v>0.27070408621627701</v>
      </c>
      <c r="H9" s="17">
        <v>0.13151348545660299</v>
      </c>
      <c r="I9" s="17">
        <v>0.136933255877109</v>
      </c>
      <c r="J9" s="17">
        <v>0.19161524361777299</v>
      </c>
      <c r="K9" s="17">
        <v>0.10733668721020299</v>
      </c>
      <c r="L9" s="17"/>
      <c r="M9" s="17">
        <v>0.111778166068176</v>
      </c>
      <c r="N9" s="17">
        <v>0.177028048352803</v>
      </c>
      <c r="O9" s="17">
        <v>0.18934097315402099</v>
      </c>
      <c r="P9" s="17">
        <v>0.195203656893816</v>
      </c>
      <c r="Q9" s="17"/>
      <c r="R9" s="17">
        <v>9.5978090478540001E-2</v>
      </c>
      <c r="S9" s="17">
        <v>0.19354449693439901</v>
      </c>
      <c r="T9" s="17">
        <v>0.121102442686624</v>
      </c>
      <c r="U9" s="17">
        <v>0.20081752101327899</v>
      </c>
      <c r="V9" s="17"/>
      <c r="W9" s="17">
        <v>0.24054240584592501</v>
      </c>
      <c r="X9" s="17">
        <v>0.15237346932581999</v>
      </c>
      <c r="Y9" s="17">
        <v>0.13265225653655899</v>
      </c>
      <c r="Z9" s="17">
        <v>7.41159882181021E-2</v>
      </c>
      <c r="AA9" s="17">
        <v>0</v>
      </c>
      <c r="AB9" s="17"/>
      <c r="AC9" s="17">
        <v>0.16991613045964701</v>
      </c>
      <c r="AD9" s="17">
        <v>0.15032451105105701</v>
      </c>
      <c r="AE9" s="17"/>
      <c r="AF9" s="17">
        <v>0.132622390712234</v>
      </c>
      <c r="AG9" s="17">
        <v>0.11382013259134401</v>
      </c>
      <c r="AH9" s="17">
        <v>0.20318961873063601</v>
      </c>
      <c r="AI9" s="17">
        <v>0.226483061117845</v>
      </c>
      <c r="AJ9" s="17"/>
      <c r="AK9" s="17">
        <v>0.13946051499533599</v>
      </c>
      <c r="AL9" s="17">
        <v>0.18037127701997799</v>
      </c>
      <c r="AM9" s="17"/>
      <c r="AN9" s="17">
        <v>0.166667866800051</v>
      </c>
      <c r="AO9" s="17">
        <v>0.13401908125078199</v>
      </c>
      <c r="AP9" s="17">
        <v>0.22397985921979499</v>
      </c>
      <c r="AQ9" s="17"/>
      <c r="AR9" s="17">
        <v>7.1310941253460103E-2</v>
      </c>
      <c r="AS9" s="17">
        <v>0.31428129825522499</v>
      </c>
      <c r="AT9" s="17"/>
      <c r="AU9" s="17">
        <v>9.9456331133814802E-2</v>
      </c>
      <c r="AV9" s="17">
        <v>0.25360629092255399</v>
      </c>
    </row>
    <row r="10" spans="2:48" x14ac:dyDescent="0.25">
      <c r="B10" s="18" t="s">
        <v>199</v>
      </c>
      <c r="C10" s="17">
        <v>0.29958568663463297</v>
      </c>
      <c r="D10" s="17">
        <v>0.28224632727077398</v>
      </c>
      <c r="E10" s="17">
        <v>0.31260143480007102</v>
      </c>
      <c r="F10" s="17"/>
      <c r="G10" s="17">
        <v>0.35016269756996699</v>
      </c>
      <c r="H10" s="17">
        <v>0.34881795414271199</v>
      </c>
      <c r="I10" s="17">
        <v>0.29888918745068999</v>
      </c>
      <c r="J10" s="17">
        <v>0.29019815448295799</v>
      </c>
      <c r="K10" s="17">
        <v>0.21358893320178701</v>
      </c>
      <c r="L10" s="17"/>
      <c r="M10" s="17">
        <v>0.268752548764636</v>
      </c>
      <c r="N10" s="17">
        <v>0.35787158089661097</v>
      </c>
      <c r="O10" s="17">
        <v>0.27267871718688502</v>
      </c>
      <c r="P10" s="17">
        <v>0.26888689052124398</v>
      </c>
      <c r="Q10" s="17"/>
      <c r="R10" s="17">
        <v>0.226694549598007</v>
      </c>
      <c r="S10" s="17">
        <v>0.30015476721020101</v>
      </c>
      <c r="T10" s="17">
        <v>0.32187610187924598</v>
      </c>
      <c r="U10" s="17">
        <v>0.317455710086604</v>
      </c>
      <c r="V10" s="17"/>
      <c r="W10" s="17">
        <v>0.299829862276562</v>
      </c>
      <c r="X10" s="17">
        <v>0.327713962954714</v>
      </c>
      <c r="Y10" s="17">
        <v>0.29147482963104199</v>
      </c>
      <c r="Z10" s="17">
        <v>0.17320347382486501</v>
      </c>
      <c r="AA10" s="17">
        <v>0.28235272059525701</v>
      </c>
      <c r="AB10" s="17"/>
      <c r="AC10" s="17">
        <v>0.318482778156368</v>
      </c>
      <c r="AD10" s="17">
        <v>0.26459524257967798</v>
      </c>
      <c r="AE10" s="17"/>
      <c r="AF10" s="17">
        <v>0.27428513777348401</v>
      </c>
      <c r="AG10" s="17">
        <v>0.24743168982003899</v>
      </c>
      <c r="AH10" s="17">
        <v>0.34192836509220198</v>
      </c>
      <c r="AI10" s="17">
        <v>0.28706428183253402</v>
      </c>
      <c r="AJ10" s="17"/>
      <c r="AK10" s="17">
        <v>0.27513235459438201</v>
      </c>
      <c r="AL10" s="17">
        <v>0.32316353281151999</v>
      </c>
      <c r="AM10" s="17"/>
      <c r="AN10" s="17">
        <v>0.27367383626890701</v>
      </c>
      <c r="AO10" s="17">
        <v>0.28306169014076399</v>
      </c>
      <c r="AP10" s="17">
        <v>0.35649540423500897</v>
      </c>
      <c r="AQ10" s="17"/>
      <c r="AR10" s="17">
        <v>0.246091900941137</v>
      </c>
      <c r="AS10" s="17">
        <v>0.37073283337344898</v>
      </c>
      <c r="AT10" s="17"/>
      <c r="AU10" s="17">
        <v>0.258273559762632</v>
      </c>
      <c r="AV10" s="17">
        <v>0.360100178346413</v>
      </c>
    </row>
    <row r="11" spans="2:48" x14ac:dyDescent="0.25">
      <c r="B11" s="18" t="s">
        <v>200</v>
      </c>
      <c r="C11" s="17">
        <v>0.20751547709366</v>
      </c>
      <c r="D11" s="17">
        <v>0.19674808440202299</v>
      </c>
      <c r="E11" s="17">
        <v>0.22021778383779</v>
      </c>
      <c r="F11" s="17"/>
      <c r="G11" s="17">
        <v>0.111058538539641</v>
      </c>
      <c r="H11" s="17">
        <v>0.16872064231707701</v>
      </c>
      <c r="I11" s="17">
        <v>0.26485388250431702</v>
      </c>
      <c r="J11" s="17">
        <v>0.216090398026829</v>
      </c>
      <c r="K11" s="17">
        <v>0.27232402678358603</v>
      </c>
      <c r="L11" s="17"/>
      <c r="M11" s="17">
        <v>0.24884298130864899</v>
      </c>
      <c r="N11" s="17">
        <v>0.184413523840045</v>
      </c>
      <c r="O11" s="17">
        <v>0.21036094073042799</v>
      </c>
      <c r="P11" s="17">
        <v>0.19526587239766399</v>
      </c>
      <c r="Q11" s="17"/>
      <c r="R11" s="17">
        <v>0.26056068855557502</v>
      </c>
      <c r="S11" s="17">
        <v>0.20107314583303501</v>
      </c>
      <c r="T11" s="17">
        <v>0.23963450805542899</v>
      </c>
      <c r="U11" s="17">
        <v>0.16774916360695999</v>
      </c>
      <c r="V11" s="17"/>
      <c r="W11" s="17">
        <v>0.184655213343734</v>
      </c>
      <c r="X11" s="17">
        <v>0.233625256459701</v>
      </c>
      <c r="Y11" s="17">
        <v>0.16673201074154201</v>
      </c>
      <c r="Z11" s="17">
        <v>0.23992448923934201</v>
      </c>
      <c r="AA11" s="17">
        <v>0.139492941278854</v>
      </c>
      <c r="AB11" s="17"/>
      <c r="AC11" s="17">
        <v>0.216248693673284</v>
      </c>
      <c r="AD11" s="17">
        <v>0.195473641830085</v>
      </c>
      <c r="AE11" s="17"/>
      <c r="AF11" s="17">
        <v>0.236889839027391</v>
      </c>
      <c r="AG11" s="17">
        <v>0.22070672286583001</v>
      </c>
      <c r="AH11" s="17">
        <v>0.18323454784638399</v>
      </c>
      <c r="AI11" s="17">
        <v>0.211911847137322</v>
      </c>
      <c r="AJ11" s="17"/>
      <c r="AK11" s="17">
        <v>0.206272623965157</v>
      </c>
      <c r="AL11" s="17">
        <v>0.203331180884046</v>
      </c>
      <c r="AM11" s="17"/>
      <c r="AN11" s="17">
        <v>0.169421790216843</v>
      </c>
      <c r="AO11" s="17">
        <v>0.25691930752361403</v>
      </c>
      <c r="AP11" s="17">
        <v>0.168755293488877</v>
      </c>
      <c r="AQ11" s="17"/>
      <c r="AR11" s="17">
        <v>0.198611672107536</v>
      </c>
      <c r="AS11" s="17">
        <v>0.109389770659202</v>
      </c>
      <c r="AT11" s="17"/>
      <c r="AU11" s="17">
        <v>0.21751050459894999</v>
      </c>
      <c r="AV11" s="17">
        <v>0.148326771944817</v>
      </c>
    </row>
    <row r="12" spans="2:48" x14ac:dyDescent="0.25">
      <c r="B12" s="18" t="s">
        <v>201</v>
      </c>
      <c r="C12" s="17">
        <v>0.23619382423944599</v>
      </c>
      <c r="D12" s="17">
        <v>0.243841399380019</v>
      </c>
      <c r="E12" s="17">
        <v>0.23093479345067899</v>
      </c>
      <c r="F12" s="17"/>
      <c r="G12" s="17">
        <v>0.206217913551763</v>
      </c>
      <c r="H12" s="17">
        <v>0.262201994247662</v>
      </c>
      <c r="I12" s="17">
        <v>0.21183932862802099</v>
      </c>
      <c r="J12" s="17">
        <v>0.22792131527508999</v>
      </c>
      <c r="K12" s="17">
        <v>0.27150293986146601</v>
      </c>
      <c r="L12" s="17"/>
      <c r="M12" s="17">
        <v>0.252389953139118</v>
      </c>
      <c r="N12" s="17">
        <v>0.22830498330889901</v>
      </c>
      <c r="O12" s="17">
        <v>0.240898801415213</v>
      </c>
      <c r="P12" s="17">
        <v>0.236030129388211</v>
      </c>
      <c r="Q12" s="17"/>
      <c r="R12" s="17">
        <v>0.288786962093035</v>
      </c>
      <c r="S12" s="17">
        <v>0.22060499345340601</v>
      </c>
      <c r="T12" s="17">
        <v>0.24088209843613601</v>
      </c>
      <c r="U12" s="17">
        <v>0.22242291340304701</v>
      </c>
      <c r="V12" s="17"/>
      <c r="W12" s="17">
        <v>0.20823340375267099</v>
      </c>
      <c r="X12" s="17">
        <v>0.20657906924891301</v>
      </c>
      <c r="Y12" s="17">
        <v>0.28453345047347001</v>
      </c>
      <c r="Z12" s="17">
        <v>0.39584725000843002</v>
      </c>
      <c r="AA12" s="17">
        <v>0.26214752976921901</v>
      </c>
      <c r="AB12" s="17"/>
      <c r="AC12" s="17">
        <v>0.219005557962343</v>
      </c>
      <c r="AD12" s="17">
        <v>0.27273816713059601</v>
      </c>
      <c r="AE12" s="17"/>
      <c r="AF12" s="17">
        <v>0.25076943460614498</v>
      </c>
      <c r="AG12" s="17">
        <v>0.28268133350806002</v>
      </c>
      <c r="AH12" s="17">
        <v>0.20770700516789001</v>
      </c>
      <c r="AI12" s="17">
        <v>0.219593270462379</v>
      </c>
      <c r="AJ12" s="17"/>
      <c r="AK12" s="17">
        <v>0.25127478627164601</v>
      </c>
      <c r="AL12" s="17">
        <v>0.22796651831053499</v>
      </c>
      <c r="AM12" s="17"/>
      <c r="AN12" s="17">
        <v>0.26962895160820299</v>
      </c>
      <c r="AO12" s="17">
        <v>0.243030500597014</v>
      </c>
      <c r="AP12" s="17">
        <v>0.19964969530173299</v>
      </c>
      <c r="AQ12" s="17"/>
      <c r="AR12" s="17">
        <v>0.34281607103700001</v>
      </c>
      <c r="AS12" s="17">
        <v>0.16727743442770199</v>
      </c>
      <c r="AT12" s="17"/>
      <c r="AU12" s="17">
        <v>0.303379351021624</v>
      </c>
      <c r="AV12" s="17">
        <v>0.179440781657693</v>
      </c>
    </row>
    <row r="13" spans="2:48" x14ac:dyDescent="0.25">
      <c r="B13" s="18" t="s">
        <v>202</v>
      </c>
      <c r="C13" s="17">
        <v>6.4146658074166099E-2</v>
      </c>
      <c r="D13" s="17">
        <v>8.7332079569847204E-2</v>
      </c>
      <c r="E13" s="17">
        <v>3.9809086431959101E-2</v>
      </c>
      <c r="F13" s="17"/>
      <c r="G13" s="17">
        <v>3.50571858227769E-2</v>
      </c>
      <c r="H13" s="17">
        <v>5.1090184512681401E-2</v>
      </c>
      <c r="I13" s="17">
        <v>7.1447260244746805E-2</v>
      </c>
      <c r="J13" s="17">
        <v>5.0494524369899499E-2</v>
      </c>
      <c r="K13" s="17">
        <v>0.110990755167918</v>
      </c>
      <c r="L13" s="17"/>
      <c r="M13" s="17">
        <v>0.118236350719421</v>
      </c>
      <c r="N13" s="17">
        <v>2.9454781769728999E-2</v>
      </c>
      <c r="O13" s="17">
        <v>6.9154215475070793E-2</v>
      </c>
      <c r="P13" s="17">
        <v>4.8018181068549E-2</v>
      </c>
      <c r="Q13" s="17"/>
      <c r="R13" s="17">
        <v>9.7622140152982997E-2</v>
      </c>
      <c r="S13" s="17">
        <v>6.3713588984413094E-2</v>
      </c>
      <c r="T13" s="17">
        <v>5.1337729215601403E-2</v>
      </c>
      <c r="U13" s="17">
        <v>6.2792339902419905E-2</v>
      </c>
      <c r="V13" s="17"/>
      <c r="W13" s="17">
        <v>3.4825560713539101E-2</v>
      </c>
      <c r="X13" s="17">
        <v>6.18968670324445E-2</v>
      </c>
      <c r="Y13" s="17">
        <v>9.7792781844517299E-2</v>
      </c>
      <c r="Z13" s="17">
        <v>0.11690879870926101</v>
      </c>
      <c r="AA13" s="17">
        <v>0.21003772221637501</v>
      </c>
      <c r="AB13" s="17"/>
      <c r="AC13" s="17">
        <v>6.0383053866525302E-2</v>
      </c>
      <c r="AD13" s="17">
        <v>7.3679575109168699E-2</v>
      </c>
      <c r="AE13" s="17"/>
      <c r="AF13" s="17">
        <v>9.5410126791162994E-2</v>
      </c>
      <c r="AG13" s="17">
        <v>0.10082674889052699</v>
      </c>
      <c r="AH13" s="17">
        <v>2.8663208990407699E-2</v>
      </c>
      <c r="AI13" s="17">
        <v>4.4047064715007397E-2</v>
      </c>
      <c r="AJ13" s="17"/>
      <c r="AK13" s="17">
        <v>7.9389344689999794E-2</v>
      </c>
      <c r="AL13" s="17">
        <v>5.6028095458146597E-2</v>
      </c>
      <c r="AM13" s="17"/>
      <c r="AN13" s="17">
        <v>9.9074010355938394E-2</v>
      </c>
      <c r="AO13" s="17">
        <v>5.7353616460296297E-2</v>
      </c>
      <c r="AP13" s="17">
        <v>3.7493795869049197E-2</v>
      </c>
      <c r="AQ13" s="17"/>
      <c r="AR13" s="17">
        <v>0.114876384754187</v>
      </c>
      <c r="AS13" s="17">
        <v>2.7298588478130499E-2</v>
      </c>
      <c r="AT13" s="17"/>
      <c r="AU13" s="17">
        <v>0.105444038124101</v>
      </c>
      <c r="AV13" s="17">
        <v>3.3070749009848903E-2</v>
      </c>
    </row>
    <row r="14" spans="2:48" x14ac:dyDescent="0.25">
      <c r="B14" s="18" t="s">
        <v>123</v>
      </c>
      <c r="C14" s="17">
        <v>2.5651124227111799E-2</v>
      </c>
      <c r="D14" s="17">
        <v>2.5534623194742902E-2</v>
      </c>
      <c r="E14" s="17">
        <v>2.6232825407067301E-2</v>
      </c>
      <c r="F14" s="17"/>
      <c r="G14" s="17">
        <v>2.6799578299574699E-2</v>
      </c>
      <c r="H14" s="17">
        <v>3.7655739323263999E-2</v>
      </c>
      <c r="I14" s="17">
        <v>1.60370852951159E-2</v>
      </c>
      <c r="J14" s="17">
        <v>2.36803642274496E-2</v>
      </c>
      <c r="K14" s="17">
        <v>2.4256657775039402E-2</v>
      </c>
      <c r="L14" s="17"/>
      <c r="M14" s="17">
        <v>0</v>
      </c>
      <c r="N14" s="17">
        <v>2.2927081831912902E-2</v>
      </c>
      <c r="O14" s="17">
        <v>1.7566352038382901E-2</v>
      </c>
      <c r="P14" s="17">
        <v>5.65952697305157E-2</v>
      </c>
      <c r="Q14" s="17"/>
      <c r="R14" s="17">
        <v>3.03575691218597E-2</v>
      </c>
      <c r="S14" s="17">
        <v>2.0909007584546099E-2</v>
      </c>
      <c r="T14" s="17">
        <v>2.5167119726963501E-2</v>
      </c>
      <c r="U14" s="17">
        <v>2.8762351987689401E-2</v>
      </c>
      <c r="V14" s="17"/>
      <c r="W14" s="17">
        <v>3.1913554067568302E-2</v>
      </c>
      <c r="X14" s="17">
        <v>1.78113749784083E-2</v>
      </c>
      <c r="Y14" s="17">
        <v>2.6814670772869701E-2</v>
      </c>
      <c r="Z14" s="17">
        <v>0</v>
      </c>
      <c r="AA14" s="17">
        <v>0.105969086140295</v>
      </c>
      <c r="AB14" s="17"/>
      <c r="AC14" s="17">
        <v>1.5963785881833E-2</v>
      </c>
      <c r="AD14" s="17">
        <v>4.3188862299414703E-2</v>
      </c>
      <c r="AE14" s="17"/>
      <c r="AF14" s="17">
        <v>1.0023071089582501E-2</v>
      </c>
      <c r="AG14" s="17">
        <v>3.4533372324199403E-2</v>
      </c>
      <c r="AH14" s="17">
        <v>3.5277254172479101E-2</v>
      </c>
      <c r="AI14" s="17">
        <v>1.0900474734912E-2</v>
      </c>
      <c r="AJ14" s="17"/>
      <c r="AK14" s="17">
        <v>4.84703754834791E-2</v>
      </c>
      <c r="AL14" s="17">
        <v>9.1393955157735608E-3</v>
      </c>
      <c r="AM14" s="17"/>
      <c r="AN14" s="17">
        <v>2.1533544750057702E-2</v>
      </c>
      <c r="AO14" s="17">
        <v>2.5615804027530099E-2</v>
      </c>
      <c r="AP14" s="17">
        <v>1.36259518855361E-2</v>
      </c>
      <c r="AQ14" s="17"/>
      <c r="AR14" s="17">
        <v>2.6293029906681399E-2</v>
      </c>
      <c r="AS14" s="17">
        <v>1.10200748062917E-2</v>
      </c>
      <c r="AT14" s="17"/>
      <c r="AU14" s="17">
        <v>1.5936215358878701E-2</v>
      </c>
      <c r="AV14" s="17">
        <v>2.54552281186733E-2</v>
      </c>
    </row>
    <row r="15" spans="2:48" x14ac:dyDescent="0.25">
      <c r="B15" s="18" t="s">
        <v>203</v>
      </c>
      <c r="C15" s="21">
        <v>0.46649291636561602</v>
      </c>
      <c r="D15" s="21">
        <v>0.44654381345336802</v>
      </c>
      <c r="E15" s="21">
        <v>0.48280551087250501</v>
      </c>
      <c r="F15" s="21"/>
      <c r="G15" s="21">
        <v>0.62086678378624505</v>
      </c>
      <c r="H15" s="21">
        <v>0.48033143959931501</v>
      </c>
      <c r="I15" s="21">
        <v>0.43582244332779901</v>
      </c>
      <c r="J15" s="21">
        <v>0.48181339810073098</v>
      </c>
      <c r="K15" s="21">
        <v>0.32092562041199002</v>
      </c>
      <c r="L15" s="21"/>
      <c r="M15" s="21">
        <v>0.38053071483281198</v>
      </c>
      <c r="N15" s="21">
        <v>0.53489962924941403</v>
      </c>
      <c r="O15" s="21">
        <v>0.46201969034090601</v>
      </c>
      <c r="P15" s="21">
        <v>0.46409054741506101</v>
      </c>
      <c r="Q15" s="21"/>
      <c r="R15" s="21">
        <v>0.322672640076547</v>
      </c>
      <c r="S15" s="21">
        <v>0.49369926414459903</v>
      </c>
      <c r="T15" s="21">
        <v>0.44297854456586999</v>
      </c>
      <c r="U15" s="21">
        <v>0.51827323109988299</v>
      </c>
      <c r="V15" s="21"/>
      <c r="W15" s="21">
        <v>0.54037226812248795</v>
      </c>
      <c r="X15" s="21">
        <v>0.48008743228053302</v>
      </c>
      <c r="Y15" s="21">
        <v>0.42412708616760098</v>
      </c>
      <c r="Z15" s="21">
        <v>0.24731946204296801</v>
      </c>
      <c r="AA15" s="21">
        <v>0.28235272059525701</v>
      </c>
      <c r="AB15" s="21"/>
      <c r="AC15" s="21">
        <v>0.48839890861601498</v>
      </c>
      <c r="AD15" s="21">
        <v>0.41491975363073602</v>
      </c>
      <c r="AE15" s="21"/>
      <c r="AF15" s="21">
        <v>0.40690752848571798</v>
      </c>
      <c r="AG15" s="21">
        <v>0.36125182241138298</v>
      </c>
      <c r="AH15" s="21">
        <v>0.54511798382283805</v>
      </c>
      <c r="AI15" s="21">
        <v>0.51354734295037996</v>
      </c>
      <c r="AJ15" s="21"/>
      <c r="AK15" s="21">
        <v>0.41459286958971803</v>
      </c>
      <c r="AL15" s="21">
        <v>0.50353480983149901</v>
      </c>
      <c r="AM15" s="21"/>
      <c r="AN15" s="21">
        <v>0.44034170306895798</v>
      </c>
      <c r="AO15" s="21">
        <v>0.41708077139154598</v>
      </c>
      <c r="AP15" s="21">
        <v>0.58047526345480505</v>
      </c>
      <c r="AQ15" s="21"/>
      <c r="AR15" s="21">
        <v>0.31740284219459702</v>
      </c>
      <c r="AS15" s="21">
        <v>0.68501413162867397</v>
      </c>
      <c r="AT15" s="21"/>
      <c r="AU15" s="21">
        <v>0.35772989089644602</v>
      </c>
      <c r="AV15" s="21">
        <v>0.61370646926896699</v>
      </c>
    </row>
    <row r="16" spans="2:48" x14ac:dyDescent="0.25">
      <c r="B16" s="18" t="s">
        <v>204</v>
      </c>
      <c r="C16" s="21">
        <v>0.30034048231361199</v>
      </c>
      <c r="D16" s="21">
        <v>0.33117347894986598</v>
      </c>
      <c r="E16" s="21">
        <v>0.27074387988263798</v>
      </c>
      <c r="F16" s="21"/>
      <c r="G16" s="21">
        <v>0.24127509937454</v>
      </c>
      <c r="H16" s="21">
        <v>0.31329217876034399</v>
      </c>
      <c r="I16" s="21">
        <v>0.28328658887276797</v>
      </c>
      <c r="J16" s="21">
        <v>0.27841583964499</v>
      </c>
      <c r="K16" s="21">
        <v>0.38249369502938502</v>
      </c>
      <c r="L16" s="21"/>
      <c r="M16" s="21">
        <v>0.37062630385853901</v>
      </c>
      <c r="N16" s="21">
        <v>0.25775976507862802</v>
      </c>
      <c r="O16" s="21">
        <v>0.31005301689028397</v>
      </c>
      <c r="P16" s="21">
        <v>0.28404831045675999</v>
      </c>
      <c r="Q16" s="21"/>
      <c r="R16" s="21">
        <v>0.38640910224601799</v>
      </c>
      <c r="S16" s="21">
        <v>0.28431858243781899</v>
      </c>
      <c r="T16" s="21">
        <v>0.29221982765173699</v>
      </c>
      <c r="U16" s="21">
        <v>0.28521525330546699</v>
      </c>
      <c r="V16" s="21"/>
      <c r="W16" s="21">
        <v>0.24305896446621</v>
      </c>
      <c r="X16" s="21">
        <v>0.26847593628135702</v>
      </c>
      <c r="Y16" s="21">
        <v>0.38232623231798701</v>
      </c>
      <c r="Z16" s="21">
        <v>0.51275604871769098</v>
      </c>
      <c r="AA16" s="21">
        <v>0.47218525198559502</v>
      </c>
      <c r="AB16" s="21"/>
      <c r="AC16" s="21">
        <v>0.27938861182886798</v>
      </c>
      <c r="AD16" s="21">
        <v>0.34641774223976401</v>
      </c>
      <c r="AE16" s="21"/>
      <c r="AF16" s="21">
        <v>0.34617956139730799</v>
      </c>
      <c r="AG16" s="21">
        <v>0.38350808239858702</v>
      </c>
      <c r="AH16" s="21">
        <v>0.23637021415829801</v>
      </c>
      <c r="AI16" s="21">
        <v>0.263640335177386</v>
      </c>
      <c r="AJ16" s="21"/>
      <c r="AK16" s="21">
        <v>0.33066413096164599</v>
      </c>
      <c r="AL16" s="21">
        <v>0.28399461376868201</v>
      </c>
      <c r="AM16" s="21"/>
      <c r="AN16" s="21">
        <v>0.36870296196414098</v>
      </c>
      <c r="AO16" s="21">
        <v>0.30038411705731</v>
      </c>
      <c r="AP16" s="21">
        <v>0.23714349117078201</v>
      </c>
      <c r="AQ16" s="21"/>
      <c r="AR16" s="21">
        <v>0.457692455791186</v>
      </c>
      <c r="AS16" s="21">
        <v>0.19457602290583301</v>
      </c>
      <c r="AT16" s="21"/>
      <c r="AU16" s="21">
        <v>0.40882338914572502</v>
      </c>
      <c r="AV16" s="21">
        <v>0.212511530667542</v>
      </c>
    </row>
    <row r="17" spans="2:48" x14ac:dyDescent="0.25">
      <c r="B17" s="18" t="s">
        <v>147</v>
      </c>
      <c r="C17" s="22">
        <v>-0.166152434052004</v>
      </c>
      <c r="D17" s="22">
        <v>-0.115370334503502</v>
      </c>
      <c r="E17" s="22">
        <v>-0.21206163098986699</v>
      </c>
      <c r="F17" s="22"/>
      <c r="G17" s="22">
        <v>-0.37959168441170499</v>
      </c>
      <c r="H17" s="22">
        <v>-0.167039260838971</v>
      </c>
      <c r="I17" s="22">
        <v>-0.15253585445503101</v>
      </c>
      <c r="J17" s="22">
        <v>-0.20339755845574101</v>
      </c>
      <c r="K17" s="22">
        <v>6.1568074617394601E-2</v>
      </c>
      <c r="L17" s="22"/>
      <c r="M17" s="22">
        <v>-9.9044109742727499E-3</v>
      </c>
      <c r="N17" s="22">
        <v>-0.27713986417078701</v>
      </c>
      <c r="O17" s="22">
        <v>-0.15196667345062201</v>
      </c>
      <c r="P17" s="22">
        <v>-0.18004223695830099</v>
      </c>
      <c r="Q17" s="22"/>
      <c r="R17" s="22">
        <v>6.3736462169470501E-2</v>
      </c>
      <c r="S17" s="22">
        <v>-0.20938068170678001</v>
      </c>
      <c r="T17" s="22">
        <v>-0.15075871691413301</v>
      </c>
      <c r="U17" s="22">
        <v>-0.233057977794416</v>
      </c>
      <c r="V17" s="22"/>
      <c r="W17" s="22">
        <v>-0.29731330365627701</v>
      </c>
      <c r="X17" s="22">
        <v>-0.211611495999176</v>
      </c>
      <c r="Y17" s="22">
        <v>-4.1800853849614197E-2</v>
      </c>
      <c r="Z17" s="22">
        <v>0.26543658667472297</v>
      </c>
      <c r="AA17" s="22">
        <v>0.18983253139033701</v>
      </c>
      <c r="AB17" s="22"/>
      <c r="AC17" s="22">
        <v>-0.209010296787147</v>
      </c>
      <c r="AD17" s="22">
        <v>-6.8502011390971104E-2</v>
      </c>
      <c r="AE17" s="22"/>
      <c r="AF17" s="22">
        <v>-6.0727967088410002E-2</v>
      </c>
      <c r="AG17" s="22">
        <v>2.2256259987204399E-2</v>
      </c>
      <c r="AH17" s="22">
        <v>-0.30874776966453998</v>
      </c>
      <c r="AI17" s="22">
        <v>-0.24990700777299299</v>
      </c>
      <c r="AJ17" s="22"/>
      <c r="AK17" s="22">
        <v>-8.3928738628072194E-2</v>
      </c>
      <c r="AL17" s="22">
        <v>-0.21954019606281699</v>
      </c>
      <c r="AM17" s="22"/>
      <c r="AN17" s="22">
        <v>-7.1638741104816495E-2</v>
      </c>
      <c r="AO17" s="22">
        <v>-0.116696654334236</v>
      </c>
      <c r="AP17" s="22">
        <v>-0.34333177228402201</v>
      </c>
      <c r="AQ17" s="22"/>
      <c r="AR17" s="22">
        <v>0.14028961359658901</v>
      </c>
      <c r="AS17" s="22">
        <v>-0.49043810872284099</v>
      </c>
      <c r="AT17" s="22"/>
      <c r="AU17" s="22">
        <v>5.1093498249278703E-2</v>
      </c>
      <c r="AV17" s="22">
        <v>-0.40119493860142502</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8.6165261866178205E-2</v>
      </c>
      <c r="D9" s="17">
        <v>7.9655415466698895E-2</v>
      </c>
      <c r="E9" s="17">
        <v>9.2315695609461706E-2</v>
      </c>
      <c r="F9" s="17"/>
      <c r="G9" s="17">
        <v>0.139155810666618</v>
      </c>
      <c r="H9" s="17">
        <v>0.101008782308091</v>
      </c>
      <c r="I9" s="17">
        <v>6.4297958347986295E-2</v>
      </c>
      <c r="J9" s="17">
        <v>7.3519383756071394E-2</v>
      </c>
      <c r="K9" s="17">
        <v>5.53337528413844E-2</v>
      </c>
      <c r="L9" s="17"/>
      <c r="M9" s="17">
        <v>3.3639073051856601E-2</v>
      </c>
      <c r="N9" s="17">
        <v>0.10188555666301401</v>
      </c>
      <c r="O9" s="17">
        <v>0.112244799678381</v>
      </c>
      <c r="P9" s="17">
        <v>0.101691127902479</v>
      </c>
      <c r="Q9" s="17"/>
      <c r="R9" s="17">
        <v>4.35187463957162E-2</v>
      </c>
      <c r="S9" s="17">
        <v>0.151133426808813</v>
      </c>
      <c r="T9" s="17">
        <v>6.3680781552616098E-2</v>
      </c>
      <c r="U9" s="17">
        <v>8.8611680618312899E-2</v>
      </c>
      <c r="V9" s="17"/>
      <c r="W9" s="17">
        <v>0.11134130439830101</v>
      </c>
      <c r="X9" s="17">
        <v>7.6213656728302007E-2</v>
      </c>
      <c r="Y9" s="17">
        <v>8.2538983278391501E-2</v>
      </c>
      <c r="Z9" s="17">
        <v>4.7227003106517999E-2</v>
      </c>
      <c r="AA9" s="17">
        <v>0.105969086140295</v>
      </c>
      <c r="AB9" s="17"/>
      <c r="AC9" s="17">
        <v>7.4761485989951207E-2</v>
      </c>
      <c r="AD9" s="17">
        <v>0.111252037805754</v>
      </c>
      <c r="AE9" s="17"/>
      <c r="AF9" s="17">
        <v>6.0422003089129699E-2</v>
      </c>
      <c r="AG9" s="17">
        <v>5.6449673242665498E-2</v>
      </c>
      <c r="AH9" s="17">
        <v>0.107784674198643</v>
      </c>
      <c r="AI9" s="17">
        <v>0.11892413122401101</v>
      </c>
      <c r="AJ9" s="17"/>
      <c r="AK9" s="17">
        <v>8.1967971809279894E-2</v>
      </c>
      <c r="AL9" s="17">
        <v>9.0984582055079602E-2</v>
      </c>
      <c r="AM9" s="17"/>
      <c r="AN9" s="17">
        <v>6.5736992679688994E-2</v>
      </c>
      <c r="AO9" s="17">
        <v>8.3556726967078096E-2</v>
      </c>
      <c r="AP9" s="17">
        <v>0.110981982641824</v>
      </c>
      <c r="AQ9" s="17"/>
      <c r="AR9" s="17">
        <v>3.1862653824631999E-2</v>
      </c>
      <c r="AS9" s="17">
        <v>0.159819368690063</v>
      </c>
      <c r="AT9" s="17"/>
      <c r="AU9" s="17">
        <v>3.7844181209632198E-2</v>
      </c>
      <c r="AV9" s="17">
        <v>0.143063795307873</v>
      </c>
    </row>
    <row r="10" spans="2:48" x14ac:dyDescent="0.25">
      <c r="B10" s="18" t="s">
        <v>199</v>
      </c>
      <c r="C10" s="17">
        <v>0.268709962139561</v>
      </c>
      <c r="D10" s="17">
        <v>0.213790646704867</v>
      </c>
      <c r="E10" s="17">
        <v>0.31756595531844301</v>
      </c>
      <c r="F10" s="17"/>
      <c r="G10" s="17">
        <v>0.316922222705395</v>
      </c>
      <c r="H10" s="17">
        <v>0.28206385859709798</v>
      </c>
      <c r="I10" s="17">
        <v>0.25538914061991203</v>
      </c>
      <c r="J10" s="17">
        <v>0.2763623434586</v>
      </c>
      <c r="K10" s="17">
        <v>0.21526319100270699</v>
      </c>
      <c r="L10" s="17"/>
      <c r="M10" s="17">
        <v>0.26707258709915499</v>
      </c>
      <c r="N10" s="17">
        <v>0.27223379483729299</v>
      </c>
      <c r="O10" s="17">
        <v>0.218109686670829</v>
      </c>
      <c r="P10" s="17">
        <v>0.28734489761788501</v>
      </c>
      <c r="Q10" s="17"/>
      <c r="R10" s="17">
        <v>0.22927584792140801</v>
      </c>
      <c r="S10" s="17">
        <v>0.23002216960580499</v>
      </c>
      <c r="T10" s="17">
        <v>0.29556050556691199</v>
      </c>
      <c r="U10" s="17">
        <v>0.26721969633281201</v>
      </c>
      <c r="V10" s="17"/>
      <c r="W10" s="17">
        <v>0.28487691832802198</v>
      </c>
      <c r="X10" s="17">
        <v>0.31293412837351497</v>
      </c>
      <c r="Y10" s="17">
        <v>0.22902363567353401</v>
      </c>
      <c r="Z10" s="17">
        <v>0.19197207973233499</v>
      </c>
      <c r="AA10" s="17">
        <v>8.6745102799036106E-2</v>
      </c>
      <c r="AB10" s="17"/>
      <c r="AC10" s="17">
        <v>0.29462881609782299</v>
      </c>
      <c r="AD10" s="17">
        <v>0.22799883834933701</v>
      </c>
      <c r="AE10" s="17"/>
      <c r="AF10" s="17">
        <v>0.22258868286096001</v>
      </c>
      <c r="AG10" s="17">
        <v>0.26523350955847802</v>
      </c>
      <c r="AH10" s="17">
        <v>0.31183663891805802</v>
      </c>
      <c r="AI10" s="17">
        <v>0.27544616549470202</v>
      </c>
      <c r="AJ10" s="17"/>
      <c r="AK10" s="17">
        <v>0.229109496041009</v>
      </c>
      <c r="AL10" s="17">
        <v>0.31007076470091499</v>
      </c>
      <c r="AM10" s="17"/>
      <c r="AN10" s="17">
        <v>0.28719217117991602</v>
      </c>
      <c r="AO10" s="17">
        <v>0.24125314327587399</v>
      </c>
      <c r="AP10" s="17">
        <v>0.31666317257168097</v>
      </c>
      <c r="AQ10" s="17"/>
      <c r="AR10" s="17">
        <v>0.182025607085463</v>
      </c>
      <c r="AS10" s="17">
        <v>0.38590222199478802</v>
      </c>
      <c r="AT10" s="17"/>
      <c r="AU10" s="17">
        <v>0.18460502360641401</v>
      </c>
      <c r="AV10" s="17">
        <v>0.37377938076408701</v>
      </c>
    </row>
    <row r="11" spans="2:48" x14ac:dyDescent="0.25">
      <c r="B11" s="18" t="s">
        <v>200</v>
      </c>
      <c r="C11" s="17">
        <v>0.239276677215324</v>
      </c>
      <c r="D11" s="17">
        <v>0.25477643904673802</v>
      </c>
      <c r="E11" s="17">
        <v>0.22633605617574301</v>
      </c>
      <c r="F11" s="17"/>
      <c r="G11" s="17">
        <v>0.214460513497264</v>
      </c>
      <c r="H11" s="17">
        <v>0.25595012712144799</v>
      </c>
      <c r="I11" s="17">
        <v>0.257194479899303</v>
      </c>
      <c r="J11" s="17">
        <v>0.20177689409742</v>
      </c>
      <c r="K11" s="17">
        <v>0.26649381514655301</v>
      </c>
      <c r="L11" s="17"/>
      <c r="M11" s="17">
        <v>0.2173579844686</v>
      </c>
      <c r="N11" s="17">
        <v>0.24473031152073901</v>
      </c>
      <c r="O11" s="17">
        <v>0.225895159421515</v>
      </c>
      <c r="P11" s="17">
        <v>0.276239723440935</v>
      </c>
      <c r="Q11" s="17"/>
      <c r="R11" s="17">
        <v>0.23549564470049</v>
      </c>
      <c r="S11" s="17">
        <v>0.21410466596789199</v>
      </c>
      <c r="T11" s="17">
        <v>0.22199097081670799</v>
      </c>
      <c r="U11" s="17">
        <v>0.28952588439836602</v>
      </c>
      <c r="V11" s="17"/>
      <c r="W11" s="17">
        <v>0.24672742004968301</v>
      </c>
      <c r="X11" s="17">
        <v>0.220134737949683</v>
      </c>
      <c r="Y11" s="17">
        <v>0.21899166194639699</v>
      </c>
      <c r="Z11" s="17">
        <v>0.29188729085024001</v>
      </c>
      <c r="AA11" s="17">
        <v>3.8565180555348903E-2</v>
      </c>
      <c r="AB11" s="17"/>
      <c r="AC11" s="17">
        <v>0.24113497176427301</v>
      </c>
      <c r="AD11" s="17">
        <v>0.22502974360317601</v>
      </c>
      <c r="AE11" s="17"/>
      <c r="AF11" s="17">
        <v>0.243877126946418</v>
      </c>
      <c r="AG11" s="17">
        <v>0.221277278886229</v>
      </c>
      <c r="AH11" s="17">
        <v>0.233001287369038</v>
      </c>
      <c r="AI11" s="17">
        <v>0.31174138149064001</v>
      </c>
      <c r="AJ11" s="17"/>
      <c r="AK11" s="17">
        <v>0.20737139960529499</v>
      </c>
      <c r="AL11" s="17">
        <v>0.25266099159630201</v>
      </c>
      <c r="AM11" s="17"/>
      <c r="AN11" s="17">
        <v>0.210572548141716</v>
      </c>
      <c r="AO11" s="17">
        <v>0.23056380702549401</v>
      </c>
      <c r="AP11" s="17">
        <v>0.25191937516518398</v>
      </c>
      <c r="AQ11" s="17"/>
      <c r="AR11" s="17">
        <v>0.20618112155707499</v>
      </c>
      <c r="AS11" s="17">
        <v>0.20003166812484999</v>
      </c>
      <c r="AT11" s="17"/>
      <c r="AU11" s="17">
        <v>0.21913923491620099</v>
      </c>
      <c r="AV11" s="17">
        <v>0.18825702502185401</v>
      </c>
    </row>
    <row r="12" spans="2:48" x14ac:dyDescent="0.25">
      <c r="B12" s="18" t="s">
        <v>201</v>
      </c>
      <c r="C12" s="17">
        <v>0.30660631170463198</v>
      </c>
      <c r="D12" s="17">
        <v>0.33382287976876501</v>
      </c>
      <c r="E12" s="17">
        <v>0.283211814783079</v>
      </c>
      <c r="F12" s="17"/>
      <c r="G12" s="17">
        <v>0.24685560764843101</v>
      </c>
      <c r="H12" s="17">
        <v>0.255564562539637</v>
      </c>
      <c r="I12" s="17">
        <v>0.34651656711013301</v>
      </c>
      <c r="J12" s="17">
        <v>0.32493924306924998</v>
      </c>
      <c r="K12" s="17">
        <v>0.35575799881012099</v>
      </c>
      <c r="L12" s="17"/>
      <c r="M12" s="17">
        <v>0.36613879737581101</v>
      </c>
      <c r="N12" s="17">
        <v>0.30008690390920401</v>
      </c>
      <c r="O12" s="17">
        <v>0.32640669350879198</v>
      </c>
      <c r="P12" s="17">
        <v>0.24724071417165</v>
      </c>
      <c r="Q12" s="17"/>
      <c r="R12" s="17">
        <v>0.34909397746319398</v>
      </c>
      <c r="S12" s="17">
        <v>0.318086296326342</v>
      </c>
      <c r="T12" s="17">
        <v>0.335548682642618</v>
      </c>
      <c r="U12" s="17">
        <v>0.25848754407184799</v>
      </c>
      <c r="V12" s="17"/>
      <c r="W12" s="17">
        <v>0.26211781657084399</v>
      </c>
      <c r="X12" s="17">
        <v>0.31036061139592502</v>
      </c>
      <c r="Y12" s="17">
        <v>0.36350953803807301</v>
      </c>
      <c r="Z12" s="17">
        <v>0.36998595974785098</v>
      </c>
      <c r="AA12" s="17">
        <v>0.27073808275264899</v>
      </c>
      <c r="AB12" s="17"/>
      <c r="AC12" s="17">
        <v>0.29945086911227198</v>
      </c>
      <c r="AD12" s="17">
        <v>0.324246757529501</v>
      </c>
      <c r="AE12" s="17"/>
      <c r="AF12" s="17">
        <v>0.36691874247826101</v>
      </c>
      <c r="AG12" s="17">
        <v>0.37327882396477702</v>
      </c>
      <c r="AH12" s="17">
        <v>0.248127550713237</v>
      </c>
      <c r="AI12" s="17">
        <v>0.18902225681585999</v>
      </c>
      <c r="AJ12" s="17"/>
      <c r="AK12" s="17">
        <v>0.36184599238524101</v>
      </c>
      <c r="AL12" s="17">
        <v>0.261247713056799</v>
      </c>
      <c r="AM12" s="17"/>
      <c r="AN12" s="17">
        <v>0.32331533781463301</v>
      </c>
      <c r="AO12" s="17">
        <v>0.35710734527319099</v>
      </c>
      <c r="AP12" s="17">
        <v>0.24527245388105301</v>
      </c>
      <c r="AQ12" s="17"/>
      <c r="AR12" s="17">
        <v>0.44022095334493999</v>
      </c>
      <c r="AS12" s="17">
        <v>0.21070829299233201</v>
      </c>
      <c r="AT12" s="17"/>
      <c r="AU12" s="17">
        <v>0.414998386394762</v>
      </c>
      <c r="AV12" s="17">
        <v>0.246388767558189</v>
      </c>
    </row>
    <row r="13" spans="2:48" x14ac:dyDescent="0.25">
      <c r="B13" s="18" t="s">
        <v>202</v>
      </c>
      <c r="C13" s="17">
        <v>7.1301691554894395E-2</v>
      </c>
      <c r="D13" s="17">
        <v>9.4074811079051704E-2</v>
      </c>
      <c r="E13" s="17">
        <v>4.8070563594415798E-2</v>
      </c>
      <c r="F13" s="17"/>
      <c r="G13" s="17">
        <v>3.07156911629793E-2</v>
      </c>
      <c r="H13" s="17">
        <v>6.9229498688673605E-2</v>
      </c>
      <c r="I13" s="17">
        <v>5.9013545015487501E-2</v>
      </c>
      <c r="J13" s="17">
        <v>0.106839426403102</v>
      </c>
      <c r="K13" s="17">
        <v>8.8535264198560601E-2</v>
      </c>
      <c r="L13" s="17"/>
      <c r="M13" s="17">
        <v>8.9725700518466997E-2</v>
      </c>
      <c r="N13" s="17">
        <v>5.4163726939360703E-2</v>
      </c>
      <c r="O13" s="17">
        <v>8.8608847303006805E-2</v>
      </c>
      <c r="P13" s="17">
        <v>6.1336325683867002E-2</v>
      </c>
      <c r="Q13" s="17"/>
      <c r="R13" s="17">
        <v>0.100563140160028</v>
      </c>
      <c r="S13" s="17">
        <v>7.6462494009676696E-2</v>
      </c>
      <c r="T13" s="17">
        <v>6.6578961370864095E-2</v>
      </c>
      <c r="U13" s="17">
        <v>6.20900635526178E-2</v>
      </c>
      <c r="V13" s="17"/>
      <c r="W13" s="17">
        <v>6.0849077547527802E-2</v>
      </c>
      <c r="X13" s="17">
        <v>5.9162918371289799E-2</v>
      </c>
      <c r="Y13" s="17">
        <v>7.8950821811958102E-2</v>
      </c>
      <c r="Z13" s="17">
        <v>8.4518593834989095E-2</v>
      </c>
      <c r="AA13" s="17">
        <v>0.49798254775267098</v>
      </c>
      <c r="AB13" s="17"/>
      <c r="AC13" s="17">
        <v>6.0886927030635703E-2</v>
      </c>
      <c r="AD13" s="17">
        <v>8.6971349570683795E-2</v>
      </c>
      <c r="AE13" s="17"/>
      <c r="AF13" s="17">
        <v>9.4607776255076298E-2</v>
      </c>
      <c r="AG13" s="17">
        <v>6.8937907298307996E-2</v>
      </c>
      <c r="AH13" s="17">
        <v>5.0463563269604599E-2</v>
      </c>
      <c r="AI13" s="17">
        <v>7.5574385510694495E-2</v>
      </c>
      <c r="AJ13" s="17"/>
      <c r="AK13" s="17">
        <v>9.3547983551613798E-2</v>
      </c>
      <c r="AL13" s="17">
        <v>5.3984324099629902E-2</v>
      </c>
      <c r="AM13" s="17"/>
      <c r="AN13" s="17">
        <v>0.10826932345092399</v>
      </c>
      <c r="AO13" s="17">
        <v>6.3021620076226303E-2</v>
      </c>
      <c r="AP13" s="17">
        <v>4.2861477040848202E-2</v>
      </c>
      <c r="AQ13" s="17"/>
      <c r="AR13" s="17">
        <v>0.12069430338152</v>
      </c>
      <c r="AS13" s="17">
        <v>2.23764597441382E-2</v>
      </c>
      <c r="AT13" s="17"/>
      <c r="AU13" s="17">
        <v>0.12581989093256801</v>
      </c>
      <c r="AV13" s="17">
        <v>2.3169842193674801E-2</v>
      </c>
    </row>
    <row r="14" spans="2:48" x14ac:dyDescent="0.25">
      <c r="B14" s="18" t="s">
        <v>123</v>
      </c>
      <c r="C14" s="17">
        <v>2.7940095519411099E-2</v>
      </c>
      <c r="D14" s="17">
        <v>2.3879807933880001E-2</v>
      </c>
      <c r="E14" s="17">
        <v>3.2499914518857503E-2</v>
      </c>
      <c r="F14" s="17"/>
      <c r="G14" s="17">
        <v>5.1890154319312001E-2</v>
      </c>
      <c r="H14" s="17">
        <v>3.6183170745052597E-2</v>
      </c>
      <c r="I14" s="17">
        <v>1.75883090071784E-2</v>
      </c>
      <c r="J14" s="17">
        <v>1.6562709215556502E-2</v>
      </c>
      <c r="K14" s="17">
        <v>1.86159780006733E-2</v>
      </c>
      <c r="L14" s="17"/>
      <c r="M14" s="17">
        <v>2.60658574861105E-2</v>
      </c>
      <c r="N14" s="17">
        <v>2.68997061303894E-2</v>
      </c>
      <c r="O14" s="17">
        <v>2.8734813417476499E-2</v>
      </c>
      <c r="P14" s="17">
        <v>2.6147211183184599E-2</v>
      </c>
      <c r="Q14" s="17"/>
      <c r="R14" s="17">
        <v>4.2052643359163401E-2</v>
      </c>
      <c r="S14" s="17">
        <v>1.01909472814728E-2</v>
      </c>
      <c r="T14" s="17">
        <v>1.6640098050281198E-2</v>
      </c>
      <c r="U14" s="17">
        <v>3.4065131026043E-2</v>
      </c>
      <c r="V14" s="17"/>
      <c r="W14" s="17">
        <v>3.4087463105622003E-2</v>
      </c>
      <c r="X14" s="17">
        <v>2.1193947181285401E-2</v>
      </c>
      <c r="Y14" s="17">
        <v>2.6985359251646999E-2</v>
      </c>
      <c r="Z14" s="17">
        <v>1.44090727280669E-2</v>
      </c>
      <c r="AA14" s="17">
        <v>0</v>
      </c>
      <c r="AB14" s="17"/>
      <c r="AC14" s="17">
        <v>2.9136930005044501E-2</v>
      </c>
      <c r="AD14" s="17">
        <v>2.4501273141548398E-2</v>
      </c>
      <c r="AE14" s="17"/>
      <c r="AF14" s="17">
        <v>1.15856683701551E-2</v>
      </c>
      <c r="AG14" s="17">
        <v>1.48228070495427E-2</v>
      </c>
      <c r="AH14" s="17">
        <v>4.8786285531419997E-2</v>
      </c>
      <c r="AI14" s="17">
        <v>2.9291679464093601E-2</v>
      </c>
      <c r="AJ14" s="17"/>
      <c r="AK14" s="17">
        <v>2.6157156607560801E-2</v>
      </c>
      <c r="AL14" s="17">
        <v>3.1051624491274299E-2</v>
      </c>
      <c r="AM14" s="17"/>
      <c r="AN14" s="17">
        <v>4.9136267331219199E-3</v>
      </c>
      <c r="AO14" s="17">
        <v>2.4497357382135501E-2</v>
      </c>
      <c r="AP14" s="17">
        <v>3.2301538699410201E-2</v>
      </c>
      <c r="AQ14" s="17"/>
      <c r="AR14" s="17">
        <v>1.9015360806368599E-2</v>
      </c>
      <c r="AS14" s="17">
        <v>2.1161988453828998E-2</v>
      </c>
      <c r="AT14" s="17"/>
      <c r="AU14" s="17">
        <v>1.75932829404233E-2</v>
      </c>
      <c r="AV14" s="17">
        <v>2.5341189154322499E-2</v>
      </c>
    </row>
    <row r="15" spans="2:48" x14ac:dyDescent="0.25">
      <c r="B15" s="18" t="s">
        <v>203</v>
      </c>
      <c r="C15" s="21">
        <v>0.35487522400573901</v>
      </c>
      <c r="D15" s="21">
        <v>0.29344606217156599</v>
      </c>
      <c r="E15" s="21">
        <v>0.40988165092790502</v>
      </c>
      <c r="F15" s="21"/>
      <c r="G15" s="21">
        <v>0.45607803337201402</v>
      </c>
      <c r="H15" s="21">
        <v>0.383072640905189</v>
      </c>
      <c r="I15" s="21">
        <v>0.31968709896789799</v>
      </c>
      <c r="J15" s="21">
        <v>0.34988172721467198</v>
      </c>
      <c r="K15" s="21">
        <v>0.270596943844091</v>
      </c>
      <c r="L15" s="21"/>
      <c r="M15" s="21">
        <v>0.30071166015101097</v>
      </c>
      <c r="N15" s="21">
        <v>0.37411935150030701</v>
      </c>
      <c r="O15" s="21">
        <v>0.33035448634921</v>
      </c>
      <c r="P15" s="21">
        <v>0.38903602552036298</v>
      </c>
      <c r="Q15" s="21"/>
      <c r="R15" s="21">
        <v>0.272794594317124</v>
      </c>
      <c r="S15" s="21">
        <v>0.38115559641461699</v>
      </c>
      <c r="T15" s="21">
        <v>0.35924128711952802</v>
      </c>
      <c r="U15" s="21">
        <v>0.35583137695112499</v>
      </c>
      <c r="V15" s="21"/>
      <c r="W15" s="21">
        <v>0.39621822272632301</v>
      </c>
      <c r="X15" s="21">
        <v>0.38914778510181702</v>
      </c>
      <c r="Y15" s="21">
        <v>0.311562618951926</v>
      </c>
      <c r="Z15" s="21">
        <v>0.23919908283885299</v>
      </c>
      <c r="AA15" s="21">
        <v>0.19271418893933101</v>
      </c>
      <c r="AB15" s="21"/>
      <c r="AC15" s="21">
        <v>0.36939030208777401</v>
      </c>
      <c r="AD15" s="21">
        <v>0.33925087615508998</v>
      </c>
      <c r="AE15" s="21"/>
      <c r="AF15" s="21">
        <v>0.28301068595008999</v>
      </c>
      <c r="AG15" s="21">
        <v>0.321683182801143</v>
      </c>
      <c r="AH15" s="21">
        <v>0.41962131311669998</v>
      </c>
      <c r="AI15" s="21">
        <v>0.39437029671871199</v>
      </c>
      <c r="AJ15" s="21"/>
      <c r="AK15" s="21">
        <v>0.311077467850289</v>
      </c>
      <c r="AL15" s="21">
        <v>0.40105534675599402</v>
      </c>
      <c r="AM15" s="21"/>
      <c r="AN15" s="21">
        <v>0.35292916385960499</v>
      </c>
      <c r="AO15" s="21">
        <v>0.32480987024295199</v>
      </c>
      <c r="AP15" s="21">
        <v>0.42764515521350499</v>
      </c>
      <c r="AQ15" s="21"/>
      <c r="AR15" s="21">
        <v>0.213888260910095</v>
      </c>
      <c r="AS15" s="21">
        <v>0.54572159068485004</v>
      </c>
      <c r="AT15" s="21"/>
      <c r="AU15" s="21">
        <v>0.22244920481604599</v>
      </c>
      <c r="AV15" s="21">
        <v>0.51684317607195995</v>
      </c>
    </row>
    <row r="16" spans="2:48" x14ac:dyDescent="0.25">
      <c r="B16" s="18" t="s">
        <v>204</v>
      </c>
      <c r="C16" s="21">
        <v>0.377908003259526</v>
      </c>
      <c r="D16" s="21">
        <v>0.42789769084781698</v>
      </c>
      <c r="E16" s="21">
        <v>0.33128237837749502</v>
      </c>
      <c r="F16" s="21"/>
      <c r="G16" s="21">
        <v>0.27757129881141102</v>
      </c>
      <c r="H16" s="21">
        <v>0.324794061228311</v>
      </c>
      <c r="I16" s="21">
        <v>0.40553011212562101</v>
      </c>
      <c r="J16" s="21">
        <v>0.43177866947235199</v>
      </c>
      <c r="K16" s="21">
        <v>0.44429326300868199</v>
      </c>
      <c r="L16" s="21"/>
      <c r="M16" s="21">
        <v>0.45586449789427802</v>
      </c>
      <c r="N16" s="21">
        <v>0.35425063084856501</v>
      </c>
      <c r="O16" s="21">
        <v>0.41501554081179898</v>
      </c>
      <c r="P16" s="21">
        <v>0.30857703985551699</v>
      </c>
      <c r="Q16" s="21"/>
      <c r="R16" s="21">
        <v>0.44965711762322202</v>
      </c>
      <c r="S16" s="21">
        <v>0.39454879033601797</v>
      </c>
      <c r="T16" s="21">
        <v>0.402127644013482</v>
      </c>
      <c r="U16" s="21">
        <v>0.32057760762446602</v>
      </c>
      <c r="V16" s="21"/>
      <c r="W16" s="21">
        <v>0.32296689411837198</v>
      </c>
      <c r="X16" s="21">
        <v>0.36952352976721498</v>
      </c>
      <c r="Y16" s="21">
        <v>0.44246035985003102</v>
      </c>
      <c r="Z16" s="21">
        <v>0.45450455358283998</v>
      </c>
      <c r="AA16" s="21">
        <v>0.76872063050532002</v>
      </c>
      <c r="AB16" s="21"/>
      <c r="AC16" s="21">
        <v>0.36033779614290801</v>
      </c>
      <c r="AD16" s="21">
        <v>0.41121810710018503</v>
      </c>
      <c r="AE16" s="21"/>
      <c r="AF16" s="21">
        <v>0.461526518733337</v>
      </c>
      <c r="AG16" s="21">
        <v>0.44221673126308497</v>
      </c>
      <c r="AH16" s="21">
        <v>0.29859111398284099</v>
      </c>
      <c r="AI16" s="21">
        <v>0.264596642326554</v>
      </c>
      <c r="AJ16" s="21"/>
      <c r="AK16" s="21">
        <v>0.45539397593685499</v>
      </c>
      <c r="AL16" s="21">
        <v>0.315232037156429</v>
      </c>
      <c r="AM16" s="21"/>
      <c r="AN16" s="21">
        <v>0.431584661265558</v>
      </c>
      <c r="AO16" s="21">
        <v>0.42012896534941802</v>
      </c>
      <c r="AP16" s="21">
        <v>0.28813393092190098</v>
      </c>
      <c r="AQ16" s="21"/>
      <c r="AR16" s="21">
        <v>0.56091525672646103</v>
      </c>
      <c r="AS16" s="21">
        <v>0.233084752736471</v>
      </c>
      <c r="AT16" s="21"/>
      <c r="AU16" s="21">
        <v>0.54081827732732901</v>
      </c>
      <c r="AV16" s="21">
        <v>0.26955860975186402</v>
      </c>
    </row>
    <row r="17" spans="2:48" x14ac:dyDescent="0.25">
      <c r="B17" s="18" t="s">
        <v>147</v>
      </c>
      <c r="C17" s="22">
        <v>2.3032779253786901E-2</v>
      </c>
      <c r="D17" s="22">
        <v>0.13445162867625099</v>
      </c>
      <c r="E17" s="22">
        <v>-7.8599272550409799E-2</v>
      </c>
      <c r="F17" s="22"/>
      <c r="G17" s="22">
        <v>-0.17850673456060301</v>
      </c>
      <c r="H17" s="22">
        <v>-5.8278579676877898E-2</v>
      </c>
      <c r="I17" s="22">
        <v>8.5843013157722595E-2</v>
      </c>
      <c r="J17" s="22">
        <v>8.1896942257680197E-2</v>
      </c>
      <c r="K17" s="22">
        <v>0.173696319164591</v>
      </c>
      <c r="L17" s="22"/>
      <c r="M17" s="22">
        <v>0.15515283774326699</v>
      </c>
      <c r="N17" s="22">
        <v>-1.9868720651742399E-2</v>
      </c>
      <c r="O17" s="22">
        <v>8.4661054462588398E-2</v>
      </c>
      <c r="P17" s="22">
        <v>-8.0458985664846397E-2</v>
      </c>
      <c r="Q17" s="22"/>
      <c r="R17" s="22">
        <v>0.176862523306098</v>
      </c>
      <c r="S17" s="22">
        <v>1.3393193921401E-2</v>
      </c>
      <c r="T17" s="22">
        <v>4.2886356893954099E-2</v>
      </c>
      <c r="U17" s="22">
        <v>-3.52537693266591E-2</v>
      </c>
      <c r="V17" s="22"/>
      <c r="W17" s="22">
        <v>-7.3251328607950805E-2</v>
      </c>
      <c r="X17" s="22">
        <v>-1.9624255334602301E-2</v>
      </c>
      <c r="Y17" s="22">
        <v>0.13089774089810499</v>
      </c>
      <c r="Z17" s="22">
        <v>0.21530547074398801</v>
      </c>
      <c r="AA17" s="22">
        <v>0.57600644156599001</v>
      </c>
      <c r="AB17" s="22"/>
      <c r="AC17" s="22">
        <v>-9.05250594486612E-3</v>
      </c>
      <c r="AD17" s="22">
        <v>7.1967230945094704E-2</v>
      </c>
      <c r="AE17" s="22"/>
      <c r="AF17" s="22">
        <v>0.17851583278324701</v>
      </c>
      <c r="AG17" s="22">
        <v>0.120533548461941</v>
      </c>
      <c r="AH17" s="22">
        <v>-0.121030199133859</v>
      </c>
      <c r="AI17" s="22">
        <v>-0.12977365439215799</v>
      </c>
      <c r="AJ17" s="22"/>
      <c r="AK17" s="22">
        <v>0.14431650808656599</v>
      </c>
      <c r="AL17" s="22">
        <v>-8.5823309599565398E-2</v>
      </c>
      <c r="AM17" s="22"/>
      <c r="AN17" s="22">
        <v>7.8655497405952707E-2</v>
      </c>
      <c r="AO17" s="22">
        <v>9.5319095106465399E-2</v>
      </c>
      <c r="AP17" s="22">
        <v>-0.13951122429160401</v>
      </c>
      <c r="AQ17" s="22"/>
      <c r="AR17" s="22">
        <v>0.34702699581636598</v>
      </c>
      <c r="AS17" s="22">
        <v>-0.31263683794837999</v>
      </c>
      <c r="AT17" s="22"/>
      <c r="AU17" s="22">
        <v>0.31836907251128299</v>
      </c>
      <c r="AV17" s="22">
        <v>-0.24728456632009599</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8.8822753337649801E-2</v>
      </c>
      <c r="D9" s="17">
        <v>9.3552411450346706E-2</v>
      </c>
      <c r="E9" s="17">
        <v>7.7231477871679804E-2</v>
      </c>
      <c r="F9" s="17"/>
      <c r="G9" s="17">
        <v>0.12373450311170001</v>
      </c>
      <c r="H9" s="17">
        <v>9.0118488067568003E-2</v>
      </c>
      <c r="I9" s="17">
        <v>7.3792736379528795E-2</v>
      </c>
      <c r="J9" s="17">
        <v>0.106684292573292</v>
      </c>
      <c r="K9" s="17">
        <v>5.1261963558135101E-2</v>
      </c>
      <c r="L9" s="17"/>
      <c r="M9" s="17">
        <v>7.1246711172577901E-2</v>
      </c>
      <c r="N9" s="17">
        <v>8.0278785763349597E-2</v>
      </c>
      <c r="O9" s="17">
        <v>0.10056256872550599</v>
      </c>
      <c r="P9" s="17">
        <v>9.7365752897562899E-2</v>
      </c>
      <c r="Q9" s="17"/>
      <c r="R9" s="17">
        <v>6.3501147838752506E-2</v>
      </c>
      <c r="S9" s="17">
        <v>0.13398106441725999</v>
      </c>
      <c r="T9" s="17">
        <v>6.7809883520764697E-2</v>
      </c>
      <c r="U9" s="17">
        <v>9.6917882201719804E-2</v>
      </c>
      <c r="V9" s="17"/>
      <c r="W9" s="17">
        <v>0.105914044422079</v>
      </c>
      <c r="X9" s="17">
        <v>7.3833104231404295E-2</v>
      </c>
      <c r="Y9" s="17">
        <v>9.8936419428750297E-2</v>
      </c>
      <c r="Z9" s="17">
        <v>3.9769392752658499E-2</v>
      </c>
      <c r="AA9" s="17">
        <v>8.6745102799036106E-2</v>
      </c>
      <c r="AB9" s="17"/>
      <c r="AC9" s="17">
        <v>8.5691653285191294E-2</v>
      </c>
      <c r="AD9" s="17">
        <v>9.1587668954060106E-2</v>
      </c>
      <c r="AE9" s="17"/>
      <c r="AF9" s="17">
        <v>8.8895040347659604E-2</v>
      </c>
      <c r="AG9" s="17">
        <v>3.2263032752515797E-2</v>
      </c>
      <c r="AH9" s="17">
        <v>9.8693697902926203E-2</v>
      </c>
      <c r="AI9" s="17">
        <v>0.16503999705549899</v>
      </c>
      <c r="AJ9" s="17"/>
      <c r="AK9" s="17">
        <v>7.8065457175446898E-2</v>
      </c>
      <c r="AL9" s="17">
        <v>9.8086741724951798E-2</v>
      </c>
      <c r="AM9" s="17"/>
      <c r="AN9" s="17">
        <v>9.83476207108539E-2</v>
      </c>
      <c r="AO9" s="17">
        <v>6.2085557682186203E-2</v>
      </c>
      <c r="AP9" s="17">
        <v>9.4790175643737901E-2</v>
      </c>
      <c r="AQ9" s="17"/>
      <c r="AR9" s="17">
        <v>2.1257830532649E-2</v>
      </c>
      <c r="AS9" s="17">
        <v>0.207390140157615</v>
      </c>
      <c r="AT9" s="17"/>
      <c r="AU9" s="17">
        <v>3.0602932586556102E-2</v>
      </c>
      <c r="AV9" s="17">
        <v>0.15306907213519499</v>
      </c>
    </row>
    <row r="10" spans="2:48" x14ac:dyDescent="0.25">
      <c r="B10" s="18" t="s">
        <v>199</v>
      </c>
      <c r="C10" s="17">
        <v>0.21249955820284999</v>
      </c>
      <c r="D10" s="17">
        <v>0.163995811897027</v>
      </c>
      <c r="E10" s="17">
        <v>0.25872966460541602</v>
      </c>
      <c r="F10" s="17"/>
      <c r="G10" s="17">
        <v>0.23088078060738801</v>
      </c>
      <c r="H10" s="17">
        <v>0.22451993429023501</v>
      </c>
      <c r="I10" s="17">
        <v>0.198082897679488</v>
      </c>
      <c r="J10" s="17">
        <v>0.22537000922637199</v>
      </c>
      <c r="K10" s="17">
        <v>0.18460197733629599</v>
      </c>
      <c r="L10" s="17"/>
      <c r="M10" s="17">
        <v>0.19066647923622199</v>
      </c>
      <c r="N10" s="17">
        <v>0.217566695822799</v>
      </c>
      <c r="O10" s="17">
        <v>0.198367137521575</v>
      </c>
      <c r="P10" s="17">
        <v>0.227119473351892</v>
      </c>
      <c r="Q10" s="17"/>
      <c r="R10" s="17">
        <v>0.18431157261443901</v>
      </c>
      <c r="S10" s="17">
        <v>0.17085180305849801</v>
      </c>
      <c r="T10" s="17">
        <v>0.22978847536053301</v>
      </c>
      <c r="U10" s="17">
        <v>0.22511250977500399</v>
      </c>
      <c r="V10" s="17"/>
      <c r="W10" s="17">
        <v>0.22986302748184401</v>
      </c>
      <c r="X10" s="17">
        <v>0.21383964132337299</v>
      </c>
      <c r="Y10" s="17">
        <v>0.18575007378852901</v>
      </c>
      <c r="Z10" s="17">
        <v>0.26149655859575999</v>
      </c>
      <c r="AA10" s="17">
        <v>0</v>
      </c>
      <c r="AB10" s="17"/>
      <c r="AC10" s="17">
        <v>0.21372025420780499</v>
      </c>
      <c r="AD10" s="17">
        <v>0.217597241509496</v>
      </c>
      <c r="AE10" s="17"/>
      <c r="AF10" s="17">
        <v>0.18166455530565301</v>
      </c>
      <c r="AG10" s="17">
        <v>0.18044031726909701</v>
      </c>
      <c r="AH10" s="17">
        <v>0.24369352565008801</v>
      </c>
      <c r="AI10" s="17">
        <v>0.27865942411597999</v>
      </c>
      <c r="AJ10" s="17"/>
      <c r="AK10" s="17">
        <v>0.15276776154431099</v>
      </c>
      <c r="AL10" s="17">
        <v>0.24551620381173</v>
      </c>
      <c r="AM10" s="17"/>
      <c r="AN10" s="17">
        <v>0.170927161794905</v>
      </c>
      <c r="AO10" s="17">
        <v>0.19777013165910201</v>
      </c>
      <c r="AP10" s="17">
        <v>0.27475526502623498</v>
      </c>
      <c r="AQ10" s="17"/>
      <c r="AR10" s="17">
        <v>0.111729030587533</v>
      </c>
      <c r="AS10" s="17">
        <v>0.35836653302424798</v>
      </c>
      <c r="AT10" s="17"/>
      <c r="AU10" s="17">
        <v>0.10621217500736101</v>
      </c>
      <c r="AV10" s="17">
        <v>0.34705000605310399</v>
      </c>
    </row>
    <row r="11" spans="2:48" x14ac:dyDescent="0.25">
      <c r="B11" s="18" t="s">
        <v>200</v>
      </c>
      <c r="C11" s="17">
        <v>0.28742312625030803</v>
      </c>
      <c r="D11" s="17">
        <v>0.29522371988725099</v>
      </c>
      <c r="E11" s="17">
        <v>0.283020999104514</v>
      </c>
      <c r="F11" s="17"/>
      <c r="G11" s="17">
        <v>0.31370052397259202</v>
      </c>
      <c r="H11" s="17">
        <v>0.31703299347819702</v>
      </c>
      <c r="I11" s="17">
        <v>0.29408531454936698</v>
      </c>
      <c r="J11" s="17">
        <v>0.25473952763958502</v>
      </c>
      <c r="K11" s="17">
        <v>0.25966342671749398</v>
      </c>
      <c r="L11" s="17"/>
      <c r="M11" s="17">
        <v>0.28051992153564498</v>
      </c>
      <c r="N11" s="17">
        <v>0.27315691579388202</v>
      </c>
      <c r="O11" s="17">
        <v>0.28160088287711199</v>
      </c>
      <c r="P11" s="17">
        <v>0.32548301170350802</v>
      </c>
      <c r="Q11" s="17"/>
      <c r="R11" s="17">
        <v>0.26608024211734899</v>
      </c>
      <c r="S11" s="17">
        <v>0.319818354686071</v>
      </c>
      <c r="T11" s="17">
        <v>0.29970239462709197</v>
      </c>
      <c r="U11" s="17">
        <v>0.278555243269065</v>
      </c>
      <c r="V11" s="17"/>
      <c r="W11" s="17">
        <v>0.32174081221428902</v>
      </c>
      <c r="X11" s="17">
        <v>0.29605560732289299</v>
      </c>
      <c r="Y11" s="17">
        <v>0.19695185536526699</v>
      </c>
      <c r="Z11" s="17">
        <v>0.13739689585376899</v>
      </c>
      <c r="AA11" s="17">
        <v>0.40164047104807299</v>
      </c>
      <c r="AB11" s="17"/>
      <c r="AC11" s="17">
        <v>0.29262992634523399</v>
      </c>
      <c r="AD11" s="17">
        <v>0.267833245460526</v>
      </c>
      <c r="AE11" s="17"/>
      <c r="AF11" s="17">
        <v>0.23496724578150399</v>
      </c>
      <c r="AG11" s="17">
        <v>0.23936785176706801</v>
      </c>
      <c r="AH11" s="17">
        <v>0.32573967809988502</v>
      </c>
      <c r="AI11" s="17">
        <v>0.39079609171002899</v>
      </c>
      <c r="AJ11" s="17"/>
      <c r="AK11" s="17">
        <v>0.290848363729031</v>
      </c>
      <c r="AL11" s="17">
        <v>0.288535270765443</v>
      </c>
      <c r="AM11" s="17"/>
      <c r="AN11" s="17">
        <v>0.25363401513535899</v>
      </c>
      <c r="AO11" s="17">
        <v>0.310554673311211</v>
      </c>
      <c r="AP11" s="17">
        <v>0.28366669558103402</v>
      </c>
      <c r="AQ11" s="17"/>
      <c r="AR11" s="17">
        <v>0.232286109276162</v>
      </c>
      <c r="AS11" s="17">
        <v>0.236778803971015</v>
      </c>
      <c r="AT11" s="17"/>
      <c r="AU11" s="17">
        <v>0.29401738688288498</v>
      </c>
      <c r="AV11" s="17">
        <v>0.24427492184628</v>
      </c>
    </row>
    <row r="12" spans="2:48" x14ac:dyDescent="0.25">
      <c r="B12" s="18" t="s">
        <v>201</v>
      </c>
      <c r="C12" s="17">
        <v>0.30906278557073702</v>
      </c>
      <c r="D12" s="17">
        <v>0.33346742594113499</v>
      </c>
      <c r="E12" s="17">
        <v>0.28851965307489702</v>
      </c>
      <c r="F12" s="17"/>
      <c r="G12" s="17">
        <v>0.27038323543898701</v>
      </c>
      <c r="H12" s="17">
        <v>0.28790743959389897</v>
      </c>
      <c r="I12" s="17">
        <v>0.32827590143782398</v>
      </c>
      <c r="J12" s="17">
        <v>0.293266356839613</v>
      </c>
      <c r="K12" s="17">
        <v>0.36338208965500102</v>
      </c>
      <c r="L12" s="17"/>
      <c r="M12" s="17">
        <v>0.33441333126696998</v>
      </c>
      <c r="N12" s="17">
        <v>0.31042345502362501</v>
      </c>
      <c r="O12" s="17">
        <v>0.32128293154155102</v>
      </c>
      <c r="P12" s="17">
        <v>0.28505604467074402</v>
      </c>
      <c r="Q12" s="17"/>
      <c r="R12" s="17">
        <v>0.34483280726054899</v>
      </c>
      <c r="S12" s="17">
        <v>0.29628336873674999</v>
      </c>
      <c r="T12" s="17">
        <v>0.31894123827281301</v>
      </c>
      <c r="U12" s="17">
        <v>0.274959086548483</v>
      </c>
      <c r="V12" s="17"/>
      <c r="W12" s="17">
        <v>0.278009978742561</v>
      </c>
      <c r="X12" s="17">
        <v>0.32632558029999698</v>
      </c>
      <c r="Y12" s="17">
        <v>0.37783494173487597</v>
      </c>
      <c r="Z12" s="17">
        <v>0.351357222699273</v>
      </c>
      <c r="AA12" s="17">
        <v>0.40484711399266199</v>
      </c>
      <c r="AB12" s="17"/>
      <c r="AC12" s="17">
        <v>0.30343969452924102</v>
      </c>
      <c r="AD12" s="17">
        <v>0.32380833179061502</v>
      </c>
      <c r="AE12" s="17"/>
      <c r="AF12" s="17">
        <v>0.36651131579364399</v>
      </c>
      <c r="AG12" s="17">
        <v>0.40255403791448702</v>
      </c>
      <c r="AH12" s="17">
        <v>0.25536290822207902</v>
      </c>
      <c r="AI12" s="17">
        <v>0.15057722163225901</v>
      </c>
      <c r="AJ12" s="17"/>
      <c r="AK12" s="17">
        <v>0.34315502210399401</v>
      </c>
      <c r="AL12" s="17">
        <v>0.28831278202250399</v>
      </c>
      <c r="AM12" s="17"/>
      <c r="AN12" s="17">
        <v>0.35862486854683601</v>
      </c>
      <c r="AO12" s="17">
        <v>0.31441163905367497</v>
      </c>
      <c r="AP12" s="17">
        <v>0.28090232179708002</v>
      </c>
      <c r="AQ12" s="17"/>
      <c r="AR12" s="17">
        <v>0.46161201851181899</v>
      </c>
      <c r="AS12" s="17">
        <v>0.15645962523232501</v>
      </c>
      <c r="AT12" s="17"/>
      <c r="AU12" s="17">
        <v>0.44729662940892201</v>
      </c>
      <c r="AV12" s="17">
        <v>0.177842660421066</v>
      </c>
    </row>
    <row r="13" spans="2:48" x14ac:dyDescent="0.25">
      <c r="B13" s="18" t="s">
        <v>202</v>
      </c>
      <c r="C13" s="17">
        <v>7.3311406438460999E-2</v>
      </c>
      <c r="D13" s="17">
        <v>8.9939207067508894E-2</v>
      </c>
      <c r="E13" s="17">
        <v>5.8044120123729601E-2</v>
      </c>
      <c r="F13" s="17"/>
      <c r="G13" s="17">
        <v>2.70652463596061E-2</v>
      </c>
      <c r="H13" s="17">
        <v>5.0758755635674897E-2</v>
      </c>
      <c r="I13" s="17">
        <v>6.8831656845984898E-2</v>
      </c>
      <c r="J13" s="17">
        <v>9.4148167405250796E-2</v>
      </c>
      <c r="K13" s="17">
        <v>0.12287370088925099</v>
      </c>
      <c r="L13" s="17"/>
      <c r="M13" s="17">
        <v>0.112562633883197</v>
      </c>
      <c r="N13" s="17">
        <v>7.4572907444238098E-2</v>
      </c>
      <c r="O13" s="17">
        <v>7.5140079530909898E-2</v>
      </c>
      <c r="P13" s="17">
        <v>3.6848164145092899E-2</v>
      </c>
      <c r="Q13" s="17"/>
      <c r="R13" s="17">
        <v>0.113655884921566</v>
      </c>
      <c r="S13" s="17">
        <v>5.9797231632353502E-2</v>
      </c>
      <c r="T13" s="17">
        <v>6.1602094628158702E-2</v>
      </c>
      <c r="U13" s="17">
        <v>8.62464688993589E-2</v>
      </c>
      <c r="V13" s="17"/>
      <c r="W13" s="17">
        <v>3.3534743559652698E-2</v>
      </c>
      <c r="X13" s="17">
        <v>6.0673014813595799E-2</v>
      </c>
      <c r="Y13" s="17">
        <v>0.112862156853753</v>
      </c>
      <c r="Z13" s="17">
        <v>0.20997993009853899</v>
      </c>
      <c r="AA13" s="17">
        <v>0.106767312160229</v>
      </c>
      <c r="AB13" s="17"/>
      <c r="AC13" s="17">
        <v>7.6786124091122301E-2</v>
      </c>
      <c r="AD13" s="17">
        <v>6.91625140519075E-2</v>
      </c>
      <c r="AE13" s="17"/>
      <c r="AF13" s="17">
        <v>0.10456399388886201</v>
      </c>
      <c r="AG13" s="17">
        <v>0.12497209181442499</v>
      </c>
      <c r="AH13" s="17">
        <v>3.3705249538470199E-2</v>
      </c>
      <c r="AI13" s="17">
        <v>1.4927265486232201E-2</v>
      </c>
      <c r="AJ13" s="17"/>
      <c r="AK13" s="17">
        <v>9.5939569704588307E-2</v>
      </c>
      <c r="AL13" s="17">
        <v>5.8595996965489401E-2</v>
      </c>
      <c r="AM13" s="17"/>
      <c r="AN13" s="17">
        <v>0.104925381768744</v>
      </c>
      <c r="AO13" s="17">
        <v>8.2513902859711705E-2</v>
      </c>
      <c r="AP13" s="17">
        <v>3.8870358120380699E-2</v>
      </c>
      <c r="AQ13" s="17"/>
      <c r="AR13" s="17">
        <v>0.14985742840820501</v>
      </c>
      <c r="AS13" s="17">
        <v>1.6363573061836001E-2</v>
      </c>
      <c r="AT13" s="17"/>
      <c r="AU13" s="17">
        <v>0.112435853003665</v>
      </c>
      <c r="AV13" s="17">
        <v>4.5370678037571097E-2</v>
      </c>
    </row>
    <row r="14" spans="2:48" x14ac:dyDescent="0.25">
      <c r="B14" s="18" t="s">
        <v>123</v>
      </c>
      <c r="C14" s="17">
        <v>2.88803701999941E-2</v>
      </c>
      <c r="D14" s="17">
        <v>2.38214237567318E-2</v>
      </c>
      <c r="E14" s="17">
        <v>3.44540852197638E-2</v>
      </c>
      <c r="F14" s="17"/>
      <c r="G14" s="17">
        <v>3.4235710509728103E-2</v>
      </c>
      <c r="H14" s="17">
        <v>2.9662388934426302E-2</v>
      </c>
      <c r="I14" s="17">
        <v>3.6931493107808397E-2</v>
      </c>
      <c r="J14" s="17">
        <v>2.57916463158878E-2</v>
      </c>
      <c r="K14" s="17">
        <v>1.8216841843822901E-2</v>
      </c>
      <c r="L14" s="17"/>
      <c r="M14" s="17">
        <v>1.0590922905388401E-2</v>
      </c>
      <c r="N14" s="17">
        <v>4.4001240152106602E-2</v>
      </c>
      <c r="O14" s="17">
        <v>2.3046399803346902E-2</v>
      </c>
      <c r="P14" s="17">
        <v>2.8127553231200201E-2</v>
      </c>
      <c r="Q14" s="17"/>
      <c r="R14" s="17">
        <v>2.7618345247345501E-2</v>
      </c>
      <c r="S14" s="17">
        <v>1.9268177469068198E-2</v>
      </c>
      <c r="T14" s="17">
        <v>2.2155913590637701E-2</v>
      </c>
      <c r="U14" s="17">
        <v>3.8208809306369697E-2</v>
      </c>
      <c r="V14" s="17"/>
      <c r="W14" s="17">
        <v>3.0937393579573799E-2</v>
      </c>
      <c r="X14" s="17">
        <v>2.9273052008736401E-2</v>
      </c>
      <c r="Y14" s="17">
        <v>2.76645528288256E-2</v>
      </c>
      <c r="Z14" s="17">
        <v>0</v>
      </c>
      <c r="AA14" s="17">
        <v>0</v>
      </c>
      <c r="AB14" s="17"/>
      <c r="AC14" s="17">
        <v>2.77323475414059E-2</v>
      </c>
      <c r="AD14" s="17">
        <v>3.0010998233394301E-2</v>
      </c>
      <c r="AE14" s="17"/>
      <c r="AF14" s="17">
        <v>2.3397848882677801E-2</v>
      </c>
      <c r="AG14" s="17">
        <v>2.0402668482406801E-2</v>
      </c>
      <c r="AH14" s="17">
        <v>4.2804940586552098E-2</v>
      </c>
      <c r="AI14" s="17">
        <v>0</v>
      </c>
      <c r="AJ14" s="17"/>
      <c r="AK14" s="17">
        <v>3.9223825742629698E-2</v>
      </c>
      <c r="AL14" s="17">
        <v>2.0953004709881699E-2</v>
      </c>
      <c r="AM14" s="17"/>
      <c r="AN14" s="17">
        <v>1.3540952043301699E-2</v>
      </c>
      <c r="AO14" s="17">
        <v>3.2664095434113999E-2</v>
      </c>
      <c r="AP14" s="17">
        <v>2.7015183831532799E-2</v>
      </c>
      <c r="AQ14" s="17"/>
      <c r="AR14" s="17">
        <v>2.3257582683633302E-2</v>
      </c>
      <c r="AS14" s="17">
        <v>2.4641324552960999E-2</v>
      </c>
      <c r="AT14" s="17"/>
      <c r="AU14" s="17">
        <v>9.4350231106105197E-3</v>
      </c>
      <c r="AV14" s="17">
        <v>3.2392661506784902E-2</v>
      </c>
    </row>
    <row r="15" spans="2:48" x14ac:dyDescent="0.25">
      <c r="B15" s="18" t="s">
        <v>203</v>
      </c>
      <c r="C15" s="21">
        <v>0.30132231154049999</v>
      </c>
      <c r="D15" s="21">
        <v>0.25754822334737298</v>
      </c>
      <c r="E15" s="21">
        <v>0.33596114247709602</v>
      </c>
      <c r="F15" s="21"/>
      <c r="G15" s="21">
        <v>0.35461528371908702</v>
      </c>
      <c r="H15" s="21">
        <v>0.31463842235780298</v>
      </c>
      <c r="I15" s="21">
        <v>0.27187563405901599</v>
      </c>
      <c r="J15" s="21">
        <v>0.332054301799664</v>
      </c>
      <c r="K15" s="21">
        <v>0.235863940894431</v>
      </c>
      <c r="L15" s="21"/>
      <c r="M15" s="21">
        <v>0.26191319040880001</v>
      </c>
      <c r="N15" s="21">
        <v>0.29784548158614899</v>
      </c>
      <c r="O15" s="21">
        <v>0.29892970624708098</v>
      </c>
      <c r="P15" s="21">
        <v>0.32448522624945503</v>
      </c>
      <c r="Q15" s="21"/>
      <c r="R15" s="21">
        <v>0.247812720453191</v>
      </c>
      <c r="S15" s="21">
        <v>0.304832867475757</v>
      </c>
      <c r="T15" s="21">
        <v>0.29759835888129799</v>
      </c>
      <c r="U15" s="21">
        <v>0.32203039197672401</v>
      </c>
      <c r="V15" s="21"/>
      <c r="W15" s="21">
        <v>0.33577707190392297</v>
      </c>
      <c r="X15" s="21">
        <v>0.28767274555477801</v>
      </c>
      <c r="Y15" s="21">
        <v>0.28468649321727901</v>
      </c>
      <c r="Z15" s="21">
        <v>0.30126595134841899</v>
      </c>
      <c r="AA15" s="21">
        <v>8.6745102799036106E-2</v>
      </c>
      <c r="AB15" s="21"/>
      <c r="AC15" s="21">
        <v>0.29941190749299601</v>
      </c>
      <c r="AD15" s="21">
        <v>0.30918491046355701</v>
      </c>
      <c r="AE15" s="21"/>
      <c r="AF15" s="21">
        <v>0.270559595653312</v>
      </c>
      <c r="AG15" s="21">
        <v>0.212703350021613</v>
      </c>
      <c r="AH15" s="21">
        <v>0.34238722355301399</v>
      </c>
      <c r="AI15" s="21">
        <v>0.44369942117147998</v>
      </c>
      <c r="AJ15" s="21"/>
      <c r="AK15" s="21">
        <v>0.23083321871975701</v>
      </c>
      <c r="AL15" s="21">
        <v>0.34360294553668203</v>
      </c>
      <c r="AM15" s="21"/>
      <c r="AN15" s="21">
        <v>0.26927478250575898</v>
      </c>
      <c r="AO15" s="21">
        <v>0.259855689341288</v>
      </c>
      <c r="AP15" s="21">
        <v>0.36954544066997302</v>
      </c>
      <c r="AQ15" s="21"/>
      <c r="AR15" s="21">
        <v>0.13298686112018199</v>
      </c>
      <c r="AS15" s="21">
        <v>0.56575667318186296</v>
      </c>
      <c r="AT15" s="21"/>
      <c r="AU15" s="21">
        <v>0.13681510759391699</v>
      </c>
      <c r="AV15" s="21">
        <v>0.50011907818829804</v>
      </c>
    </row>
    <row r="16" spans="2:48" x14ac:dyDescent="0.25">
      <c r="B16" s="18" t="s">
        <v>204</v>
      </c>
      <c r="C16" s="21">
        <v>0.38237419200919898</v>
      </c>
      <c r="D16" s="21">
        <v>0.42340663300864401</v>
      </c>
      <c r="E16" s="21">
        <v>0.34656377319862702</v>
      </c>
      <c r="F16" s="21"/>
      <c r="G16" s="21">
        <v>0.29744848179859301</v>
      </c>
      <c r="H16" s="21">
        <v>0.33866619522957297</v>
      </c>
      <c r="I16" s="21">
        <v>0.397107558283809</v>
      </c>
      <c r="J16" s="21">
        <v>0.387414524244864</v>
      </c>
      <c r="K16" s="21">
        <v>0.486255790544252</v>
      </c>
      <c r="L16" s="21"/>
      <c r="M16" s="21">
        <v>0.44697596515016602</v>
      </c>
      <c r="N16" s="21">
        <v>0.38499636246786301</v>
      </c>
      <c r="O16" s="21">
        <v>0.39642301107246097</v>
      </c>
      <c r="P16" s="21">
        <v>0.32190420881583698</v>
      </c>
      <c r="Q16" s="21"/>
      <c r="R16" s="21">
        <v>0.45848869218211402</v>
      </c>
      <c r="S16" s="21">
        <v>0.35608060036910399</v>
      </c>
      <c r="T16" s="21">
        <v>0.38054333290097198</v>
      </c>
      <c r="U16" s="21">
        <v>0.361205555447842</v>
      </c>
      <c r="V16" s="21"/>
      <c r="W16" s="21">
        <v>0.31154472230221403</v>
      </c>
      <c r="X16" s="21">
        <v>0.38699859511359302</v>
      </c>
      <c r="Y16" s="21">
        <v>0.49069709858862898</v>
      </c>
      <c r="Z16" s="21">
        <v>0.56133715279781204</v>
      </c>
      <c r="AA16" s="21">
        <v>0.51161442615289099</v>
      </c>
      <c r="AB16" s="21"/>
      <c r="AC16" s="21">
        <v>0.38022581862036398</v>
      </c>
      <c r="AD16" s="21">
        <v>0.39297084584252301</v>
      </c>
      <c r="AE16" s="21"/>
      <c r="AF16" s="21">
        <v>0.47107530968250499</v>
      </c>
      <c r="AG16" s="21">
        <v>0.527526129728913</v>
      </c>
      <c r="AH16" s="21">
        <v>0.289068157760549</v>
      </c>
      <c r="AI16" s="21">
        <v>0.165504487118491</v>
      </c>
      <c r="AJ16" s="21"/>
      <c r="AK16" s="21">
        <v>0.43909459180858201</v>
      </c>
      <c r="AL16" s="21">
        <v>0.34690877898799299</v>
      </c>
      <c r="AM16" s="21"/>
      <c r="AN16" s="21">
        <v>0.46355025031558</v>
      </c>
      <c r="AO16" s="21">
        <v>0.39692554191338603</v>
      </c>
      <c r="AP16" s="21">
        <v>0.31977267991746</v>
      </c>
      <c r="AQ16" s="21"/>
      <c r="AR16" s="21">
        <v>0.61146944692002303</v>
      </c>
      <c r="AS16" s="21">
        <v>0.17282319829416101</v>
      </c>
      <c r="AT16" s="21"/>
      <c r="AU16" s="21">
        <v>0.55973248241258799</v>
      </c>
      <c r="AV16" s="21">
        <v>0.223213338458637</v>
      </c>
    </row>
    <row r="17" spans="2:48" x14ac:dyDescent="0.25">
      <c r="B17" s="18" t="s">
        <v>147</v>
      </c>
      <c r="C17" s="22">
        <v>8.1051880468698795E-2</v>
      </c>
      <c r="D17" s="22">
        <v>0.16585840966127</v>
      </c>
      <c r="E17" s="22">
        <v>1.06026307215313E-2</v>
      </c>
      <c r="F17" s="22"/>
      <c r="G17" s="22">
        <v>-5.71668019204946E-2</v>
      </c>
      <c r="H17" s="22">
        <v>2.4027772871769899E-2</v>
      </c>
      <c r="I17" s="22">
        <v>0.12523192422479201</v>
      </c>
      <c r="J17" s="22">
        <v>5.53602224452001E-2</v>
      </c>
      <c r="K17" s="22">
        <v>0.25039184964982097</v>
      </c>
      <c r="L17" s="22"/>
      <c r="M17" s="22">
        <v>0.18506277474136601</v>
      </c>
      <c r="N17" s="22">
        <v>8.7150880881713896E-2</v>
      </c>
      <c r="O17" s="22">
        <v>9.7493304825380003E-2</v>
      </c>
      <c r="P17" s="22">
        <v>-2.58101743361738E-3</v>
      </c>
      <c r="Q17" s="22"/>
      <c r="R17" s="22">
        <v>0.21067597172892299</v>
      </c>
      <c r="S17" s="22">
        <v>5.1247732893346297E-2</v>
      </c>
      <c r="T17" s="22">
        <v>8.2944974019674503E-2</v>
      </c>
      <c r="U17" s="22">
        <v>3.9175163471118102E-2</v>
      </c>
      <c r="V17" s="22"/>
      <c r="W17" s="22">
        <v>-2.4232349601709401E-2</v>
      </c>
      <c r="X17" s="22">
        <v>9.9325849558815196E-2</v>
      </c>
      <c r="Y17" s="22">
        <v>0.20601060537134999</v>
      </c>
      <c r="Z17" s="22">
        <v>0.260071201449393</v>
      </c>
      <c r="AA17" s="22">
        <v>0.42486932335385502</v>
      </c>
      <c r="AB17" s="22"/>
      <c r="AC17" s="22">
        <v>8.0813911127367397E-2</v>
      </c>
      <c r="AD17" s="22">
        <v>8.3785935378966406E-2</v>
      </c>
      <c r="AE17" s="22"/>
      <c r="AF17" s="22">
        <v>0.20051571402919299</v>
      </c>
      <c r="AG17" s="22">
        <v>0.31482277970729999</v>
      </c>
      <c r="AH17" s="22">
        <v>-5.3319065792465398E-2</v>
      </c>
      <c r="AI17" s="22">
        <v>-0.27819493405298801</v>
      </c>
      <c r="AJ17" s="22"/>
      <c r="AK17" s="22">
        <v>0.208261373088825</v>
      </c>
      <c r="AL17" s="22">
        <v>3.3058334513114702E-3</v>
      </c>
      <c r="AM17" s="22"/>
      <c r="AN17" s="22">
        <v>0.19427546780982</v>
      </c>
      <c r="AO17" s="22">
        <v>0.137069852572098</v>
      </c>
      <c r="AP17" s="22">
        <v>-4.9772760752512697E-2</v>
      </c>
      <c r="AQ17" s="22"/>
      <c r="AR17" s="22">
        <v>0.47848258579984199</v>
      </c>
      <c r="AS17" s="22">
        <v>-0.39293347488770197</v>
      </c>
      <c r="AT17" s="22"/>
      <c r="AU17" s="22">
        <v>0.42291737481866998</v>
      </c>
      <c r="AV17" s="22">
        <v>-0.27690573972966198</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8.4945774348420405E-2</v>
      </c>
      <c r="D9" s="17">
        <v>8.0095469007550005E-2</v>
      </c>
      <c r="E9" s="17">
        <v>8.8991987226803806E-2</v>
      </c>
      <c r="F9" s="17"/>
      <c r="G9" s="17">
        <v>0.10086955745425399</v>
      </c>
      <c r="H9" s="17">
        <v>7.4004005821463298E-2</v>
      </c>
      <c r="I9" s="17">
        <v>5.6508485905177402E-2</v>
      </c>
      <c r="J9" s="17">
        <v>0.13005357091137101</v>
      </c>
      <c r="K9" s="17">
        <v>6.3328949128891504E-2</v>
      </c>
      <c r="L9" s="17"/>
      <c r="M9" s="17">
        <v>5.3780423684750903E-2</v>
      </c>
      <c r="N9" s="17">
        <v>0.106184785905987</v>
      </c>
      <c r="O9" s="17">
        <v>9.1934265908541604E-2</v>
      </c>
      <c r="P9" s="17">
        <v>9.0132703201064104E-2</v>
      </c>
      <c r="Q9" s="17"/>
      <c r="R9" s="17">
        <v>7.3496917365376196E-2</v>
      </c>
      <c r="S9" s="17">
        <v>7.9051123109433394E-2</v>
      </c>
      <c r="T9" s="17">
        <v>7.2083289061508807E-2</v>
      </c>
      <c r="U9" s="17">
        <v>9.6365498459437093E-2</v>
      </c>
      <c r="V9" s="17"/>
      <c r="W9" s="17">
        <v>0.11125812874142001</v>
      </c>
      <c r="X9" s="17">
        <v>5.8285545555882001E-2</v>
      </c>
      <c r="Y9" s="17">
        <v>0.118820308813244</v>
      </c>
      <c r="Z9" s="17">
        <v>5.3330859485308899E-2</v>
      </c>
      <c r="AA9" s="17">
        <v>0</v>
      </c>
      <c r="AB9" s="17"/>
      <c r="AC9" s="17">
        <v>7.49943916895595E-2</v>
      </c>
      <c r="AD9" s="17">
        <v>0.104208281716589</v>
      </c>
      <c r="AE9" s="17"/>
      <c r="AF9" s="17">
        <v>8.3070997551637604E-2</v>
      </c>
      <c r="AG9" s="17">
        <v>5.3295337884822998E-2</v>
      </c>
      <c r="AH9" s="17">
        <v>8.1708383300550594E-2</v>
      </c>
      <c r="AI9" s="17">
        <v>0.17576953475288601</v>
      </c>
      <c r="AJ9" s="17"/>
      <c r="AK9" s="17">
        <v>8.0985229029824399E-2</v>
      </c>
      <c r="AL9" s="17">
        <v>8.5161748701026496E-2</v>
      </c>
      <c r="AM9" s="17"/>
      <c r="AN9" s="17">
        <v>8.6858946992835806E-2</v>
      </c>
      <c r="AO9" s="17">
        <v>8.5213729921141498E-2</v>
      </c>
      <c r="AP9" s="17">
        <v>8.2203379629339296E-2</v>
      </c>
      <c r="AQ9" s="17"/>
      <c r="AR9" s="17">
        <v>3.6332863268538899E-2</v>
      </c>
      <c r="AS9" s="17">
        <v>0.16935183392657499</v>
      </c>
      <c r="AT9" s="17"/>
      <c r="AU9" s="17">
        <v>5.3804761578895903E-2</v>
      </c>
      <c r="AV9" s="17">
        <v>0.13894426656599801</v>
      </c>
    </row>
    <row r="10" spans="2:48" x14ac:dyDescent="0.25">
      <c r="B10" s="18" t="s">
        <v>199</v>
      </c>
      <c r="C10" s="17">
        <v>0.22686848392200401</v>
      </c>
      <c r="D10" s="17">
        <v>0.16821072933189399</v>
      </c>
      <c r="E10" s="17">
        <v>0.28105359738788399</v>
      </c>
      <c r="F10" s="17"/>
      <c r="G10" s="17">
        <v>0.231726790313391</v>
      </c>
      <c r="H10" s="17">
        <v>0.23899498590113299</v>
      </c>
      <c r="I10" s="17">
        <v>0.21698284201329399</v>
      </c>
      <c r="J10" s="17">
        <v>0.248934008169824</v>
      </c>
      <c r="K10" s="17">
        <v>0.19812609928962999</v>
      </c>
      <c r="L10" s="17"/>
      <c r="M10" s="17">
        <v>0.168478304237552</v>
      </c>
      <c r="N10" s="17">
        <v>0.25198756448645199</v>
      </c>
      <c r="O10" s="17">
        <v>0.170429681454565</v>
      </c>
      <c r="P10" s="17">
        <v>0.28097702474327502</v>
      </c>
      <c r="Q10" s="17"/>
      <c r="R10" s="17">
        <v>0.19789430776052</v>
      </c>
      <c r="S10" s="17">
        <v>0.25563163787736598</v>
      </c>
      <c r="T10" s="17">
        <v>0.24029691625872099</v>
      </c>
      <c r="U10" s="17">
        <v>0.22502742328730199</v>
      </c>
      <c r="V10" s="17"/>
      <c r="W10" s="17">
        <v>0.24254356907662</v>
      </c>
      <c r="X10" s="17">
        <v>0.252006121310697</v>
      </c>
      <c r="Y10" s="17">
        <v>0.174733612757005</v>
      </c>
      <c r="Z10" s="17">
        <v>0.150767660238881</v>
      </c>
      <c r="AA10" s="17">
        <v>0.18767286352254101</v>
      </c>
      <c r="AB10" s="17"/>
      <c r="AC10" s="17">
        <v>0.24271014376397201</v>
      </c>
      <c r="AD10" s="17">
        <v>0.195846449936145</v>
      </c>
      <c r="AE10" s="17"/>
      <c r="AF10" s="17">
        <v>0.20470813062198201</v>
      </c>
      <c r="AG10" s="17">
        <v>0.228215514491376</v>
      </c>
      <c r="AH10" s="17">
        <v>0.24301111534390199</v>
      </c>
      <c r="AI10" s="17">
        <v>0.23685149228000099</v>
      </c>
      <c r="AJ10" s="17"/>
      <c r="AK10" s="17">
        <v>0.20642299134356801</v>
      </c>
      <c r="AL10" s="17">
        <v>0.247576207298388</v>
      </c>
      <c r="AM10" s="17"/>
      <c r="AN10" s="17">
        <v>0.208482243718527</v>
      </c>
      <c r="AO10" s="17">
        <v>0.25775406195334299</v>
      </c>
      <c r="AP10" s="17">
        <v>0.231125397889408</v>
      </c>
      <c r="AQ10" s="17"/>
      <c r="AR10" s="17">
        <v>0.15914186940087599</v>
      </c>
      <c r="AS10" s="17">
        <v>0.34665319621131402</v>
      </c>
      <c r="AT10" s="17"/>
      <c r="AU10" s="17">
        <v>0.162176663003544</v>
      </c>
      <c r="AV10" s="17">
        <v>0.317516626742958</v>
      </c>
    </row>
    <row r="11" spans="2:48" x14ac:dyDescent="0.25">
      <c r="B11" s="18" t="s">
        <v>200</v>
      </c>
      <c r="C11" s="17">
        <v>0.25362013677018702</v>
      </c>
      <c r="D11" s="17">
        <v>0.27655824378509197</v>
      </c>
      <c r="E11" s="17">
        <v>0.229790626844455</v>
      </c>
      <c r="F11" s="17"/>
      <c r="G11" s="17">
        <v>0.318440453263589</v>
      </c>
      <c r="H11" s="17">
        <v>0.24066418124094399</v>
      </c>
      <c r="I11" s="17">
        <v>0.29686382382542797</v>
      </c>
      <c r="J11" s="17">
        <v>0.222715361302983</v>
      </c>
      <c r="K11" s="17">
        <v>0.19301450497209099</v>
      </c>
      <c r="L11" s="17"/>
      <c r="M11" s="17">
        <v>0.24737561754324</v>
      </c>
      <c r="N11" s="17">
        <v>0.24550736182791999</v>
      </c>
      <c r="O11" s="17">
        <v>0.270236755837298</v>
      </c>
      <c r="P11" s="17">
        <v>0.26034706023336401</v>
      </c>
      <c r="Q11" s="17"/>
      <c r="R11" s="17">
        <v>0.21234356334419499</v>
      </c>
      <c r="S11" s="17">
        <v>0.26798808146283798</v>
      </c>
      <c r="T11" s="17">
        <v>0.27200452126251001</v>
      </c>
      <c r="U11" s="17">
        <v>0.26775436794191898</v>
      </c>
      <c r="V11" s="17"/>
      <c r="W11" s="17">
        <v>0.289920069551384</v>
      </c>
      <c r="X11" s="17">
        <v>0.25326209137644801</v>
      </c>
      <c r="Y11" s="17">
        <v>0.22917979181426201</v>
      </c>
      <c r="Z11" s="17">
        <v>0.206365443253298</v>
      </c>
      <c r="AA11" s="17">
        <v>0.105105092528347</v>
      </c>
      <c r="AB11" s="17"/>
      <c r="AC11" s="17">
        <v>0.26155881213430698</v>
      </c>
      <c r="AD11" s="17">
        <v>0.239422848930401</v>
      </c>
      <c r="AE11" s="17"/>
      <c r="AF11" s="17">
        <v>0.21280416416752901</v>
      </c>
      <c r="AG11" s="17">
        <v>0.253750233647003</v>
      </c>
      <c r="AH11" s="17">
        <v>0.27566059089574202</v>
      </c>
      <c r="AI11" s="17">
        <v>0.26399990204330898</v>
      </c>
      <c r="AJ11" s="17"/>
      <c r="AK11" s="17">
        <v>0.230202057762708</v>
      </c>
      <c r="AL11" s="17">
        <v>0.260240049670382</v>
      </c>
      <c r="AM11" s="17"/>
      <c r="AN11" s="17">
        <v>0.209445185024902</v>
      </c>
      <c r="AO11" s="17">
        <v>0.25800400665811501</v>
      </c>
      <c r="AP11" s="17">
        <v>0.28544775348818602</v>
      </c>
      <c r="AQ11" s="17"/>
      <c r="AR11" s="17">
        <v>0.198373458817308</v>
      </c>
      <c r="AS11" s="17">
        <v>0.20492343066764099</v>
      </c>
      <c r="AT11" s="17"/>
      <c r="AU11" s="17">
        <v>0.19526731035217601</v>
      </c>
      <c r="AV11" s="17">
        <v>0.25135907080222503</v>
      </c>
    </row>
    <row r="12" spans="2:48" x14ac:dyDescent="0.25">
      <c r="B12" s="18" t="s">
        <v>201</v>
      </c>
      <c r="C12" s="17">
        <v>0.34429287802470399</v>
      </c>
      <c r="D12" s="17">
        <v>0.37064606313481702</v>
      </c>
      <c r="E12" s="17">
        <v>0.32244397122047103</v>
      </c>
      <c r="F12" s="17"/>
      <c r="G12" s="17">
        <v>0.23331583802911199</v>
      </c>
      <c r="H12" s="17">
        <v>0.37763768565337802</v>
      </c>
      <c r="I12" s="17">
        <v>0.35095586839592602</v>
      </c>
      <c r="J12" s="17">
        <v>0.31547004151996999</v>
      </c>
      <c r="K12" s="17">
        <v>0.43962763386847398</v>
      </c>
      <c r="L12" s="17"/>
      <c r="M12" s="17">
        <v>0.42584658502474099</v>
      </c>
      <c r="N12" s="17">
        <v>0.31965581779539698</v>
      </c>
      <c r="O12" s="17">
        <v>0.39169235903811001</v>
      </c>
      <c r="P12" s="17">
        <v>0.257169345573738</v>
      </c>
      <c r="Q12" s="17"/>
      <c r="R12" s="17">
        <v>0.37930869840626202</v>
      </c>
      <c r="S12" s="17">
        <v>0.32947242176658298</v>
      </c>
      <c r="T12" s="17">
        <v>0.32943652472491602</v>
      </c>
      <c r="U12" s="17">
        <v>0.34088312248699998</v>
      </c>
      <c r="V12" s="17"/>
      <c r="W12" s="17">
        <v>0.26904237502339501</v>
      </c>
      <c r="X12" s="17">
        <v>0.38106920723357801</v>
      </c>
      <c r="Y12" s="17">
        <v>0.39640801729498099</v>
      </c>
      <c r="Z12" s="17">
        <v>0.46742566550202602</v>
      </c>
      <c r="AA12" s="17">
        <v>0.23233811587936901</v>
      </c>
      <c r="AB12" s="17"/>
      <c r="AC12" s="17">
        <v>0.334945092730359</v>
      </c>
      <c r="AD12" s="17">
        <v>0.35841145962040699</v>
      </c>
      <c r="AE12" s="17"/>
      <c r="AF12" s="17">
        <v>0.40304421160480097</v>
      </c>
      <c r="AG12" s="17">
        <v>0.35757301150602999</v>
      </c>
      <c r="AH12" s="17">
        <v>0.32022481962106802</v>
      </c>
      <c r="AI12" s="17">
        <v>0.23836882149418401</v>
      </c>
      <c r="AJ12" s="17"/>
      <c r="AK12" s="17">
        <v>0.35296775969553601</v>
      </c>
      <c r="AL12" s="17">
        <v>0.34289910960860298</v>
      </c>
      <c r="AM12" s="17"/>
      <c r="AN12" s="17">
        <v>0.40183157429927602</v>
      </c>
      <c r="AO12" s="17">
        <v>0.31921294281343199</v>
      </c>
      <c r="AP12" s="17">
        <v>0.34021887695554098</v>
      </c>
      <c r="AQ12" s="17"/>
      <c r="AR12" s="17">
        <v>0.46887630022021698</v>
      </c>
      <c r="AS12" s="17">
        <v>0.241964839973935</v>
      </c>
      <c r="AT12" s="17"/>
      <c r="AU12" s="17">
        <v>0.46049093932881102</v>
      </c>
      <c r="AV12" s="17">
        <v>0.25164995367669801</v>
      </c>
    </row>
    <row r="13" spans="2:48" x14ac:dyDescent="0.25">
      <c r="B13" s="18" t="s">
        <v>202</v>
      </c>
      <c r="C13" s="17">
        <v>6.1390562564047298E-2</v>
      </c>
      <c r="D13" s="17">
        <v>7.0891472992455004E-2</v>
      </c>
      <c r="E13" s="17">
        <v>5.3020864444787798E-2</v>
      </c>
      <c r="F13" s="17"/>
      <c r="G13" s="17">
        <v>4.2866522976315803E-2</v>
      </c>
      <c r="H13" s="17">
        <v>4.7657684486650802E-2</v>
      </c>
      <c r="I13" s="17">
        <v>7.1405376149309904E-2</v>
      </c>
      <c r="J13" s="17">
        <v>5.7106682350199799E-2</v>
      </c>
      <c r="K13" s="17">
        <v>8.6841658708264102E-2</v>
      </c>
      <c r="L13" s="17"/>
      <c r="M13" s="17">
        <v>9.6769961967838797E-2</v>
      </c>
      <c r="N13" s="17">
        <v>4.11170525029231E-2</v>
      </c>
      <c r="O13" s="17">
        <v>3.9911137426714802E-2</v>
      </c>
      <c r="P13" s="17">
        <v>7.2445053971837398E-2</v>
      </c>
      <c r="Q13" s="17"/>
      <c r="R13" s="17">
        <v>0.117857490524408</v>
      </c>
      <c r="S13" s="17">
        <v>3.3942212073279701E-2</v>
      </c>
      <c r="T13" s="17">
        <v>7.1497156890056604E-2</v>
      </c>
      <c r="U13" s="17">
        <v>3.8564757068886901E-2</v>
      </c>
      <c r="V13" s="17"/>
      <c r="W13" s="17">
        <v>4.4281781394362098E-2</v>
      </c>
      <c r="X13" s="17">
        <v>4.8462762964893401E-2</v>
      </c>
      <c r="Y13" s="17">
        <v>6.9061973530836498E-2</v>
      </c>
      <c r="Z13" s="17">
        <v>0.122110371520486</v>
      </c>
      <c r="AA13" s="17">
        <v>0.474883928069743</v>
      </c>
      <c r="AB13" s="17"/>
      <c r="AC13" s="17">
        <v>5.5739869530682697E-2</v>
      </c>
      <c r="AD13" s="17">
        <v>7.4477562904935707E-2</v>
      </c>
      <c r="AE13" s="17"/>
      <c r="AF13" s="17">
        <v>7.5403622618412297E-2</v>
      </c>
      <c r="AG13" s="17">
        <v>9.5032649944033501E-2</v>
      </c>
      <c r="AH13" s="17">
        <v>4.1337078796879999E-2</v>
      </c>
      <c r="AI13" s="17">
        <v>3.8665166326592199E-2</v>
      </c>
      <c r="AJ13" s="17"/>
      <c r="AK13" s="17">
        <v>9.2963366298216596E-2</v>
      </c>
      <c r="AL13" s="17">
        <v>4.5258955147592102E-2</v>
      </c>
      <c r="AM13" s="17"/>
      <c r="AN13" s="17">
        <v>8.66559326159482E-2</v>
      </c>
      <c r="AO13" s="17">
        <v>6.2078922788107303E-2</v>
      </c>
      <c r="AP13" s="17">
        <v>3.7465012773389601E-2</v>
      </c>
      <c r="AQ13" s="17"/>
      <c r="AR13" s="17">
        <v>0.11744511596358199</v>
      </c>
      <c r="AS13" s="17">
        <v>1.5019196149054399E-2</v>
      </c>
      <c r="AT13" s="17"/>
      <c r="AU13" s="17">
        <v>0.113109409182529</v>
      </c>
      <c r="AV13" s="17">
        <v>2.8402094182674399E-2</v>
      </c>
    </row>
    <row r="14" spans="2:48" x14ac:dyDescent="0.25">
      <c r="B14" s="18" t="s">
        <v>123</v>
      </c>
      <c r="C14" s="17">
        <v>2.88821643706373E-2</v>
      </c>
      <c r="D14" s="17">
        <v>3.3598021748190897E-2</v>
      </c>
      <c r="E14" s="17">
        <v>2.4698952875598E-2</v>
      </c>
      <c r="F14" s="17"/>
      <c r="G14" s="17">
        <v>7.2780837963337897E-2</v>
      </c>
      <c r="H14" s="17">
        <v>2.1041456896431401E-2</v>
      </c>
      <c r="I14" s="17">
        <v>7.2836037108650904E-3</v>
      </c>
      <c r="J14" s="17">
        <v>2.5720335745651499E-2</v>
      </c>
      <c r="K14" s="17">
        <v>1.9061154032649599E-2</v>
      </c>
      <c r="L14" s="17"/>
      <c r="M14" s="17">
        <v>7.7491075418769598E-3</v>
      </c>
      <c r="N14" s="17">
        <v>3.5547417481320599E-2</v>
      </c>
      <c r="O14" s="17">
        <v>3.57958003347707E-2</v>
      </c>
      <c r="P14" s="17">
        <v>3.8928812276722499E-2</v>
      </c>
      <c r="Q14" s="17"/>
      <c r="R14" s="17">
        <v>1.9099022599238701E-2</v>
      </c>
      <c r="S14" s="17">
        <v>3.3914523710500098E-2</v>
      </c>
      <c r="T14" s="17">
        <v>1.46815918022879E-2</v>
      </c>
      <c r="U14" s="17">
        <v>3.1404830755454798E-2</v>
      </c>
      <c r="V14" s="17"/>
      <c r="W14" s="17">
        <v>4.2954076212818999E-2</v>
      </c>
      <c r="X14" s="17">
        <v>6.9142715585012804E-3</v>
      </c>
      <c r="Y14" s="17">
        <v>1.1796295789671601E-2</v>
      </c>
      <c r="Z14" s="17">
        <v>0</v>
      </c>
      <c r="AA14" s="17">
        <v>0</v>
      </c>
      <c r="AB14" s="17"/>
      <c r="AC14" s="17">
        <v>3.0051690151120199E-2</v>
      </c>
      <c r="AD14" s="17">
        <v>2.7633396891521601E-2</v>
      </c>
      <c r="AE14" s="17"/>
      <c r="AF14" s="17">
        <v>2.09688734356379E-2</v>
      </c>
      <c r="AG14" s="17">
        <v>1.21332525267338E-2</v>
      </c>
      <c r="AH14" s="17">
        <v>3.80580120418577E-2</v>
      </c>
      <c r="AI14" s="17">
        <v>4.63450831030272E-2</v>
      </c>
      <c r="AJ14" s="17"/>
      <c r="AK14" s="17">
        <v>3.6458595870147402E-2</v>
      </c>
      <c r="AL14" s="17">
        <v>1.8863929574009401E-2</v>
      </c>
      <c r="AM14" s="17"/>
      <c r="AN14" s="17">
        <v>6.7261173485114499E-3</v>
      </c>
      <c r="AO14" s="17">
        <v>1.7736335865860899E-2</v>
      </c>
      <c r="AP14" s="17">
        <v>2.3539579264136301E-2</v>
      </c>
      <c r="AQ14" s="17"/>
      <c r="AR14" s="17">
        <v>1.9830392329478402E-2</v>
      </c>
      <c r="AS14" s="17">
        <v>2.208750307148E-2</v>
      </c>
      <c r="AT14" s="17"/>
      <c r="AU14" s="17">
        <v>1.51509165540443E-2</v>
      </c>
      <c r="AV14" s="17">
        <v>1.21279880294477E-2</v>
      </c>
    </row>
    <row r="15" spans="2:48" x14ac:dyDescent="0.25">
      <c r="B15" s="18" t="s">
        <v>203</v>
      </c>
      <c r="C15" s="21">
        <v>0.31181425827042503</v>
      </c>
      <c r="D15" s="21">
        <v>0.24830619833944401</v>
      </c>
      <c r="E15" s="21">
        <v>0.37004558461468801</v>
      </c>
      <c r="F15" s="21"/>
      <c r="G15" s="21">
        <v>0.33259634776764502</v>
      </c>
      <c r="H15" s="21">
        <v>0.31299899172259599</v>
      </c>
      <c r="I15" s="21">
        <v>0.27349132791847103</v>
      </c>
      <c r="J15" s="21">
        <v>0.37898757908119601</v>
      </c>
      <c r="K15" s="21">
        <v>0.26145504841852202</v>
      </c>
      <c r="L15" s="21"/>
      <c r="M15" s="21">
        <v>0.222258727922303</v>
      </c>
      <c r="N15" s="21">
        <v>0.358172350392439</v>
      </c>
      <c r="O15" s="21">
        <v>0.26236394736310698</v>
      </c>
      <c r="P15" s="21">
        <v>0.371109727944339</v>
      </c>
      <c r="Q15" s="21"/>
      <c r="R15" s="21">
        <v>0.27139122512589597</v>
      </c>
      <c r="S15" s="21">
        <v>0.3346827609868</v>
      </c>
      <c r="T15" s="21">
        <v>0.31238020532022998</v>
      </c>
      <c r="U15" s="21">
        <v>0.321392921746739</v>
      </c>
      <c r="V15" s="21"/>
      <c r="W15" s="21">
        <v>0.35380169781804</v>
      </c>
      <c r="X15" s="21">
        <v>0.310291666866579</v>
      </c>
      <c r="Y15" s="21">
        <v>0.29355392157024901</v>
      </c>
      <c r="Z15" s="21">
        <v>0.20409851972418999</v>
      </c>
      <c r="AA15" s="21">
        <v>0.18767286352254101</v>
      </c>
      <c r="AB15" s="21"/>
      <c r="AC15" s="21">
        <v>0.317704535453532</v>
      </c>
      <c r="AD15" s="21">
        <v>0.300054731652734</v>
      </c>
      <c r="AE15" s="21"/>
      <c r="AF15" s="21">
        <v>0.28777912817362</v>
      </c>
      <c r="AG15" s="21">
        <v>0.28151085237619899</v>
      </c>
      <c r="AH15" s="21">
        <v>0.32471949864445199</v>
      </c>
      <c r="AI15" s="21">
        <v>0.412621027032887</v>
      </c>
      <c r="AJ15" s="21"/>
      <c r="AK15" s="21">
        <v>0.28740822037339198</v>
      </c>
      <c r="AL15" s="21">
        <v>0.33273795599941403</v>
      </c>
      <c r="AM15" s="21"/>
      <c r="AN15" s="21">
        <v>0.295341190711363</v>
      </c>
      <c r="AO15" s="21">
        <v>0.34296779187448501</v>
      </c>
      <c r="AP15" s="21">
        <v>0.31332877751874699</v>
      </c>
      <c r="AQ15" s="21"/>
      <c r="AR15" s="21">
        <v>0.19547473266941501</v>
      </c>
      <c r="AS15" s="21">
        <v>0.51600503013788901</v>
      </c>
      <c r="AT15" s="21"/>
      <c r="AU15" s="21">
        <v>0.21598142458243999</v>
      </c>
      <c r="AV15" s="21">
        <v>0.45646089330895601</v>
      </c>
    </row>
    <row r="16" spans="2:48" x14ac:dyDescent="0.25">
      <c r="B16" s="18" t="s">
        <v>204</v>
      </c>
      <c r="C16" s="21">
        <v>0.405683440588751</v>
      </c>
      <c r="D16" s="21">
        <v>0.44153753612727298</v>
      </c>
      <c r="E16" s="21">
        <v>0.37546483566525901</v>
      </c>
      <c r="F16" s="21"/>
      <c r="G16" s="21">
        <v>0.27618236100542798</v>
      </c>
      <c r="H16" s="21">
        <v>0.42529537014002899</v>
      </c>
      <c r="I16" s="21">
        <v>0.42236124454523599</v>
      </c>
      <c r="J16" s="21">
        <v>0.37257672387016999</v>
      </c>
      <c r="K16" s="21">
        <v>0.52646929257673802</v>
      </c>
      <c r="L16" s="21"/>
      <c r="M16" s="21">
        <v>0.52261654699257998</v>
      </c>
      <c r="N16" s="21">
        <v>0.36077287029832</v>
      </c>
      <c r="O16" s="21">
        <v>0.43160349646482499</v>
      </c>
      <c r="P16" s="21">
        <v>0.32961439954557498</v>
      </c>
      <c r="Q16" s="21"/>
      <c r="R16" s="21">
        <v>0.49716618893066999</v>
      </c>
      <c r="S16" s="21">
        <v>0.363414633839863</v>
      </c>
      <c r="T16" s="21">
        <v>0.400933681614973</v>
      </c>
      <c r="U16" s="21">
        <v>0.37944787955588699</v>
      </c>
      <c r="V16" s="21"/>
      <c r="W16" s="21">
        <v>0.31332415641775702</v>
      </c>
      <c r="X16" s="21">
        <v>0.429531970198471</v>
      </c>
      <c r="Y16" s="21">
        <v>0.46546999082581703</v>
      </c>
      <c r="Z16" s="21">
        <v>0.58953603702251201</v>
      </c>
      <c r="AA16" s="21">
        <v>0.70722204394911203</v>
      </c>
      <c r="AB16" s="21"/>
      <c r="AC16" s="21">
        <v>0.39068496226104099</v>
      </c>
      <c r="AD16" s="21">
        <v>0.432889022525343</v>
      </c>
      <c r="AE16" s="21"/>
      <c r="AF16" s="21">
        <v>0.47844783422321302</v>
      </c>
      <c r="AG16" s="21">
        <v>0.45260566145006298</v>
      </c>
      <c r="AH16" s="21">
        <v>0.361561898417948</v>
      </c>
      <c r="AI16" s="21">
        <v>0.27703398782077598</v>
      </c>
      <c r="AJ16" s="21"/>
      <c r="AK16" s="21">
        <v>0.44593112599375301</v>
      </c>
      <c r="AL16" s="21">
        <v>0.38815806475619502</v>
      </c>
      <c r="AM16" s="21"/>
      <c r="AN16" s="21">
        <v>0.48848750691522402</v>
      </c>
      <c r="AO16" s="21">
        <v>0.38129186560153899</v>
      </c>
      <c r="AP16" s="21">
        <v>0.37768388972893102</v>
      </c>
      <c r="AQ16" s="21"/>
      <c r="AR16" s="21">
        <v>0.58632141618379896</v>
      </c>
      <c r="AS16" s="21">
        <v>0.25698403612298998</v>
      </c>
      <c r="AT16" s="21"/>
      <c r="AU16" s="21">
        <v>0.57360034851134001</v>
      </c>
      <c r="AV16" s="21">
        <v>0.28005204785937199</v>
      </c>
    </row>
    <row r="17" spans="2:48" x14ac:dyDescent="0.25">
      <c r="B17" s="18" t="s">
        <v>147</v>
      </c>
      <c r="C17" s="22">
        <v>9.3869182318326E-2</v>
      </c>
      <c r="D17" s="22">
        <v>0.193231337787828</v>
      </c>
      <c r="E17" s="22">
        <v>5.4192510505710603E-3</v>
      </c>
      <c r="F17" s="22"/>
      <c r="G17" s="22">
        <v>-5.6413986762216803E-2</v>
      </c>
      <c r="H17" s="22">
        <v>0.11229637841743299</v>
      </c>
      <c r="I17" s="22">
        <v>0.14886991662676499</v>
      </c>
      <c r="J17" s="22">
        <v>-6.4108552110255798E-3</v>
      </c>
      <c r="K17" s="22">
        <v>0.265014244158217</v>
      </c>
      <c r="L17" s="22"/>
      <c r="M17" s="22">
        <v>0.30035781907027798</v>
      </c>
      <c r="N17" s="22">
        <v>2.6005199058817298E-3</v>
      </c>
      <c r="O17" s="22">
        <v>0.16923954910171801</v>
      </c>
      <c r="P17" s="22">
        <v>-4.1495328398763798E-2</v>
      </c>
      <c r="Q17" s="22"/>
      <c r="R17" s="22">
        <v>0.22577496380477499</v>
      </c>
      <c r="S17" s="22">
        <v>2.8731872853063199E-2</v>
      </c>
      <c r="T17" s="22">
        <v>8.8553476294742806E-2</v>
      </c>
      <c r="U17" s="22">
        <v>5.8054957809147399E-2</v>
      </c>
      <c r="V17" s="22"/>
      <c r="W17" s="22">
        <v>-4.0477541400283E-2</v>
      </c>
      <c r="X17" s="22">
        <v>0.11924030333189201</v>
      </c>
      <c r="Y17" s="22">
        <v>0.17191606925556799</v>
      </c>
      <c r="Z17" s="22">
        <v>0.38543751729832298</v>
      </c>
      <c r="AA17" s="22">
        <v>0.51954918042657094</v>
      </c>
      <c r="AB17" s="22"/>
      <c r="AC17" s="22">
        <v>7.2980426807509297E-2</v>
      </c>
      <c r="AD17" s="22">
        <v>0.13283429087260901</v>
      </c>
      <c r="AE17" s="22"/>
      <c r="AF17" s="22">
        <v>0.19066870604959399</v>
      </c>
      <c r="AG17" s="22">
        <v>0.17109480907386401</v>
      </c>
      <c r="AH17" s="22">
        <v>3.6842399773495599E-2</v>
      </c>
      <c r="AI17" s="22">
        <v>-0.13558703921211099</v>
      </c>
      <c r="AJ17" s="22"/>
      <c r="AK17" s="22">
        <v>0.158522905620361</v>
      </c>
      <c r="AL17" s="22">
        <v>5.5420108756780703E-2</v>
      </c>
      <c r="AM17" s="22"/>
      <c r="AN17" s="22">
        <v>0.193146316203861</v>
      </c>
      <c r="AO17" s="22">
        <v>3.8324073727054597E-2</v>
      </c>
      <c r="AP17" s="22">
        <v>6.4355112210184001E-2</v>
      </c>
      <c r="AQ17" s="22"/>
      <c r="AR17" s="22">
        <v>0.39084668351438301</v>
      </c>
      <c r="AS17" s="22">
        <v>-0.25902099401489898</v>
      </c>
      <c r="AT17" s="22"/>
      <c r="AU17" s="22">
        <v>0.35761892392889999</v>
      </c>
      <c r="AV17" s="22">
        <v>-0.17640884544958299</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8.8784597292206696E-2</v>
      </c>
      <c r="D9" s="17">
        <v>8.0584375229616895E-2</v>
      </c>
      <c r="E9" s="17">
        <v>9.6770172321599193E-2</v>
      </c>
      <c r="F9" s="17"/>
      <c r="G9" s="17">
        <v>0.14144581909623999</v>
      </c>
      <c r="H9" s="17">
        <v>7.1865464796205994E-2</v>
      </c>
      <c r="I9" s="17">
        <v>5.45630890262521E-2</v>
      </c>
      <c r="J9" s="17">
        <v>0.132263108820174</v>
      </c>
      <c r="K9" s="17">
        <v>4.5325856744310201E-2</v>
      </c>
      <c r="L9" s="17"/>
      <c r="M9" s="17">
        <v>4.1064862099384501E-2</v>
      </c>
      <c r="N9" s="17">
        <v>0.10364011679169099</v>
      </c>
      <c r="O9" s="17">
        <v>8.1088424982678001E-2</v>
      </c>
      <c r="P9" s="17">
        <v>0.125172985132948</v>
      </c>
      <c r="Q9" s="17"/>
      <c r="R9" s="17">
        <v>6.0983519619055002E-2</v>
      </c>
      <c r="S9" s="17">
        <v>0.12883573128665199</v>
      </c>
      <c r="T9" s="17">
        <v>6.1460616262106998E-2</v>
      </c>
      <c r="U9" s="17">
        <v>9.3498555055561802E-2</v>
      </c>
      <c r="V9" s="17"/>
      <c r="W9" s="17">
        <v>0.110820941497599</v>
      </c>
      <c r="X9" s="17">
        <v>8.1763625577139495E-2</v>
      </c>
      <c r="Y9" s="17">
        <v>7.7845103259648205E-2</v>
      </c>
      <c r="Z9" s="17">
        <v>8.5340379326638002E-2</v>
      </c>
      <c r="AA9" s="17">
        <v>8.6745102799036106E-2</v>
      </c>
      <c r="AB9" s="17"/>
      <c r="AC9" s="17">
        <v>7.3708813561184194E-2</v>
      </c>
      <c r="AD9" s="17">
        <v>0.116168372455326</v>
      </c>
      <c r="AE9" s="17"/>
      <c r="AF9" s="17">
        <v>6.6451930462434097E-2</v>
      </c>
      <c r="AG9" s="17">
        <v>4.56689811474894E-2</v>
      </c>
      <c r="AH9" s="17">
        <v>0.10749094229576101</v>
      </c>
      <c r="AI9" s="17">
        <v>0.170340425848344</v>
      </c>
      <c r="AJ9" s="17"/>
      <c r="AK9" s="17">
        <v>7.8830912334839201E-2</v>
      </c>
      <c r="AL9" s="17">
        <v>9.7776814075666796E-2</v>
      </c>
      <c r="AM9" s="17"/>
      <c r="AN9" s="17">
        <v>7.9227170150130102E-2</v>
      </c>
      <c r="AO9" s="17">
        <v>8.8768137798404104E-2</v>
      </c>
      <c r="AP9" s="17">
        <v>0.105208671479991</v>
      </c>
      <c r="AQ9" s="17"/>
      <c r="AR9" s="17">
        <v>2.5690469106113299E-2</v>
      </c>
      <c r="AS9" s="17">
        <v>0.20666407840916201</v>
      </c>
      <c r="AT9" s="17"/>
      <c r="AU9" s="17">
        <v>3.1889062613852999E-2</v>
      </c>
      <c r="AV9" s="17">
        <v>0.15594724282914099</v>
      </c>
    </row>
    <row r="10" spans="2:48" x14ac:dyDescent="0.25">
      <c r="B10" s="18" t="s">
        <v>199</v>
      </c>
      <c r="C10" s="17">
        <v>0.25576134900551201</v>
      </c>
      <c r="D10" s="17">
        <v>0.21136986842031499</v>
      </c>
      <c r="E10" s="17">
        <v>0.29168570402051602</v>
      </c>
      <c r="F10" s="17"/>
      <c r="G10" s="17">
        <v>0.28041868606991599</v>
      </c>
      <c r="H10" s="17">
        <v>0.256975560575254</v>
      </c>
      <c r="I10" s="17">
        <v>0.29710571881696402</v>
      </c>
      <c r="J10" s="17">
        <v>0.23292850825909001</v>
      </c>
      <c r="K10" s="17">
        <v>0.213385128977681</v>
      </c>
      <c r="L10" s="17"/>
      <c r="M10" s="17">
        <v>0.25597490135350198</v>
      </c>
      <c r="N10" s="17">
        <v>0.26902160959531801</v>
      </c>
      <c r="O10" s="17">
        <v>0.25152009134282599</v>
      </c>
      <c r="P10" s="17">
        <v>0.23966714629049199</v>
      </c>
      <c r="Q10" s="17"/>
      <c r="R10" s="17">
        <v>0.16380531276198099</v>
      </c>
      <c r="S10" s="17">
        <v>0.29818592563527402</v>
      </c>
      <c r="T10" s="17">
        <v>0.24606675800219399</v>
      </c>
      <c r="U10" s="17">
        <v>0.26189730494832802</v>
      </c>
      <c r="V10" s="17"/>
      <c r="W10" s="17">
        <v>0.28565343334890703</v>
      </c>
      <c r="X10" s="17">
        <v>0.26473584283689999</v>
      </c>
      <c r="Y10" s="17">
        <v>0.230783230415498</v>
      </c>
      <c r="Z10" s="17">
        <v>0.20688110317179401</v>
      </c>
      <c r="AA10" s="17">
        <v>0</v>
      </c>
      <c r="AB10" s="17"/>
      <c r="AC10" s="17">
        <v>0.284567182706082</v>
      </c>
      <c r="AD10" s="17">
        <v>0.19821488870260001</v>
      </c>
      <c r="AE10" s="17"/>
      <c r="AF10" s="17">
        <v>0.23443326344684701</v>
      </c>
      <c r="AG10" s="17">
        <v>0.191304356199239</v>
      </c>
      <c r="AH10" s="17">
        <v>0.28806726129872601</v>
      </c>
      <c r="AI10" s="17">
        <v>0.34361517714588402</v>
      </c>
      <c r="AJ10" s="17"/>
      <c r="AK10" s="17">
        <v>0.21957779508227199</v>
      </c>
      <c r="AL10" s="17">
        <v>0.28936463292174702</v>
      </c>
      <c r="AM10" s="17"/>
      <c r="AN10" s="17">
        <v>0.2565579222578</v>
      </c>
      <c r="AO10" s="17">
        <v>0.24425238992443099</v>
      </c>
      <c r="AP10" s="17">
        <v>0.29951695295413</v>
      </c>
      <c r="AQ10" s="17"/>
      <c r="AR10" s="17">
        <v>0.158769623714446</v>
      </c>
      <c r="AS10" s="17">
        <v>0.36094295720332897</v>
      </c>
      <c r="AT10" s="17"/>
      <c r="AU10" s="17">
        <v>0.17655454315904101</v>
      </c>
      <c r="AV10" s="17">
        <v>0.34829755342148</v>
      </c>
    </row>
    <row r="11" spans="2:48" x14ac:dyDescent="0.25">
      <c r="B11" s="18" t="s">
        <v>200</v>
      </c>
      <c r="C11" s="17">
        <v>0.24541694610491199</v>
      </c>
      <c r="D11" s="17">
        <v>0.26616004844045998</v>
      </c>
      <c r="E11" s="17">
        <v>0.225857779373726</v>
      </c>
      <c r="F11" s="17"/>
      <c r="G11" s="17">
        <v>0.257994839637252</v>
      </c>
      <c r="H11" s="17">
        <v>0.27884259287184598</v>
      </c>
      <c r="I11" s="17">
        <v>0.241901451350538</v>
      </c>
      <c r="J11" s="17">
        <v>0.21293834069147199</v>
      </c>
      <c r="K11" s="17">
        <v>0.236742321229962</v>
      </c>
      <c r="L11" s="17"/>
      <c r="M11" s="17">
        <v>0.24991902876421301</v>
      </c>
      <c r="N11" s="17">
        <v>0.22935847390807099</v>
      </c>
      <c r="O11" s="17">
        <v>0.253149070592875</v>
      </c>
      <c r="P11" s="17">
        <v>0.25612798759209898</v>
      </c>
      <c r="Q11" s="17"/>
      <c r="R11" s="17">
        <v>0.27529109816219099</v>
      </c>
      <c r="S11" s="17">
        <v>0.18500878116219699</v>
      </c>
      <c r="T11" s="17">
        <v>0.27021225341287702</v>
      </c>
      <c r="U11" s="17">
        <v>0.27254667821985201</v>
      </c>
      <c r="V11" s="17"/>
      <c r="W11" s="17">
        <v>0.25648839798782402</v>
      </c>
      <c r="X11" s="17">
        <v>0.25231729966110999</v>
      </c>
      <c r="Y11" s="17">
        <v>0.22917625643089401</v>
      </c>
      <c r="Z11" s="17">
        <v>0.16228582479899201</v>
      </c>
      <c r="AA11" s="17">
        <v>0.24546202741914799</v>
      </c>
      <c r="AB11" s="17"/>
      <c r="AC11" s="17">
        <v>0.24907989141318801</v>
      </c>
      <c r="AD11" s="17">
        <v>0.234519147688346</v>
      </c>
      <c r="AE11" s="17"/>
      <c r="AF11" s="17">
        <v>0.221438354884824</v>
      </c>
      <c r="AG11" s="17">
        <v>0.231279173195517</v>
      </c>
      <c r="AH11" s="17">
        <v>0.27370632407471601</v>
      </c>
      <c r="AI11" s="17">
        <v>0.21899948293305299</v>
      </c>
      <c r="AJ11" s="17"/>
      <c r="AK11" s="17">
        <v>0.24285079358703199</v>
      </c>
      <c r="AL11" s="17">
        <v>0.230957051704756</v>
      </c>
      <c r="AM11" s="17"/>
      <c r="AN11" s="17">
        <v>0.20915300122121799</v>
      </c>
      <c r="AO11" s="17">
        <v>0.25512256269720102</v>
      </c>
      <c r="AP11" s="17">
        <v>0.23859500535599701</v>
      </c>
      <c r="AQ11" s="17"/>
      <c r="AR11" s="17">
        <v>0.23821891546173299</v>
      </c>
      <c r="AS11" s="17">
        <v>0.18416037298542501</v>
      </c>
      <c r="AT11" s="17"/>
      <c r="AU11" s="17">
        <v>0.20341053290274</v>
      </c>
      <c r="AV11" s="17">
        <v>0.22167767086085299</v>
      </c>
    </row>
    <row r="12" spans="2:48" x14ac:dyDescent="0.25">
      <c r="B12" s="18" t="s">
        <v>201</v>
      </c>
      <c r="C12" s="17">
        <v>0.305583038162627</v>
      </c>
      <c r="D12" s="17">
        <v>0.32037887474976601</v>
      </c>
      <c r="E12" s="17">
        <v>0.29635869739340698</v>
      </c>
      <c r="F12" s="17"/>
      <c r="G12" s="17">
        <v>0.24995589537340401</v>
      </c>
      <c r="H12" s="17">
        <v>0.29564951725784699</v>
      </c>
      <c r="I12" s="17">
        <v>0.30386842719268697</v>
      </c>
      <c r="J12" s="17">
        <v>0.31937011510306101</v>
      </c>
      <c r="K12" s="17">
        <v>0.35610723466962602</v>
      </c>
      <c r="L12" s="17"/>
      <c r="M12" s="17">
        <v>0.32758531974027599</v>
      </c>
      <c r="N12" s="17">
        <v>0.29989169189945097</v>
      </c>
      <c r="O12" s="17">
        <v>0.32829351689088199</v>
      </c>
      <c r="P12" s="17">
        <v>0.270577692984459</v>
      </c>
      <c r="Q12" s="17"/>
      <c r="R12" s="17">
        <v>0.352088838072452</v>
      </c>
      <c r="S12" s="17">
        <v>0.32790211957014698</v>
      </c>
      <c r="T12" s="17">
        <v>0.31502239503125701</v>
      </c>
      <c r="U12" s="17">
        <v>0.272242564509387</v>
      </c>
      <c r="V12" s="17"/>
      <c r="W12" s="17">
        <v>0.23549333814875401</v>
      </c>
      <c r="X12" s="17">
        <v>0.31955758501380299</v>
      </c>
      <c r="Y12" s="17">
        <v>0.34726002552704799</v>
      </c>
      <c r="Z12" s="17">
        <v>0.42322859128294299</v>
      </c>
      <c r="AA12" s="17">
        <v>0.16981032202914401</v>
      </c>
      <c r="AB12" s="17"/>
      <c r="AC12" s="17">
        <v>0.29213309476149202</v>
      </c>
      <c r="AD12" s="17">
        <v>0.335348544187277</v>
      </c>
      <c r="AE12" s="17"/>
      <c r="AF12" s="17">
        <v>0.34333201027203403</v>
      </c>
      <c r="AG12" s="17">
        <v>0.38415010693153301</v>
      </c>
      <c r="AH12" s="17">
        <v>0.251548340428699</v>
      </c>
      <c r="AI12" s="17">
        <v>0.24730954042437001</v>
      </c>
      <c r="AJ12" s="17"/>
      <c r="AK12" s="17">
        <v>0.33329993294686699</v>
      </c>
      <c r="AL12" s="17">
        <v>0.29196746587643202</v>
      </c>
      <c r="AM12" s="17"/>
      <c r="AN12" s="17">
        <v>0.32700756466474001</v>
      </c>
      <c r="AO12" s="17">
        <v>0.32014032477159399</v>
      </c>
      <c r="AP12" s="17">
        <v>0.27417777985176101</v>
      </c>
      <c r="AQ12" s="17"/>
      <c r="AR12" s="17">
        <v>0.42662437052741098</v>
      </c>
      <c r="AS12" s="17">
        <v>0.208257907519911</v>
      </c>
      <c r="AT12" s="17"/>
      <c r="AU12" s="17">
        <v>0.42510827459559702</v>
      </c>
      <c r="AV12" s="17">
        <v>0.22786658027903101</v>
      </c>
    </row>
    <row r="13" spans="2:48" x14ac:dyDescent="0.25">
      <c r="B13" s="18" t="s">
        <v>202</v>
      </c>
      <c r="C13" s="17">
        <v>7.4837810738107496E-2</v>
      </c>
      <c r="D13" s="17">
        <v>8.8321834979924296E-2</v>
      </c>
      <c r="E13" s="17">
        <v>6.2736256584117897E-2</v>
      </c>
      <c r="F13" s="17"/>
      <c r="G13" s="17">
        <v>3.2398161977904502E-2</v>
      </c>
      <c r="H13" s="17">
        <v>6.0325578464014103E-2</v>
      </c>
      <c r="I13" s="17">
        <v>9.47528590657776E-2</v>
      </c>
      <c r="J13" s="17">
        <v>6.3856246355241605E-2</v>
      </c>
      <c r="K13" s="17">
        <v>0.120779733158535</v>
      </c>
      <c r="L13" s="17"/>
      <c r="M13" s="17">
        <v>0.110185145224591</v>
      </c>
      <c r="N13" s="17">
        <v>6.2255985568843999E-2</v>
      </c>
      <c r="O13" s="17">
        <v>6.8594097452691696E-2</v>
      </c>
      <c r="P13" s="17">
        <v>6.4772861255964806E-2</v>
      </c>
      <c r="Q13" s="17"/>
      <c r="R13" s="17">
        <v>0.116776430458869</v>
      </c>
      <c r="S13" s="17">
        <v>3.13387938409872E-2</v>
      </c>
      <c r="T13" s="17">
        <v>7.5529212258242398E-2</v>
      </c>
      <c r="U13" s="17">
        <v>7.8288306165474705E-2</v>
      </c>
      <c r="V13" s="17"/>
      <c r="W13" s="17">
        <v>7.2636994361220106E-2</v>
      </c>
      <c r="X13" s="17">
        <v>6.2922768164858797E-2</v>
      </c>
      <c r="Y13" s="17">
        <v>8.3756452006276697E-2</v>
      </c>
      <c r="Z13" s="17">
        <v>0.106854650746996</v>
      </c>
      <c r="AA13" s="17">
        <v>0.49798254775267098</v>
      </c>
      <c r="AB13" s="17"/>
      <c r="AC13" s="17">
        <v>7.6786491085427899E-2</v>
      </c>
      <c r="AD13" s="17">
        <v>7.3694825343301795E-2</v>
      </c>
      <c r="AE13" s="17"/>
      <c r="AF13" s="17">
        <v>0.104344969965585</v>
      </c>
      <c r="AG13" s="17">
        <v>0.118109717220217</v>
      </c>
      <c r="AH13" s="17">
        <v>4.75131853366128E-2</v>
      </c>
      <c r="AI13" s="17">
        <v>9.7797990879845004E-3</v>
      </c>
      <c r="AJ13" s="17"/>
      <c r="AK13" s="17">
        <v>8.8771887672611793E-2</v>
      </c>
      <c r="AL13" s="17">
        <v>6.5518232036247501E-2</v>
      </c>
      <c r="AM13" s="17"/>
      <c r="AN13" s="17">
        <v>0.101344343153946</v>
      </c>
      <c r="AO13" s="17">
        <v>7.3432117707089198E-2</v>
      </c>
      <c r="AP13" s="17">
        <v>5.5537344179210003E-2</v>
      </c>
      <c r="AQ13" s="17"/>
      <c r="AR13" s="17">
        <v>0.12340351102446399</v>
      </c>
      <c r="AS13" s="17">
        <v>2.6500568992047301E-2</v>
      </c>
      <c r="AT13" s="17"/>
      <c r="AU13" s="17">
        <v>0.14146768986482</v>
      </c>
      <c r="AV13" s="17">
        <v>2.7336965486387501E-2</v>
      </c>
    </row>
    <row r="14" spans="2:48" x14ac:dyDescent="0.25">
      <c r="B14" s="18" t="s">
        <v>123</v>
      </c>
      <c r="C14" s="17">
        <v>2.9616258696634399E-2</v>
      </c>
      <c r="D14" s="17">
        <v>3.3184998179918199E-2</v>
      </c>
      <c r="E14" s="17">
        <v>2.6591390306633801E-2</v>
      </c>
      <c r="F14" s="17"/>
      <c r="G14" s="17">
        <v>3.7786597845282502E-2</v>
      </c>
      <c r="H14" s="17">
        <v>3.6341286034832297E-2</v>
      </c>
      <c r="I14" s="17">
        <v>7.8084545477819399E-3</v>
      </c>
      <c r="J14" s="17">
        <v>3.86436807709611E-2</v>
      </c>
      <c r="K14" s="17">
        <v>2.7659725219886501E-2</v>
      </c>
      <c r="L14" s="17"/>
      <c r="M14" s="17">
        <v>1.52707428180331E-2</v>
      </c>
      <c r="N14" s="17">
        <v>3.58321222366259E-2</v>
      </c>
      <c r="O14" s="17">
        <v>1.7354798738047499E-2</v>
      </c>
      <c r="P14" s="17">
        <v>4.3681326744036499E-2</v>
      </c>
      <c r="Q14" s="17"/>
      <c r="R14" s="17">
        <v>3.1054800925451501E-2</v>
      </c>
      <c r="S14" s="17">
        <v>2.8728648504743399E-2</v>
      </c>
      <c r="T14" s="17">
        <v>3.1708765033322997E-2</v>
      </c>
      <c r="U14" s="17">
        <v>2.15265911013959E-2</v>
      </c>
      <c r="V14" s="17"/>
      <c r="W14" s="17">
        <v>3.8906894655696501E-2</v>
      </c>
      <c r="X14" s="17">
        <v>1.87028787461892E-2</v>
      </c>
      <c r="Y14" s="17">
        <v>3.11789323606349E-2</v>
      </c>
      <c r="Z14" s="17">
        <v>1.54094506726376E-2</v>
      </c>
      <c r="AA14" s="17">
        <v>0</v>
      </c>
      <c r="AB14" s="17"/>
      <c r="AC14" s="17">
        <v>2.3724526472626298E-2</v>
      </c>
      <c r="AD14" s="17">
        <v>4.20542216231495E-2</v>
      </c>
      <c r="AE14" s="17"/>
      <c r="AF14" s="17">
        <v>2.9999470968275498E-2</v>
      </c>
      <c r="AG14" s="17">
        <v>2.9487665306003899E-2</v>
      </c>
      <c r="AH14" s="17">
        <v>3.1673946565485098E-2</v>
      </c>
      <c r="AI14" s="17">
        <v>9.9555745603643001E-3</v>
      </c>
      <c r="AJ14" s="17"/>
      <c r="AK14" s="17">
        <v>3.6668678376377897E-2</v>
      </c>
      <c r="AL14" s="17">
        <v>2.4415803385151199E-2</v>
      </c>
      <c r="AM14" s="17"/>
      <c r="AN14" s="17">
        <v>2.6709998552165898E-2</v>
      </c>
      <c r="AO14" s="17">
        <v>1.8284467101280701E-2</v>
      </c>
      <c r="AP14" s="17">
        <v>2.69642461789108E-2</v>
      </c>
      <c r="AQ14" s="17"/>
      <c r="AR14" s="17">
        <v>2.7293110165832701E-2</v>
      </c>
      <c r="AS14" s="17">
        <v>1.3474114890125E-2</v>
      </c>
      <c r="AT14" s="17"/>
      <c r="AU14" s="17">
        <v>2.1569896863949899E-2</v>
      </c>
      <c r="AV14" s="17">
        <v>1.8873987123108001E-2</v>
      </c>
    </row>
    <row r="15" spans="2:48" x14ac:dyDescent="0.25">
      <c r="B15" s="18" t="s">
        <v>203</v>
      </c>
      <c r="C15" s="21">
        <v>0.34454594629771901</v>
      </c>
      <c r="D15" s="21">
        <v>0.291954243649932</v>
      </c>
      <c r="E15" s="21">
        <v>0.38845587634211498</v>
      </c>
      <c r="F15" s="21"/>
      <c r="G15" s="21">
        <v>0.42186450516615698</v>
      </c>
      <c r="H15" s="21">
        <v>0.32884102537145998</v>
      </c>
      <c r="I15" s="21">
        <v>0.35166880784321602</v>
      </c>
      <c r="J15" s="21">
        <v>0.36519161707926401</v>
      </c>
      <c r="K15" s="21">
        <v>0.25871098572199103</v>
      </c>
      <c r="L15" s="21"/>
      <c r="M15" s="21">
        <v>0.29703976345288602</v>
      </c>
      <c r="N15" s="21">
        <v>0.37266172638700801</v>
      </c>
      <c r="O15" s="21">
        <v>0.33260851632550398</v>
      </c>
      <c r="P15" s="21">
        <v>0.36484013142344102</v>
      </c>
      <c r="Q15" s="21"/>
      <c r="R15" s="21">
        <v>0.224788832381036</v>
      </c>
      <c r="S15" s="21">
        <v>0.42702165692192601</v>
      </c>
      <c r="T15" s="21">
        <v>0.30752737426430099</v>
      </c>
      <c r="U15" s="21">
        <v>0.35539586000389001</v>
      </c>
      <c r="V15" s="21"/>
      <c r="W15" s="21">
        <v>0.39647437484650599</v>
      </c>
      <c r="X15" s="21">
        <v>0.34649946841404</v>
      </c>
      <c r="Y15" s="21">
        <v>0.30862833367514603</v>
      </c>
      <c r="Z15" s="21">
        <v>0.29222148249843199</v>
      </c>
      <c r="AA15" s="21">
        <v>8.6745102799036106E-2</v>
      </c>
      <c r="AB15" s="21"/>
      <c r="AC15" s="21">
        <v>0.35827599626726597</v>
      </c>
      <c r="AD15" s="21">
        <v>0.31438326115792598</v>
      </c>
      <c r="AE15" s="21"/>
      <c r="AF15" s="21">
        <v>0.30088519390928098</v>
      </c>
      <c r="AG15" s="21">
        <v>0.23697333734672901</v>
      </c>
      <c r="AH15" s="21">
        <v>0.39555820359448701</v>
      </c>
      <c r="AI15" s="21">
        <v>0.51395560299422705</v>
      </c>
      <c r="AJ15" s="21"/>
      <c r="AK15" s="21">
        <v>0.29840870741711101</v>
      </c>
      <c r="AL15" s="21">
        <v>0.38714144699741398</v>
      </c>
      <c r="AM15" s="21"/>
      <c r="AN15" s="21">
        <v>0.33578509240792997</v>
      </c>
      <c r="AO15" s="21">
        <v>0.33302052772283502</v>
      </c>
      <c r="AP15" s="21">
        <v>0.40472562443412102</v>
      </c>
      <c r="AQ15" s="21"/>
      <c r="AR15" s="21">
        <v>0.184460092820559</v>
      </c>
      <c r="AS15" s="21">
        <v>0.56760703561249104</v>
      </c>
      <c r="AT15" s="21"/>
      <c r="AU15" s="21">
        <v>0.208443605772894</v>
      </c>
      <c r="AV15" s="21">
        <v>0.50424479625062102</v>
      </c>
    </row>
    <row r="16" spans="2:48" x14ac:dyDescent="0.25">
      <c r="B16" s="18" t="s">
        <v>204</v>
      </c>
      <c r="C16" s="21">
        <v>0.38042084890073502</v>
      </c>
      <c r="D16" s="21">
        <v>0.40870070972969003</v>
      </c>
      <c r="E16" s="21">
        <v>0.359094953977525</v>
      </c>
      <c r="F16" s="21"/>
      <c r="G16" s="21">
        <v>0.28235405735130897</v>
      </c>
      <c r="H16" s="21">
        <v>0.35597509572186098</v>
      </c>
      <c r="I16" s="21">
        <v>0.39862128625846499</v>
      </c>
      <c r="J16" s="21">
        <v>0.38322636145830302</v>
      </c>
      <c r="K16" s="21">
        <v>0.47688696782815998</v>
      </c>
      <c r="L16" s="21"/>
      <c r="M16" s="21">
        <v>0.43777046496486799</v>
      </c>
      <c r="N16" s="21">
        <v>0.36214767746829502</v>
      </c>
      <c r="O16" s="21">
        <v>0.396887614343574</v>
      </c>
      <c r="P16" s="21">
        <v>0.33535055424042398</v>
      </c>
      <c r="Q16" s="21"/>
      <c r="R16" s="21">
        <v>0.46886526853132099</v>
      </c>
      <c r="S16" s="21">
        <v>0.35924091341113401</v>
      </c>
      <c r="T16" s="21">
        <v>0.390551607289499</v>
      </c>
      <c r="U16" s="21">
        <v>0.35053087067486199</v>
      </c>
      <c r="V16" s="21"/>
      <c r="W16" s="21">
        <v>0.30813033250997401</v>
      </c>
      <c r="X16" s="21">
        <v>0.38248035317866202</v>
      </c>
      <c r="Y16" s="21">
        <v>0.43101647753332401</v>
      </c>
      <c r="Z16" s="21">
        <v>0.53008324202993795</v>
      </c>
      <c r="AA16" s="21">
        <v>0.66779286978181596</v>
      </c>
      <c r="AB16" s="21"/>
      <c r="AC16" s="21">
        <v>0.36891958584691997</v>
      </c>
      <c r="AD16" s="21">
        <v>0.40904336953057902</v>
      </c>
      <c r="AE16" s="21"/>
      <c r="AF16" s="21">
        <v>0.44767698023761898</v>
      </c>
      <c r="AG16" s="21">
        <v>0.50225982415174997</v>
      </c>
      <c r="AH16" s="21">
        <v>0.29906152576531198</v>
      </c>
      <c r="AI16" s="21">
        <v>0.25708933951235502</v>
      </c>
      <c r="AJ16" s="21"/>
      <c r="AK16" s="21">
        <v>0.42207182061947901</v>
      </c>
      <c r="AL16" s="21">
        <v>0.35748569791267898</v>
      </c>
      <c r="AM16" s="21"/>
      <c r="AN16" s="21">
        <v>0.42835190781868598</v>
      </c>
      <c r="AO16" s="21">
        <v>0.393572442478683</v>
      </c>
      <c r="AP16" s="21">
        <v>0.32971512403097097</v>
      </c>
      <c r="AQ16" s="21"/>
      <c r="AR16" s="21">
        <v>0.55002788155187499</v>
      </c>
      <c r="AS16" s="21">
        <v>0.234758476511958</v>
      </c>
      <c r="AT16" s="21"/>
      <c r="AU16" s="21">
        <v>0.56657596446041703</v>
      </c>
      <c r="AV16" s="21">
        <v>0.25520354576541898</v>
      </c>
    </row>
    <row r="17" spans="2:48" x14ac:dyDescent="0.25">
      <c r="B17" s="18" t="s">
        <v>147</v>
      </c>
      <c r="C17" s="22">
        <v>3.58749026030162E-2</v>
      </c>
      <c r="D17" s="22">
        <v>0.116746466079758</v>
      </c>
      <c r="E17" s="22">
        <v>-2.9360922364589599E-2</v>
      </c>
      <c r="F17" s="22"/>
      <c r="G17" s="22">
        <v>-0.139510447814848</v>
      </c>
      <c r="H17" s="22">
        <v>2.7134070350401201E-2</v>
      </c>
      <c r="I17" s="22">
        <v>4.6952478415248897E-2</v>
      </c>
      <c r="J17" s="22">
        <v>1.8034744379038799E-2</v>
      </c>
      <c r="K17" s="22">
        <v>0.21817598210617001</v>
      </c>
      <c r="L17" s="22"/>
      <c r="M17" s="22">
        <v>0.140730701511982</v>
      </c>
      <c r="N17" s="22">
        <v>-1.05140489187139E-2</v>
      </c>
      <c r="O17" s="22">
        <v>6.4279098018070094E-2</v>
      </c>
      <c r="P17" s="22">
        <v>-2.9489577183017101E-2</v>
      </c>
      <c r="Q17" s="22"/>
      <c r="R17" s="22">
        <v>0.24407643615028499</v>
      </c>
      <c r="S17" s="22">
        <v>-6.7780743510791497E-2</v>
      </c>
      <c r="T17" s="22">
        <v>8.3024233025198096E-2</v>
      </c>
      <c r="U17" s="22">
        <v>-4.86498932902812E-3</v>
      </c>
      <c r="V17" s="22"/>
      <c r="W17" s="22">
        <v>-8.8344042336531398E-2</v>
      </c>
      <c r="X17" s="22">
        <v>3.5980884764621898E-2</v>
      </c>
      <c r="Y17" s="22">
        <v>0.12238814385817801</v>
      </c>
      <c r="Z17" s="22">
        <v>0.23786175953150601</v>
      </c>
      <c r="AA17" s="22">
        <v>0.58104776698278005</v>
      </c>
      <c r="AB17" s="22"/>
      <c r="AC17" s="22">
        <v>1.0643589579653299E-2</v>
      </c>
      <c r="AD17" s="22">
        <v>9.4660108372653304E-2</v>
      </c>
      <c r="AE17" s="22"/>
      <c r="AF17" s="22">
        <v>0.146791786328338</v>
      </c>
      <c r="AG17" s="22">
        <v>0.26528648680502198</v>
      </c>
      <c r="AH17" s="22">
        <v>-9.6496677829174995E-2</v>
      </c>
      <c r="AI17" s="22">
        <v>-0.25686626348187303</v>
      </c>
      <c r="AJ17" s="22"/>
      <c r="AK17" s="22">
        <v>0.123663113202368</v>
      </c>
      <c r="AL17" s="22">
        <v>-2.96557490847346E-2</v>
      </c>
      <c r="AM17" s="22"/>
      <c r="AN17" s="22">
        <v>9.2566815410756606E-2</v>
      </c>
      <c r="AO17" s="22">
        <v>6.0551914755847903E-2</v>
      </c>
      <c r="AP17" s="22">
        <v>-7.5010500403150396E-2</v>
      </c>
      <c r="AQ17" s="22"/>
      <c r="AR17" s="22">
        <v>0.36556778873131501</v>
      </c>
      <c r="AS17" s="22">
        <v>-0.33284855910053301</v>
      </c>
      <c r="AT17" s="22"/>
      <c r="AU17" s="22">
        <v>0.35813235868752302</v>
      </c>
      <c r="AV17" s="22">
        <v>-0.24904125048520201</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0.216662003891468</v>
      </c>
      <c r="D9" s="17">
        <v>0.20076346840912501</v>
      </c>
      <c r="E9" s="17">
        <v>0.230384457437187</v>
      </c>
      <c r="F9" s="17"/>
      <c r="G9" s="17">
        <v>0.32491510061037499</v>
      </c>
      <c r="H9" s="17">
        <v>0.238687635413278</v>
      </c>
      <c r="I9" s="17">
        <v>0.202887480292438</v>
      </c>
      <c r="J9" s="17">
        <v>0.20794027022744499</v>
      </c>
      <c r="K9" s="17">
        <v>0.114423753408641</v>
      </c>
      <c r="L9" s="17"/>
      <c r="M9" s="17">
        <v>0.19070493504474201</v>
      </c>
      <c r="N9" s="17">
        <v>0.195525535094451</v>
      </c>
      <c r="O9" s="17">
        <v>0.21963838671371699</v>
      </c>
      <c r="P9" s="17">
        <v>0.26412378976597101</v>
      </c>
      <c r="Q9" s="17"/>
      <c r="R9" s="17">
        <v>0.12911220295716699</v>
      </c>
      <c r="S9" s="17">
        <v>0.22372117515530901</v>
      </c>
      <c r="T9" s="17">
        <v>0.21840556986093801</v>
      </c>
      <c r="U9" s="17">
        <v>0.26957880184536698</v>
      </c>
      <c r="V9" s="17"/>
      <c r="W9" s="17">
        <v>0.267933854841789</v>
      </c>
      <c r="X9" s="17">
        <v>0.220552522519358</v>
      </c>
      <c r="Y9" s="17">
        <v>0.195689852939953</v>
      </c>
      <c r="Z9" s="17">
        <v>7.6601048455159804E-2</v>
      </c>
      <c r="AA9" s="17">
        <v>8.6745102799036106E-2</v>
      </c>
      <c r="AB9" s="17"/>
      <c r="AC9" s="17">
        <v>0.22908078575060301</v>
      </c>
      <c r="AD9" s="17">
        <v>0.19237102986931001</v>
      </c>
      <c r="AE9" s="17"/>
      <c r="AF9" s="17">
        <v>0.152120736098247</v>
      </c>
      <c r="AG9" s="17">
        <v>0.13559719837752099</v>
      </c>
      <c r="AH9" s="17">
        <v>0.27288296309619398</v>
      </c>
      <c r="AI9" s="17">
        <v>0.38469512751301999</v>
      </c>
      <c r="AJ9" s="17"/>
      <c r="AK9" s="17">
        <v>0.16885356069184801</v>
      </c>
      <c r="AL9" s="17">
        <v>0.238264035467456</v>
      </c>
      <c r="AM9" s="17"/>
      <c r="AN9" s="17">
        <v>0.19138551198725701</v>
      </c>
      <c r="AO9" s="17">
        <v>0.198278151730088</v>
      </c>
      <c r="AP9" s="17">
        <v>0.26684271659209702</v>
      </c>
      <c r="AQ9" s="17"/>
      <c r="AR9" s="17">
        <v>0.13722062757527601</v>
      </c>
      <c r="AS9" s="17">
        <v>0.35775874777147099</v>
      </c>
      <c r="AT9" s="17"/>
      <c r="AU9" s="17">
        <v>0.130853353801655</v>
      </c>
      <c r="AV9" s="17">
        <v>0.33816612860176498</v>
      </c>
    </row>
    <row r="10" spans="2:48" x14ac:dyDescent="0.25">
      <c r="B10" s="18" t="s">
        <v>199</v>
      </c>
      <c r="C10" s="17">
        <v>0.274596331595025</v>
      </c>
      <c r="D10" s="17">
        <v>0.220094546192872</v>
      </c>
      <c r="E10" s="17">
        <v>0.33065420149027402</v>
      </c>
      <c r="F10" s="17"/>
      <c r="G10" s="17">
        <v>0.30653282158689799</v>
      </c>
      <c r="H10" s="17">
        <v>0.2474541690333</v>
      </c>
      <c r="I10" s="17">
        <v>0.29217851821973001</v>
      </c>
      <c r="J10" s="17">
        <v>0.25863232063629799</v>
      </c>
      <c r="K10" s="17">
        <v>0.26932563783415098</v>
      </c>
      <c r="L10" s="17"/>
      <c r="M10" s="17">
        <v>0.26948160067999799</v>
      </c>
      <c r="N10" s="17">
        <v>0.29249059950270401</v>
      </c>
      <c r="O10" s="17">
        <v>0.23508102258130201</v>
      </c>
      <c r="P10" s="17">
        <v>0.28995015261301299</v>
      </c>
      <c r="Q10" s="17"/>
      <c r="R10" s="17">
        <v>0.21486148997666399</v>
      </c>
      <c r="S10" s="17">
        <v>0.30658542348849099</v>
      </c>
      <c r="T10" s="17">
        <v>0.31226628649904298</v>
      </c>
      <c r="U10" s="17">
        <v>0.26569613476256698</v>
      </c>
      <c r="V10" s="17"/>
      <c r="W10" s="17">
        <v>0.29098203273543499</v>
      </c>
      <c r="X10" s="17">
        <v>0.28403320125881898</v>
      </c>
      <c r="Y10" s="17">
        <v>0.23870899360640899</v>
      </c>
      <c r="Z10" s="17">
        <v>0.26505162127242599</v>
      </c>
      <c r="AA10" s="17">
        <v>0.105969086140295</v>
      </c>
      <c r="AB10" s="17"/>
      <c r="AC10" s="17">
        <v>0.291961906152644</v>
      </c>
      <c r="AD10" s="17">
        <v>0.245328320827191</v>
      </c>
      <c r="AE10" s="17"/>
      <c r="AF10" s="17">
        <v>0.24549917061648299</v>
      </c>
      <c r="AG10" s="17">
        <v>0.28539905621266798</v>
      </c>
      <c r="AH10" s="17">
        <v>0.29959497627325399</v>
      </c>
      <c r="AI10" s="17">
        <v>0.22604064954015801</v>
      </c>
      <c r="AJ10" s="17"/>
      <c r="AK10" s="17">
        <v>0.24386084613370301</v>
      </c>
      <c r="AL10" s="17">
        <v>0.308114616158912</v>
      </c>
      <c r="AM10" s="17"/>
      <c r="AN10" s="17">
        <v>0.266048756650486</v>
      </c>
      <c r="AO10" s="17">
        <v>0.25461209753633501</v>
      </c>
      <c r="AP10" s="17">
        <v>0.33083790163141702</v>
      </c>
      <c r="AQ10" s="17"/>
      <c r="AR10" s="17">
        <v>0.234114818236656</v>
      </c>
      <c r="AS10" s="17">
        <v>0.35284909636663803</v>
      </c>
      <c r="AT10" s="17"/>
      <c r="AU10" s="17">
        <v>0.21392138299316399</v>
      </c>
      <c r="AV10" s="17">
        <v>0.350158337109094</v>
      </c>
    </row>
    <row r="11" spans="2:48" x14ac:dyDescent="0.25">
      <c r="B11" s="18" t="s">
        <v>200</v>
      </c>
      <c r="C11" s="17">
        <v>0.16767405978127001</v>
      </c>
      <c r="D11" s="17">
        <v>0.21424512003905999</v>
      </c>
      <c r="E11" s="17">
        <v>0.124230289543639</v>
      </c>
      <c r="F11" s="17"/>
      <c r="G11" s="17">
        <v>0.119207416475423</v>
      </c>
      <c r="H11" s="17">
        <v>0.15438195391234</v>
      </c>
      <c r="I11" s="17">
        <v>0.179731948021147</v>
      </c>
      <c r="J11" s="17">
        <v>0.18026254672897901</v>
      </c>
      <c r="K11" s="17">
        <v>0.20235830871798699</v>
      </c>
      <c r="L11" s="17"/>
      <c r="M11" s="17">
        <v>0.14062594117593799</v>
      </c>
      <c r="N11" s="17">
        <v>0.18666204434042599</v>
      </c>
      <c r="O11" s="17">
        <v>0.19567980365337601</v>
      </c>
      <c r="P11" s="17">
        <v>0.15880622680315901</v>
      </c>
      <c r="Q11" s="17"/>
      <c r="R11" s="17">
        <v>0.16580604057861201</v>
      </c>
      <c r="S11" s="17">
        <v>0.14765565052304599</v>
      </c>
      <c r="T11" s="17">
        <v>0.141684770577332</v>
      </c>
      <c r="U11" s="17">
        <v>0.18124681871237699</v>
      </c>
      <c r="V11" s="17"/>
      <c r="W11" s="17">
        <v>0.17096979393192299</v>
      </c>
      <c r="X11" s="17">
        <v>0.18025066332030801</v>
      </c>
      <c r="Y11" s="17">
        <v>0.13125320759220099</v>
      </c>
      <c r="Z11" s="17">
        <v>0.23747325606947101</v>
      </c>
      <c r="AA11" s="17">
        <v>0.206032853251852</v>
      </c>
      <c r="AB11" s="17"/>
      <c r="AC11" s="17">
        <v>0.15557503326986399</v>
      </c>
      <c r="AD11" s="17">
        <v>0.189032906187309</v>
      </c>
      <c r="AE11" s="17"/>
      <c r="AF11" s="17">
        <v>0.18355228250478201</v>
      </c>
      <c r="AG11" s="17">
        <v>0.16223849115983599</v>
      </c>
      <c r="AH11" s="17">
        <v>0.15928897057561101</v>
      </c>
      <c r="AI11" s="17">
        <v>0.16924535947626099</v>
      </c>
      <c r="AJ11" s="17"/>
      <c r="AK11" s="17">
        <v>0.200407447850419</v>
      </c>
      <c r="AL11" s="17">
        <v>0.13748562044725801</v>
      </c>
      <c r="AM11" s="17"/>
      <c r="AN11" s="17">
        <v>0.15497914995588799</v>
      </c>
      <c r="AO11" s="17">
        <v>0.18979688371822001</v>
      </c>
      <c r="AP11" s="17">
        <v>0.127196561000121</v>
      </c>
      <c r="AQ11" s="17"/>
      <c r="AR11" s="17">
        <v>0.16613132024743099</v>
      </c>
      <c r="AS11" s="17">
        <v>8.1883226571848197E-2</v>
      </c>
      <c r="AT11" s="17"/>
      <c r="AU11" s="17">
        <v>0.19389174734128101</v>
      </c>
      <c r="AV11" s="17">
        <v>8.8869146360270795E-2</v>
      </c>
    </row>
    <row r="12" spans="2:48" x14ac:dyDescent="0.25">
      <c r="B12" s="18" t="s">
        <v>201</v>
      </c>
      <c r="C12" s="17">
        <v>0.225783643891147</v>
      </c>
      <c r="D12" s="17">
        <v>0.24093863418027101</v>
      </c>
      <c r="E12" s="17">
        <v>0.206013818454367</v>
      </c>
      <c r="F12" s="17"/>
      <c r="G12" s="17">
        <v>0.13502333405632799</v>
      </c>
      <c r="H12" s="17">
        <v>0.22468729283719099</v>
      </c>
      <c r="I12" s="17">
        <v>0.25834257706325298</v>
      </c>
      <c r="J12" s="17">
        <v>0.227461449733837</v>
      </c>
      <c r="K12" s="17">
        <v>0.27962929635588601</v>
      </c>
      <c r="L12" s="17"/>
      <c r="M12" s="17">
        <v>0.28367196402714501</v>
      </c>
      <c r="N12" s="17">
        <v>0.22290937045704401</v>
      </c>
      <c r="O12" s="17">
        <v>0.22539907557494601</v>
      </c>
      <c r="P12" s="17">
        <v>0.17302070641292899</v>
      </c>
      <c r="Q12" s="17"/>
      <c r="R12" s="17">
        <v>0.29909986627079199</v>
      </c>
      <c r="S12" s="17">
        <v>0.258278964294896</v>
      </c>
      <c r="T12" s="17">
        <v>0.20248934314245001</v>
      </c>
      <c r="U12" s="17">
        <v>0.19493335166360701</v>
      </c>
      <c r="V12" s="17"/>
      <c r="W12" s="17">
        <v>0.16585474366641501</v>
      </c>
      <c r="X12" s="17">
        <v>0.215446584610164</v>
      </c>
      <c r="Y12" s="17">
        <v>0.27249114788978801</v>
      </c>
      <c r="Z12" s="17">
        <v>0.29964667736686401</v>
      </c>
      <c r="AA12" s="17">
        <v>0.49448564564858799</v>
      </c>
      <c r="AB12" s="17"/>
      <c r="AC12" s="17">
        <v>0.23027996559260799</v>
      </c>
      <c r="AD12" s="17">
        <v>0.21807127825942599</v>
      </c>
      <c r="AE12" s="17"/>
      <c r="AF12" s="17">
        <v>0.28948812763245102</v>
      </c>
      <c r="AG12" s="17">
        <v>0.26227151698425399</v>
      </c>
      <c r="AH12" s="17">
        <v>0.17952014534855401</v>
      </c>
      <c r="AI12" s="17">
        <v>0.134643583942895</v>
      </c>
      <c r="AJ12" s="17"/>
      <c r="AK12" s="17">
        <v>0.21756887913765799</v>
      </c>
      <c r="AL12" s="17">
        <v>0.2423291751277</v>
      </c>
      <c r="AM12" s="17"/>
      <c r="AN12" s="17">
        <v>0.27093105453468602</v>
      </c>
      <c r="AO12" s="17">
        <v>0.23458204773546701</v>
      </c>
      <c r="AP12" s="17">
        <v>0.183955625499789</v>
      </c>
      <c r="AQ12" s="17"/>
      <c r="AR12" s="17">
        <v>0.29394650241144599</v>
      </c>
      <c r="AS12" s="17">
        <v>0.15855108592105199</v>
      </c>
      <c r="AT12" s="17"/>
      <c r="AU12" s="17">
        <v>0.29531103960524702</v>
      </c>
      <c r="AV12" s="17">
        <v>0.164530967409317</v>
      </c>
    </row>
    <row r="13" spans="2:48" x14ac:dyDescent="0.25">
      <c r="B13" s="18" t="s">
        <v>202</v>
      </c>
      <c r="C13" s="17">
        <v>8.2076567290026006E-2</v>
      </c>
      <c r="D13" s="17">
        <v>8.2111122058281194E-2</v>
      </c>
      <c r="E13" s="17">
        <v>8.3531269105264205E-2</v>
      </c>
      <c r="F13" s="17"/>
      <c r="G13" s="17">
        <v>6.06400151330687E-2</v>
      </c>
      <c r="H13" s="17">
        <v>8.6613339836578596E-2</v>
      </c>
      <c r="I13" s="17">
        <v>6.0588210517422803E-2</v>
      </c>
      <c r="J13" s="17">
        <v>8.5245185825796599E-2</v>
      </c>
      <c r="K13" s="17">
        <v>0.11594593788911001</v>
      </c>
      <c r="L13" s="17"/>
      <c r="M13" s="17">
        <v>0.104428005726676</v>
      </c>
      <c r="N13" s="17">
        <v>5.9679987239241603E-2</v>
      </c>
      <c r="O13" s="17">
        <v>0.100078849704754</v>
      </c>
      <c r="P13" s="17">
        <v>7.1013364320881595E-2</v>
      </c>
      <c r="Q13" s="17"/>
      <c r="R13" s="17">
        <v>0.12617815578938499</v>
      </c>
      <c r="S13" s="17">
        <v>4.5730018996696799E-2</v>
      </c>
      <c r="T13" s="17">
        <v>9.9340467970424201E-2</v>
      </c>
      <c r="U13" s="17">
        <v>5.9107684577195299E-2</v>
      </c>
      <c r="V13" s="17"/>
      <c r="W13" s="17">
        <v>6.8557149522612507E-2</v>
      </c>
      <c r="X13" s="17">
        <v>6.7393635650499203E-2</v>
      </c>
      <c r="Y13" s="17">
        <v>0.13656177012229501</v>
      </c>
      <c r="Z13" s="17">
        <v>0.107885137456248</v>
      </c>
      <c r="AA13" s="17">
        <v>0.106767312160229</v>
      </c>
      <c r="AB13" s="17"/>
      <c r="AC13" s="17">
        <v>6.6530907143048906E-2</v>
      </c>
      <c r="AD13" s="17">
        <v>0.11251990713042501</v>
      </c>
      <c r="AE13" s="17"/>
      <c r="AF13" s="17">
        <v>0.11089882717828101</v>
      </c>
      <c r="AG13" s="17">
        <v>0.122421287565737</v>
      </c>
      <c r="AH13" s="17">
        <v>4.0144625132420002E-2</v>
      </c>
      <c r="AI13" s="17">
        <v>7.5419704967301396E-2</v>
      </c>
      <c r="AJ13" s="17"/>
      <c r="AK13" s="17">
        <v>0.13056774901280199</v>
      </c>
      <c r="AL13" s="17">
        <v>4.6308182797908097E-2</v>
      </c>
      <c r="AM13" s="17"/>
      <c r="AN13" s="17">
        <v>9.1629199853494103E-2</v>
      </c>
      <c r="AO13" s="17">
        <v>0.100304908035557</v>
      </c>
      <c r="AP13" s="17">
        <v>5.8401999986460597E-2</v>
      </c>
      <c r="AQ13" s="17"/>
      <c r="AR13" s="17">
        <v>0.141487371797971</v>
      </c>
      <c r="AS13" s="17">
        <v>2.8501825982901699E-2</v>
      </c>
      <c r="AT13" s="17"/>
      <c r="AU13" s="17">
        <v>0.147406066415813</v>
      </c>
      <c r="AV13" s="17">
        <v>2.3529648547943101E-2</v>
      </c>
    </row>
    <row r="14" spans="2:48" x14ac:dyDescent="0.25">
      <c r="B14" s="18" t="s">
        <v>123</v>
      </c>
      <c r="C14" s="17">
        <v>3.3207393551064501E-2</v>
      </c>
      <c r="D14" s="17">
        <v>4.1847109120389699E-2</v>
      </c>
      <c r="E14" s="17">
        <v>2.5185963969268799E-2</v>
      </c>
      <c r="F14" s="17"/>
      <c r="G14" s="17">
        <v>5.36813121379058E-2</v>
      </c>
      <c r="H14" s="17">
        <v>4.81756089673126E-2</v>
      </c>
      <c r="I14" s="17">
        <v>6.2712658860102702E-3</v>
      </c>
      <c r="J14" s="17">
        <v>4.0458226847643698E-2</v>
      </c>
      <c r="K14" s="17">
        <v>1.83170657942258E-2</v>
      </c>
      <c r="L14" s="17"/>
      <c r="M14" s="17">
        <v>1.10875533455005E-2</v>
      </c>
      <c r="N14" s="17">
        <v>4.27324633661334E-2</v>
      </c>
      <c r="O14" s="17">
        <v>2.4122861771906E-2</v>
      </c>
      <c r="P14" s="17">
        <v>4.3085760084046902E-2</v>
      </c>
      <c r="Q14" s="17"/>
      <c r="R14" s="17">
        <v>6.4942244427378906E-2</v>
      </c>
      <c r="S14" s="17">
        <v>1.8028767541560201E-2</v>
      </c>
      <c r="T14" s="17">
        <v>2.5813561949813098E-2</v>
      </c>
      <c r="U14" s="17">
        <v>2.9437208438886399E-2</v>
      </c>
      <c r="V14" s="17"/>
      <c r="W14" s="17">
        <v>3.5702425301826199E-2</v>
      </c>
      <c r="X14" s="17">
        <v>3.2323392640851101E-2</v>
      </c>
      <c r="Y14" s="17">
        <v>2.5295027849352902E-2</v>
      </c>
      <c r="Z14" s="17">
        <v>1.3342259379830201E-2</v>
      </c>
      <c r="AA14" s="17">
        <v>0</v>
      </c>
      <c r="AB14" s="17"/>
      <c r="AC14" s="17">
        <v>2.65714020912316E-2</v>
      </c>
      <c r="AD14" s="17">
        <v>4.2676557726338903E-2</v>
      </c>
      <c r="AE14" s="17"/>
      <c r="AF14" s="17">
        <v>1.84408559697559E-2</v>
      </c>
      <c r="AG14" s="17">
        <v>3.2072449699983401E-2</v>
      </c>
      <c r="AH14" s="17">
        <v>4.8568319573966803E-2</v>
      </c>
      <c r="AI14" s="17">
        <v>9.9555745603643001E-3</v>
      </c>
      <c r="AJ14" s="17"/>
      <c r="AK14" s="17">
        <v>3.87415171735703E-2</v>
      </c>
      <c r="AL14" s="17">
        <v>2.74983700007661E-2</v>
      </c>
      <c r="AM14" s="17"/>
      <c r="AN14" s="17">
        <v>2.5026327018189201E-2</v>
      </c>
      <c r="AO14" s="17">
        <v>2.2425911244333501E-2</v>
      </c>
      <c r="AP14" s="17">
        <v>3.2765195290115803E-2</v>
      </c>
      <c r="AQ14" s="17"/>
      <c r="AR14" s="17">
        <v>2.7099359731219502E-2</v>
      </c>
      <c r="AS14" s="17">
        <v>2.0456017386089102E-2</v>
      </c>
      <c r="AT14" s="17"/>
      <c r="AU14" s="17">
        <v>1.8616409842839701E-2</v>
      </c>
      <c r="AV14" s="17">
        <v>3.4745771971609697E-2</v>
      </c>
    </row>
    <row r="15" spans="2:48" x14ac:dyDescent="0.25">
      <c r="B15" s="18" t="s">
        <v>203</v>
      </c>
      <c r="C15" s="21">
        <v>0.491258335486493</v>
      </c>
      <c r="D15" s="21">
        <v>0.42085801460199701</v>
      </c>
      <c r="E15" s="21">
        <v>0.56103865892746196</v>
      </c>
      <c r="F15" s="21"/>
      <c r="G15" s="21">
        <v>0.63144792219727397</v>
      </c>
      <c r="H15" s="21">
        <v>0.48614180444657801</v>
      </c>
      <c r="I15" s="21">
        <v>0.49506599851216698</v>
      </c>
      <c r="J15" s="21">
        <v>0.46657259086374298</v>
      </c>
      <c r="K15" s="21">
        <v>0.383749391242792</v>
      </c>
      <c r="L15" s="21"/>
      <c r="M15" s="21">
        <v>0.460186535724741</v>
      </c>
      <c r="N15" s="21">
        <v>0.48801613459715398</v>
      </c>
      <c r="O15" s="21">
        <v>0.45471940929501797</v>
      </c>
      <c r="P15" s="21">
        <v>0.554073942378984</v>
      </c>
      <c r="Q15" s="21"/>
      <c r="R15" s="21">
        <v>0.34397369293383201</v>
      </c>
      <c r="S15" s="21">
        <v>0.53030659864380103</v>
      </c>
      <c r="T15" s="21">
        <v>0.53067185635998104</v>
      </c>
      <c r="U15" s="21">
        <v>0.53527493660793402</v>
      </c>
      <c r="V15" s="21"/>
      <c r="W15" s="21">
        <v>0.55891588757722399</v>
      </c>
      <c r="X15" s="21">
        <v>0.50458572377817701</v>
      </c>
      <c r="Y15" s="21">
        <v>0.43439884654636202</v>
      </c>
      <c r="Z15" s="21">
        <v>0.34165266972758601</v>
      </c>
      <c r="AA15" s="21">
        <v>0.19271418893933101</v>
      </c>
      <c r="AB15" s="21"/>
      <c r="AC15" s="21">
        <v>0.52104269190324703</v>
      </c>
      <c r="AD15" s="21">
        <v>0.43769935069650101</v>
      </c>
      <c r="AE15" s="21"/>
      <c r="AF15" s="21">
        <v>0.39761990671473002</v>
      </c>
      <c r="AG15" s="21">
        <v>0.42099625459018902</v>
      </c>
      <c r="AH15" s="21">
        <v>0.57247793936944802</v>
      </c>
      <c r="AI15" s="21">
        <v>0.61073577705317805</v>
      </c>
      <c r="AJ15" s="21"/>
      <c r="AK15" s="21">
        <v>0.41271440682555099</v>
      </c>
      <c r="AL15" s="21">
        <v>0.54637865162636801</v>
      </c>
      <c r="AM15" s="21"/>
      <c r="AN15" s="21">
        <v>0.457434268637743</v>
      </c>
      <c r="AO15" s="21">
        <v>0.45289024926642302</v>
      </c>
      <c r="AP15" s="21">
        <v>0.59768061822351404</v>
      </c>
      <c r="AQ15" s="21"/>
      <c r="AR15" s="21">
        <v>0.37133544581193101</v>
      </c>
      <c r="AS15" s="21">
        <v>0.71060784413810896</v>
      </c>
      <c r="AT15" s="21"/>
      <c r="AU15" s="21">
        <v>0.34477473679482001</v>
      </c>
      <c r="AV15" s="21">
        <v>0.68832446571085903</v>
      </c>
    </row>
    <row r="16" spans="2:48" x14ac:dyDescent="0.25">
      <c r="B16" s="18" t="s">
        <v>204</v>
      </c>
      <c r="C16" s="21">
        <v>0.30786021118117302</v>
      </c>
      <c r="D16" s="21">
        <v>0.32304975623855198</v>
      </c>
      <c r="E16" s="21">
        <v>0.28954508755963099</v>
      </c>
      <c r="F16" s="21"/>
      <c r="G16" s="21">
        <v>0.19566334918939701</v>
      </c>
      <c r="H16" s="21">
        <v>0.31130063267377001</v>
      </c>
      <c r="I16" s="21">
        <v>0.318930787580676</v>
      </c>
      <c r="J16" s="21">
        <v>0.31270663555963402</v>
      </c>
      <c r="K16" s="21">
        <v>0.39557523424499602</v>
      </c>
      <c r="L16" s="21"/>
      <c r="M16" s="21">
        <v>0.38809996975382099</v>
      </c>
      <c r="N16" s="21">
        <v>0.28258935769628601</v>
      </c>
      <c r="O16" s="21">
        <v>0.32547792527969899</v>
      </c>
      <c r="P16" s="21">
        <v>0.244034070733811</v>
      </c>
      <c r="Q16" s="21"/>
      <c r="R16" s="21">
        <v>0.42527802206017701</v>
      </c>
      <c r="S16" s="21">
        <v>0.30400898329159298</v>
      </c>
      <c r="T16" s="21">
        <v>0.30182981111287399</v>
      </c>
      <c r="U16" s="21">
        <v>0.25404103624080299</v>
      </c>
      <c r="V16" s="21"/>
      <c r="W16" s="21">
        <v>0.234411893189027</v>
      </c>
      <c r="X16" s="21">
        <v>0.28284022026066302</v>
      </c>
      <c r="Y16" s="21">
        <v>0.40905291801208299</v>
      </c>
      <c r="Z16" s="21">
        <v>0.40753181482311202</v>
      </c>
      <c r="AA16" s="21">
        <v>0.60125295780881705</v>
      </c>
      <c r="AB16" s="21"/>
      <c r="AC16" s="21">
        <v>0.29681087273565698</v>
      </c>
      <c r="AD16" s="21">
        <v>0.33059118538985099</v>
      </c>
      <c r="AE16" s="21"/>
      <c r="AF16" s="21">
        <v>0.400386954810732</v>
      </c>
      <c r="AG16" s="21">
        <v>0.384692804549991</v>
      </c>
      <c r="AH16" s="21">
        <v>0.21966477048097399</v>
      </c>
      <c r="AI16" s="21">
        <v>0.21006328891019699</v>
      </c>
      <c r="AJ16" s="21"/>
      <c r="AK16" s="21">
        <v>0.34813662815045998</v>
      </c>
      <c r="AL16" s="21">
        <v>0.28863735792560802</v>
      </c>
      <c r="AM16" s="21"/>
      <c r="AN16" s="21">
        <v>0.36256025438818001</v>
      </c>
      <c r="AO16" s="21">
        <v>0.33488695577102401</v>
      </c>
      <c r="AP16" s="21">
        <v>0.24235762548625001</v>
      </c>
      <c r="AQ16" s="21"/>
      <c r="AR16" s="21">
        <v>0.43543387420941798</v>
      </c>
      <c r="AS16" s="21">
        <v>0.18705291190395401</v>
      </c>
      <c r="AT16" s="21"/>
      <c r="AU16" s="21">
        <v>0.44271710602106001</v>
      </c>
      <c r="AV16" s="21">
        <v>0.18806061595726101</v>
      </c>
    </row>
    <row r="17" spans="2:48" x14ac:dyDescent="0.25">
      <c r="B17" s="18" t="s">
        <v>147</v>
      </c>
      <c r="C17" s="22">
        <v>-0.18339812430531999</v>
      </c>
      <c r="D17" s="22">
        <v>-9.7808258363445102E-2</v>
      </c>
      <c r="E17" s="22">
        <v>-0.27149357136783098</v>
      </c>
      <c r="F17" s="22"/>
      <c r="G17" s="22">
        <v>-0.43578457300787699</v>
      </c>
      <c r="H17" s="22">
        <v>-0.174841171772808</v>
      </c>
      <c r="I17" s="22">
        <v>-0.17613521093149201</v>
      </c>
      <c r="J17" s="22">
        <v>-0.15386595530411001</v>
      </c>
      <c r="K17" s="22">
        <v>1.1825843002204199E-2</v>
      </c>
      <c r="L17" s="22"/>
      <c r="M17" s="22">
        <v>-7.2086565970919295E-2</v>
      </c>
      <c r="N17" s="22">
        <v>-0.205426776900868</v>
      </c>
      <c r="O17" s="22">
        <v>-0.12924148401531901</v>
      </c>
      <c r="P17" s="22">
        <v>-0.31003987164517299</v>
      </c>
      <c r="Q17" s="22"/>
      <c r="R17" s="22">
        <v>8.1304329126345207E-2</v>
      </c>
      <c r="S17" s="22">
        <v>-0.22629761535220799</v>
      </c>
      <c r="T17" s="22">
        <v>-0.228842045247107</v>
      </c>
      <c r="U17" s="22">
        <v>-0.28123390036713097</v>
      </c>
      <c r="V17" s="22"/>
      <c r="W17" s="22">
        <v>-0.32450399438819599</v>
      </c>
      <c r="X17" s="22">
        <v>-0.22174550351751399</v>
      </c>
      <c r="Y17" s="22">
        <v>-2.5345928534278899E-2</v>
      </c>
      <c r="Z17" s="22">
        <v>6.5879145095526503E-2</v>
      </c>
      <c r="AA17" s="22">
        <v>0.40853876886948698</v>
      </c>
      <c r="AB17" s="22"/>
      <c r="AC17" s="22">
        <v>-0.22423181916759</v>
      </c>
      <c r="AD17" s="22">
        <v>-0.10710816530665</v>
      </c>
      <c r="AE17" s="22"/>
      <c r="AF17" s="22">
        <v>2.7670480960019202E-3</v>
      </c>
      <c r="AG17" s="22">
        <v>-3.6303450040198103E-2</v>
      </c>
      <c r="AH17" s="22">
        <v>-0.35281316888847403</v>
      </c>
      <c r="AI17" s="22">
        <v>-0.40067248814298101</v>
      </c>
      <c r="AJ17" s="22"/>
      <c r="AK17" s="22">
        <v>-6.4577778675090194E-2</v>
      </c>
      <c r="AL17" s="22">
        <v>-0.25774129370075999</v>
      </c>
      <c r="AM17" s="22"/>
      <c r="AN17" s="22">
        <v>-9.4874014249562294E-2</v>
      </c>
      <c r="AO17" s="22">
        <v>-0.11800329349539899</v>
      </c>
      <c r="AP17" s="22">
        <v>-0.35532299273726398</v>
      </c>
      <c r="AQ17" s="22"/>
      <c r="AR17" s="22">
        <v>6.4098428397486501E-2</v>
      </c>
      <c r="AS17" s="22">
        <v>-0.52355493223415495</v>
      </c>
      <c r="AT17" s="22"/>
      <c r="AU17" s="22">
        <v>9.7942369226240694E-2</v>
      </c>
      <c r="AV17" s="22">
        <v>-0.50026384975359905</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V22"/>
  <sheetViews>
    <sheetView showGridLines="0" topLeftCell="A6" workbookViewId="0">
      <pane xSplit="2" topLeftCell="K1" activePane="topRight" state="frozen"/>
      <selection pane="topRight" activeCell="B22" sqref="B22"/>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0.10323916205571</v>
      </c>
      <c r="D9" s="17">
        <v>0.101573447104865</v>
      </c>
      <c r="E9" s="17">
        <v>0.104864095800534</v>
      </c>
      <c r="F9" s="17"/>
      <c r="G9" s="17">
        <v>0.15796967121198199</v>
      </c>
      <c r="H9" s="17">
        <v>0.11280919134312201</v>
      </c>
      <c r="I9" s="17">
        <v>7.3131456221865898E-2</v>
      </c>
      <c r="J9" s="17">
        <v>0.121034388429635</v>
      </c>
      <c r="K9" s="17">
        <v>5.3605938615486598E-2</v>
      </c>
      <c r="L9" s="17"/>
      <c r="M9" s="17">
        <v>4.9852153030277499E-2</v>
      </c>
      <c r="N9" s="17">
        <v>0.11108173000895601</v>
      </c>
      <c r="O9" s="17">
        <v>0.123051467283203</v>
      </c>
      <c r="P9" s="17">
        <v>0.12892021701599399</v>
      </c>
      <c r="Q9" s="17"/>
      <c r="R9" s="17">
        <v>6.9624313871925594E-2</v>
      </c>
      <c r="S9" s="17">
        <v>0.121255684105835</v>
      </c>
      <c r="T9" s="17">
        <v>0.10027613021573099</v>
      </c>
      <c r="U9" s="17">
        <v>0.11807329624644999</v>
      </c>
      <c r="V9" s="17"/>
      <c r="W9" s="17">
        <v>0.133084034529522</v>
      </c>
      <c r="X9" s="17">
        <v>0.107934136529258</v>
      </c>
      <c r="Y9" s="17">
        <v>9.7871539069042404E-2</v>
      </c>
      <c r="Z9" s="17">
        <v>1.70212681928728E-2</v>
      </c>
      <c r="AA9" s="17">
        <v>0</v>
      </c>
      <c r="AB9" s="17"/>
      <c r="AC9" s="17">
        <v>9.3389482753097705E-2</v>
      </c>
      <c r="AD9" s="17">
        <v>0.121466209713878</v>
      </c>
      <c r="AE9" s="17"/>
      <c r="AF9" s="17">
        <v>6.99557693393143E-2</v>
      </c>
      <c r="AG9" s="17">
        <v>8.6600480395743001E-2</v>
      </c>
      <c r="AH9" s="17">
        <v>0.120851153027842</v>
      </c>
      <c r="AI9" s="17">
        <v>0.162693017430521</v>
      </c>
      <c r="AJ9" s="17"/>
      <c r="AK9" s="17">
        <v>0.105678258515865</v>
      </c>
      <c r="AL9" s="17">
        <v>0.106276286238768</v>
      </c>
      <c r="AM9" s="17"/>
      <c r="AN9" s="17">
        <v>7.6883737223154697E-2</v>
      </c>
      <c r="AO9" s="17">
        <v>9.8496752259705098E-2</v>
      </c>
      <c r="AP9" s="17">
        <v>0.142348535172626</v>
      </c>
      <c r="AQ9" s="17"/>
      <c r="AR9" s="17">
        <v>6.1633739760219401E-2</v>
      </c>
      <c r="AS9" s="17">
        <v>0.18603851192437099</v>
      </c>
      <c r="AT9" s="17"/>
      <c r="AU9" s="17">
        <v>7.3518127457685906E-2</v>
      </c>
      <c r="AV9" s="17">
        <v>0.15395780274214699</v>
      </c>
    </row>
    <row r="10" spans="2:48" x14ac:dyDescent="0.25">
      <c r="B10" s="18" t="s">
        <v>199</v>
      </c>
      <c r="C10" s="17">
        <v>0.284454330910488</v>
      </c>
      <c r="D10" s="17">
        <v>0.23859951089604101</v>
      </c>
      <c r="E10" s="17">
        <v>0.32563902516813398</v>
      </c>
      <c r="F10" s="17"/>
      <c r="G10" s="17">
        <v>0.36323518298572</v>
      </c>
      <c r="H10" s="17">
        <v>0.28971789880162402</v>
      </c>
      <c r="I10" s="17">
        <v>0.25295637807469701</v>
      </c>
      <c r="J10" s="17">
        <v>0.28053649879375098</v>
      </c>
      <c r="K10" s="17">
        <v>0.23914344985259101</v>
      </c>
      <c r="L10" s="17"/>
      <c r="M10" s="17">
        <v>0.28156039194640498</v>
      </c>
      <c r="N10" s="17">
        <v>0.29809930999113399</v>
      </c>
      <c r="O10" s="17">
        <v>0.27363210902392698</v>
      </c>
      <c r="P10" s="17">
        <v>0.27133163688600898</v>
      </c>
      <c r="Q10" s="17"/>
      <c r="R10" s="17">
        <v>0.19390217386269501</v>
      </c>
      <c r="S10" s="17">
        <v>0.25058276136874602</v>
      </c>
      <c r="T10" s="17">
        <v>0.28514166196707103</v>
      </c>
      <c r="U10" s="17">
        <v>0.33975319284754402</v>
      </c>
      <c r="V10" s="17"/>
      <c r="W10" s="17">
        <v>0.34060242443960798</v>
      </c>
      <c r="X10" s="17">
        <v>0.28275436718574498</v>
      </c>
      <c r="Y10" s="17">
        <v>0.249268015723249</v>
      </c>
      <c r="Z10" s="17">
        <v>0.218480848235482</v>
      </c>
      <c r="AA10" s="17">
        <v>8.6745102799036106E-2</v>
      </c>
      <c r="AB10" s="17"/>
      <c r="AC10" s="17">
        <v>0.31323025771500901</v>
      </c>
      <c r="AD10" s="17">
        <v>0.23386953645512301</v>
      </c>
      <c r="AE10" s="17"/>
      <c r="AF10" s="17">
        <v>0.244587552343386</v>
      </c>
      <c r="AG10" s="17">
        <v>0.24888409917276</v>
      </c>
      <c r="AH10" s="17">
        <v>0.34118228097317099</v>
      </c>
      <c r="AI10" s="17">
        <v>0.24551680310451701</v>
      </c>
      <c r="AJ10" s="17"/>
      <c r="AK10" s="17">
        <v>0.23478325152561699</v>
      </c>
      <c r="AL10" s="17">
        <v>0.31178442578569399</v>
      </c>
      <c r="AM10" s="17"/>
      <c r="AN10" s="17">
        <v>0.28595897273358201</v>
      </c>
      <c r="AO10" s="17">
        <v>0.29444787959721302</v>
      </c>
      <c r="AP10" s="17">
        <v>0.30827561353525401</v>
      </c>
      <c r="AQ10" s="17"/>
      <c r="AR10" s="17">
        <v>0.21626865402172399</v>
      </c>
      <c r="AS10" s="17">
        <v>0.37767675424664998</v>
      </c>
      <c r="AT10" s="17"/>
      <c r="AU10" s="17">
        <v>0.229886306071557</v>
      </c>
      <c r="AV10" s="17">
        <v>0.37584424732167199</v>
      </c>
    </row>
    <row r="11" spans="2:48" x14ac:dyDescent="0.25">
      <c r="B11" s="18" t="s">
        <v>200</v>
      </c>
      <c r="C11" s="17">
        <v>0.23456533344493599</v>
      </c>
      <c r="D11" s="17">
        <v>0.24399472806677899</v>
      </c>
      <c r="E11" s="17">
        <v>0.227050744544155</v>
      </c>
      <c r="F11" s="17"/>
      <c r="G11" s="17">
        <v>0.233939405694366</v>
      </c>
      <c r="H11" s="17">
        <v>0.240062150634717</v>
      </c>
      <c r="I11" s="17">
        <v>0.26329954101057201</v>
      </c>
      <c r="J11" s="17">
        <v>0.209647801670265</v>
      </c>
      <c r="K11" s="17">
        <v>0.226506166673308</v>
      </c>
      <c r="L11" s="17"/>
      <c r="M11" s="17">
        <v>0.23018256078670599</v>
      </c>
      <c r="N11" s="17">
        <v>0.22155469216950899</v>
      </c>
      <c r="O11" s="17">
        <v>0.25554068903932498</v>
      </c>
      <c r="P11" s="17">
        <v>0.236488835941433</v>
      </c>
      <c r="Q11" s="17"/>
      <c r="R11" s="17">
        <v>0.251109671407867</v>
      </c>
      <c r="S11" s="17">
        <v>0.27871294086888498</v>
      </c>
      <c r="T11" s="17">
        <v>0.22031971584070401</v>
      </c>
      <c r="U11" s="17">
        <v>0.23847887312765501</v>
      </c>
      <c r="V11" s="17"/>
      <c r="W11" s="17">
        <v>0.216641929342444</v>
      </c>
      <c r="X11" s="17">
        <v>0.24181216311808401</v>
      </c>
      <c r="Y11" s="17">
        <v>0.20227465580151199</v>
      </c>
      <c r="Z11" s="17">
        <v>0.26719762623381199</v>
      </c>
      <c r="AA11" s="17">
        <v>0.206032853251852</v>
      </c>
      <c r="AB11" s="17"/>
      <c r="AC11" s="17">
        <v>0.22802992307952899</v>
      </c>
      <c r="AD11" s="17">
        <v>0.25004063933848297</v>
      </c>
      <c r="AE11" s="17"/>
      <c r="AF11" s="17">
        <v>0.224617530453011</v>
      </c>
      <c r="AG11" s="17">
        <v>0.23580474332286</v>
      </c>
      <c r="AH11" s="17">
        <v>0.23497444275927801</v>
      </c>
      <c r="AI11" s="17">
        <v>0.28310098266978601</v>
      </c>
      <c r="AJ11" s="17"/>
      <c r="AK11" s="17">
        <v>0.222235463659604</v>
      </c>
      <c r="AL11" s="17">
        <v>0.237919434183607</v>
      </c>
      <c r="AM11" s="17"/>
      <c r="AN11" s="17">
        <v>0.20150763075097899</v>
      </c>
      <c r="AO11" s="17">
        <v>0.231249530299978</v>
      </c>
      <c r="AP11" s="17">
        <v>0.24923721020956099</v>
      </c>
      <c r="AQ11" s="17"/>
      <c r="AR11" s="17">
        <v>0.23528680923852899</v>
      </c>
      <c r="AS11" s="17">
        <v>0.17128186789361299</v>
      </c>
      <c r="AT11" s="17"/>
      <c r="AU11" s="17">
        <v>0.18195708776254299</v>
      </c>
      <c r="AV11" s="17">
        <v>0.19830843602882101</v>
      </c>
    </row>
    <row r="12" spans="2:48" x14ac:dyDescent="0.25">
      <c r="B12" s="18" t="s">
        <v>201</v>
      </c>
      <c r="C12" s="17">
        <v>0.238669983868322</v>
      </c>
      <c r="D12" s="17">
        <v>0.26391429548924</v>
      </c>
      <c r="E12" s="17">
        <v>0.213675019152715</v>
      </c>
      <c r="F12" s="17"/>
      <c r="G12" s="17">
        <v>0.13637820186088101</v>
      </c>
      <c r="H12" s="17">
        <v>0.207467678446564</v>
      </c>
      <c r="I12" s="17">
        <v>0.26808575199867002</v>
      </c>
      <c r="J12" s="17">
        <v>0.238836176819163</v>
      </c>
      <c r="K12" s="17">
        <v>0.33737708026798002</v>
      </c>
      <c r="L12" s="17"/>
      <c r="M12" s="17">
        <v>0.26043555476825497</v>
      </c>
      <c r="N12" s="17">
        <v>0.23404239893659001</v>
      </c>
      <c r="O12" s="17">
        <v>0.24577826520466001</v>
      </c>
      <c r="P12" s="17">
        <v>0.22733002805611699</v>
      </c>
      <c r="Q12" s="17"/>
      <c r="R12" s="17">
        <v>0.28764839023921202</v>
      </c>
      <c r="S12" s="17">
        <v>0.21365523795289201</v>
      </c>
      <c r="T12" s="17">
        <v>0.282024245270806</v>
      </c>
      <c r="U12" s="17">
        <v>0.18044276992790301</v>
      </c>
      <c r="V12" s="17"/>
      <c r="W12" s="17">
        <v>0.19831572166309</v>
      </c>
      <c r="X12" s="17">
        <v>0.23805293203752001</v>
      </c>
      <c r="Y12" s="17">
        <v>0.27647993658287201</v>
      </c>
      <c r="Z12" s="17">
        <v>0.29587631213902699</v>
      </c>
      <c r="AA12" s="17">
        <v>0.60045473178888298</v>
      </c>
      <c r="AB12" s="17"/>
      <c r="AC12" s="17">
        <v>0.23367466522514899</v>
      </c>
      <c r="AD12" s="17">
        <v>0.24796212575374299</v>
      </c>
      <c r="AE12" s="17"/>
      <c r="AF12" s="17">
        <v>0.31219455733583501</v>
      </c>
      <c r="AG12" s="17">
        <v>0.30168027869840702</v>
      </c>
      <c r="AH12" s="17">
        <v>0.158748645403397</v>
      </c>
      <c r="AI12" s="17">
        <v>0.19638942689699901</v>
      </c>
      <c r="AJ12" s="17"/>
      <c r="AK12" s="17">
        <v>0.27996613155355299</v>
      </c>
      <c r="AL12" s="17">
        <v>0.20727254920222801</v>
      </c>
      <c r="AM12" s="17"/>
      <c r="AN12" s="17">
        <v>0.288835645996534</v>
      </c>
      <c r="AO12" s="17">
        <v>0.25036898461443902</v>
      </c>
      <c r="AP12" s="17">
        <v>0.17444635348765899</v>
      </c>
      <c r="AQ12" s="17"/>
      <c r="AR12" s="17">
        <v>0.31496316683162201</v>
      </c>
      <c r="AS12" s="17">
        <v>0.157485715836573</v>
      </c>
      <c r="AT12" s="17"/>
      <c r="AU12" s="17">
        <v>0.33643161768978902</v>
      </c>
      <c r="AV12" s="17">
        <v>0.15858161152244099</v>
      </c>
    </row>
    <row r="13" spans="2:48" x14ac:dyDescent="0.25">
      <c r="B13" s="18" t="s">
        <v>202</v>
      </c>
      <c r="C13" s="17">
        <v>7.6794821212989695E-2</v>
      </c>
      <c r="D13" s="17">
        <v>9.7295404575824807E-2</v>
      </c>
      <c r="E13" s="17">
        <v>5.7725025184544303E-2</v>
      </c>
      <c r="F13" s="17"/>
      <c r="G13" s="17">
        <v>3.6513107701055203E-2</v>
      </c>
      <c r="H13" s="17">
        <v>6.1749751405170299E-2</v>
      </c>
      <c r="I13" s="17">
        <v>9.6995269104241694E-2</v>
      </c>
      <c r="J13" s="17">
        <v>9.7193773327151595E-2</v>
      </c>
      <c r="K13" s="17">
        <v>8.96341930767173E-2</v>
      </c>
      <c r="L13" s="17"/>
      <c r="M13" s="17">
        <v>0.120851735444435</v>
      </c>
      <c r="N13" s="17">
        <v>6.7924618063300302E-2</v>
      </c>
      <c r="O13" s="17">
        <v>5.5146345550794403E-2</v>
      </c>
      <c r="P13" s="17">
        <v>6.8214241238800294E-2</v>
      </c>
      <c r="Q13" s="17"/>
      <c r="R13" s="17">
        <v>0.12689804744904501</v>
      </c>
      <c r="S13" s="17">
        <v>9.6675651887820901E-2</v>
      </c>
      <c r="T13" s="17">
        <v>5.6443175647720799E-2</v>
      </c>
      <c r="U13" s="17">
        <v>6.1332779317947998E-2</v>
      </c>
      <c r="V13" s="17"/>
      <c r="W13" s="17">
        <v>5.6366892498517403E-2</v>
      </c>
      <c r="X13" s="17">
        <v>6.6895607519415298E-2</v>
      </c>
      <c r="Y13" s="17">
        <v>0.100365159869836</v>
      </c>
      <c r="Z13" s="17">
        <v>0.17608696541197899</v>
      </c>
      <c r="AA13" s="17">
        <v>0.106767312160229</v>
      </c>
      <c r="AB13" s="17"/>
      <c r="AC13" s="17">
        <v>7.4221144476320597E-2</v>
      </c>
      <c r="AD13" s="17">
        <v>7.9469939273663706E-2</v>
      </c>
      <c r="AE13" s="17"/>
      <c r="AF13" s="17">
        <v>0.11334127126299499</v>
      </c>
      <c r="AG13" s="17">
        <v>7.9961550798567205E-2</v>
      </c>
      <c r="AH13" s="17">
        <v>5.0581202484858402E-2</v>
      </c>
      <c r="AI13" s="17">
        <v>5.6399691206119297E-2</v>
      </c>
      <c r="AJ13" s="17"/>
      <c r="AK13" s="17">
        <v>0.106940199417774</v>
      </c>
      <c r="AL13" s="17">
        <v>6.4478275388969303E-2</v>
      </c>
      <c r="AM13" s="17"/>
      <c r="AN13" s="17">
        <v>0.12977578195469699</v>
      </c>
      <c r="AO13" s="17">
        <v>6.3361096079644699E-2</v>
      </c>
      <c r="AP13" s="17">
        <v>4.7857181751430097E-2</v>
      </c>
      <c r="AQ13" s="17"/>
      <c r="AR13" s="17">
        <v>0.12703523498611299</v>
      </c>
      <c r="AS13" s="17">
        <v>3.6927814922029498E-2</v>
      </c>
      <c r="AT13" s="17"/>
      <c r="AU13" s="17">
        <v>0.12951222278434901</v>
      </c>
      <c r="AV13" s="17">
        <v>4.26493777202313E-2</v>
      </c>
    </row>
    <row r="14" spans="2:48" x14ac:dyDescent="0.25">
      <c r="B14" s="18" t="s">
        <v>123</v>
      </c>
      <c r="C14" s="17">
        <v>6.2276368507555101E-2</v>
      </c>
      <c r="D14" s="17">
        <v>5.4622613867251403E-2</v>
      </c>
      <c r="E14" s="17">
        <v>7.1046090149917099E-2</v>
      </c>
      <c r="F14" s="17"/>
      <c r="G14" s="17">
        <v>7.1964430545996799E-2</v>
      </c>
      <c r="H14" s="17">
        <v>8.8193329368802004E-2</v>
      </c>
      <c r="I14" s="17">
        <v>4.5531603589953402E-2</v>
      </c>
      <c r="J14" s="17">
        <v>5.2751360960035402E-2</v>
      </c>
      <c r="K14" s="17">
        <v>5.3733171513917599E-2</v>
      </c>
      <c r="L14" s="17"/>
      <c r="M14" s="17">
        <v>5.71176040239217E-2</v>
      </c>
      <c r="N14" s="17">
        <v>6.7297250830510302E-2</v>
      </c>
      <c r="O14" s="17">
        <v>4.6851123898091297E-2</v>
      </c>
      <c r="P14" s="17">
        <v>6.7715040861646703E-2</v>
      </c>
      <c r="Q14" s="17"/>
      <c r="R14" s="17">
        <v>7.0817403169256096E-2</v>
      </c>
      <c r="S14" s="17">
        <v>3.9117723815822097E-2</v>
      </c>
      <c r="T14" s="17">
        <v>5.5795071057967001E-2</v>
      </c>
      <c r="U14" s="17">
        <v>6.1919088532500097E-2</v>
      </c>
      <c r="V14" s="17"/>
      <c r="W14" s="17">
        <v>5.49889975268196E-2</v>
      </c>
      <c r="X14" s="17">
        <v>6.2550793609978006E-2</v>
      </c>
      <c r="Y14" s="17">
        <v>7.3740692953488104E-2</v>
      </c>
      <c r="Z14" s="17">
        <v>2.5336979786827502E-2</v>
      </c>
      <c r="AA14" s="17">
        <v>0</v>
      </c>
      <c r="AB14" s="17"/>
      <c r="AC14" s="17">
        <v>5.7454526750894901E-2</v>
      </c>
      <c r="AD14" s="17">
        <v>6.7191549465108996E-2</v>
      </c>
      <c r="AE14" s="17"/>
      <c r="AF14" s="17">
        <v>3.53033192654593E-2</v>
      </c>
      <c r="AG14" s="17">
        <v>4.70688476116626E-2</v>
      </c>
      <c r="AH14" s="17">
        <v>9.3662275351453605E-2</v>
      </c>
      <c r="AI14" s="17">
        <v>5.59000786920575E-2</v>
      </c>
      <c r="AJ14" s="17"/>
      <c r="AK14" s="17">
        <v>5.0396695327587102E-2</v>
      </c>
      <c r="AL14" s="17">
        <v>7.2269029200733595E-2</v>
      </c>
      <c r="AM14" s="17"/>
      <c r="AN14" s="17">
        <v>1.7038231341053499E-2</v>
      </c>
      <c r="AO14" s="17">
        <v>6.2075757149020298E-2</v>
      </c>
      <c r="AP14" s="17">
        <v>7.7835105843470406E-2</v>
      </c>
      <c r="AQ14" s="17"/>
      <c r="AR14" s="17">
        <v>4.4812395161793299E-2</v>
      </c>
      <c r="AS14" s="17">
        <v>7.0589335176763898E-2</v>
      </c>
      <c r="AT14" s="17"/>
      <c r="AU14" s="17">
        <v>4.8694638234076701E-2</v>
      </c>
      <c r="AV14" s="17">
        <v>7.0658524664686903E-2</v>
      </c>
    </row>
    <row r="15" spans="2:48" x14ac:dyDescent="0.25">
      <c r="B15" s="18" t="s">
        <v>203</v>
      </c>
      <c r="C15" s="21">
        <v>0.38769349296619698</v>
      </c>
      <c r="D15" s="21">
        <v>0.34017295800090602</v>
      </c>
      <c r="E15" s="21">
        <v>0.430503120968668</v>
      </c>
      <c r="F15" s="21"/>
      <c r="G15" s="21">
        <v>0.52120485419770202</v>
      </c>
      <c r="H15" s="21">
        <v>0.40252709014474602</v>
      </c>
      <c r="I15" s="21">
        <v>0.32608783429656302</v>
      </c>
      <c r="J15" s="21">
        <v>0.40157088722338602</v>
      </c>
      <c r="K15" s="21">
        <v>0.29274938846807702</v>
      </c>
      <c r="L15" s="21"/>
      <c r="M15" s="21">
        <v>0.33141254497668199</v>
      </c>
      <c r="N15" s="21">
        <v>0.40918104000009098</v>
      </c>
      <c r="O15" s="21">
        <v>0.39668357630713003</v>
      </c>
      <c r="P15" s="21">
        <v>0.40025185390200202</v>
      </c>
      <c r="Q15" s="21"/>
      <c r="R15" s="21">
        <v>0.26352648773462001</v>
      </c>
      <c r="S15" s="21">
        <v>0.371838445474581</v>
      </c>
      <c r="T15" s="21">
        <v>0.38541779218280198</v>
      </c>
      <c r="U15" s="21">
        <v>0.45782648909399398</v>
      </c>
      <c r="V15" s="21"/>
      <c r="W15" s="21">
        <v>0.47368645896912898</v>
      </c>
      <c r="X15" s="21">
        <v>0.39068850371500202</v>
      </c>
      <c r="Y15" s="21">
        <v>0.34713955479229103</v>
      </c>
      <c r="Z15" s="21">
        <v>0.235502116428355</v>
      </c>
      <c r="AA15" s="21">
        <v>8.6745102799036106E-2</v>
      </c>
      <c r="AB15" s="21"/>
      <c r="AC15" s="21">
        <v>0.40661974046810601</v>
      </c>
      <c r="AD15" s="21">
        <v>0.35533574616900199</v>
      </c>
      <c r="AE15" s="21"/>
      <c r="AF15" s="21">
        <v>0.31454332168269999</v>
      </c>
      <c r="AG15" s="21">
        <v>0.33548457956850303</v>
      </c>
      <c r="AH15" s="21">
        <v>0.46203343400101299</v>
      </c>
      <c r="AI15" s="21">
        <v>0.40820982053503801</v>
      </c>
      <c r="AJ15" s="21"/>
      <c r="AK15" s="21">
        <v>0.34046151004148201</v>
      </c>
      <c r="AL15" s="21">
        <v>0.41806071202446199</v>
      </c>
      <c r="AM15" s="21"/>
      <c r="AN15" s="21">
        <v>0.36284270995673601</v>
      </c>
      <c r="AO15" s="21">
        <v>0.39294463185691803</v>
      </c>
      <c r="AP15" s="21">
        <v>0.45062414870787998</v>
      </c>
      <c r="AQ15" s="21"/>
      <c r="AR15" s="21">
        <v>0.27790239378194398</v>
      </c>
      <c r="AS15" s="21">
        <v>0.56371526617101997</v>
      </c>
      <c r="AT15" s="21"/>
      <c r="AU15" s="21">
        <v>0.30340443352924301</v>
      </c>
      <c r="AV15" s="21">
        <v>0.52980205006381897</v>
      </c>
    </row>
    <row r="16" spans="2:48" x14ac:dyDescent="0.25">
      <c r="B16" s="18" t="s">
        <v>204</v>
      </c>
      <c r="C16" s="21">
        <v>0.31546480508131203</v>
      </c>
      <c r="D16" s="21">
        <v>0.36120970006506498</v>
      </c>
      <c r="E16" s="21">
        <v>0.27140004433726</v>
      </c>
      <c r="F16" s="21"/>
      <c r="G16" s="21">
        <v>0.17289130956193599</v>
      </c>
      <c r="H16" s="21">
        <v>0.26921742985173502</v>
      </c>
      <c r="I16" s="21">
        <v>0.36508102110291102</v>
      </c>
      <c r="J16" s="21">
        <v>0.33602995014631398</v>
      </c>
      <c r="K16" s="21">
        <v>0.42701127334469702</v>
      </c>
      <c r="L16" s="21"/>
      <c r="M16" s="21">
        <v>0.38128729021268998</v>
      </c>
      <c r="N16" s="21">
        <v>0.30196701699988998</v>
      </c>
      <c r="O16" s="21">
        <v>0.30092461075545401</v>
      </c>
      <c r="P16" s="21">
        <v>0.29554426929491801</v>
      </c>
      <c r="Q16" s="21"/>
      <c r="R16" s="21">
        <v>0.414546437688256</v>
      </c>
      <c r="S16" s="21">
        <v>0.310330889840712</v>
      </c>
      <c r="T16" s="21">
        <v>0.338467420918527</v>
      </c>
      <c r="U16" s="21">
        <v>0.24177554924585101</v>
      </c>
      <c r="V16" s="21"/>
      <c r="W16" s="21">
        <v>0.25468261416160698</v>
      </c>
      <c r="X16" s="21">
        <v>0.30494853955693502</v>
      </c>
      <c r="Y16" s="21">
        <v>0.37684509645270903</v>
      </c>
      <c r="Z16" s="21">
        <v>0.47196327755100598</v>
      </c>
      <c r="AA16" s="21">
        <v>0.70722204394911203</v>
      </c>
      <c r="AB16" s="21"/>
      <c r="AC16" s="21">
        <v>0.30789580970147001</v>
      </c>
      <c r="AD16" s="21">
        <v>0.32743206502740702</v>
      </c>
      <c r="AE16" s="21"/>
      <c r="AF16" s="21">
        <v>0.42553582859882999</v>
      </c>
      <c r="AG16" s="21">
        <v>0.381641829496975</v>
      </c>
      <c r="AH16" s="21">
        <v>0.20932984788825501</v>
      </c>
      <c r="AI16" s="21">
        <v>0.25278911810311899</v>
      </c>
      <c r="AJ16" s="21"/>
      <c r="AK16" s="21">
        <v>0.38690633097132698</v>
      </c>
      <c r="AL16" s="21">
        <v>0.27175082459119698</v>
      </c>
      <c r="AM16" s="21"/>
      <c r="AN16" s="21">
        <v>0.41861142795123102</v>
      </c>
      <c r="AO16" s="21">
        <v>0.31373008069408398</v>
      </c>
      <c r="AP16" s="21">
        <v>0.222303535239089</v>
      </c>
      <c r="AQ16" s="21"/>
      <c r="AR16" s="21">
        <v>0.44199840181773398</v>
      </c>
      <c r="AS16" s="21">
        <v>0.19441353075860299</v>
      </c>
      <c r="AT16" s="21"/>
      <c r="AU16" s="21">
        <v>0.465943840474138</v>
      </c>
      <c r="AV16" s="21">
        <v>0.20123098924267299</v>
      </c>
    </row>
    <row r="17" spans="2:48" x14ac:dyDescent="0.25">
      <c r="B17" s="18" t="s">
        <v>147</v>
      </c>
      <c r="C17" s="22">
        <v>-7.2228687884885595E-2</v>
      </c>
      <c r="D17" s="22">
        <v>2.1036742064159099E-2</v>
      </c>
      <c r="E17" s="22">
        <v>-0.15910307663140799</v>
      </c>
      <c r="F17" s="22"/>
      <c r="G17" s="22">
        <v>-0.34831354463576603</v>
      </c>
      <c r="H17" s="22">
        <v>-0.133309660293012</v>
      </c>
      <c r="I17" s="22">
        <v>3.8993186806347897E-2</v>
      </c>
      <c r="J17" s="22">
        <v>-6.5540937077071301E-2</v>
      </c>
      <c r="K17" s="22">
        <v>0.13426188487662</v>
      </c>
      <c r="L17" s="22"/>
      <c r="M17" s="22">
        <v>4.9874745236007302E-2</v>
      </c>
      <c r="N17" s="22">
        <v>-0.1072140230002</v>
      </c>
      <c r="O17" s="22">
        <v>-9.5758965551675998E-2</v>
      </c>
      <c r="P17" s="22">
        <v>-0.104707584607085</v>
      </c>
      <c r="Q17" s="22"/>
      <c r="R17" s="22">
        <v>0.15101994995363599</v>
      </c>
      <c r="S17" s="22">
        <v>-6.1507555633868199E-2</v>
      </c>
      <c r="T17" s="22">
        <v>-4.6950371264274697E-2</v>
      </c>
      <c r="U17" s="22">
        <v>-0.216050939848143</v>
      </c>
      <c r="V17" s="22"/>
      <c r="W17" s="22">
        <v>-0.219003844807522</v>
      </c>
      <c r="X17" s="22">
        <v>-8.5739964158067006E-2</v>
      </c>
      <c r="Y17" s="22">
        <v>2.9705541660417799E-2</v>
      </c>
      <c r="Z17" s="22">
        <v>0.236461161122651</v>
      </c>
      <c r="AA17" s="22">
        <v>0.62047694115007601</v>
      </c>
      <c r="AB17" s="22"/>
      <c r="AC17" s="22">
        <v>-9.8723930766636395E-2</v>
      </c>
      <c r="AD17" s="22">
        <v>-2.79036811415951E-2</v>
      </c>
      <c r="AE17" s="22"/>
      <c r="AF17" s="22">
        <v>0.11099250691613</v>
      </c>
      <c r="AG17" s="22">
        <v>4.6157249928471998E-2</v>
      </c>
      <c r="AH17" s="22">
        <v>-0.25270358611275801</v>
      </c>
      <c r="AI17" s="22">
        <v>-0.15542070243191899</v>
      </c>
      <c r="AJ17" s="22"/>
      <c r="AK17" s="22">
        <v>4.6444820929844602E-2</v>
      </c>
      <c r="AL17" s="22">
        <v>-0.14630988743326501</v>
      </c>
      <c r="AM17" s="22"/>
      <c r="AN17" s="22">
        <v>5.5768717994495003E-2</v>
      </c>
      <c r="AO17" s="22">
        <v>-7.9214551162833699E-2</v>
      </c>
      <c r="AP17" s="22">
        <v>-0.22832061346879101</v>
      </c>
      <c r="AQ17" s="22"/>
      <c r="AR17" s="22">
        <v>0.164096008035791</v>
      </c>
      <c r="AS17" s="22">
        <v>-0.36930173541241801</v>
      </c>
      <c r="AT17" s="22"/>
      <c r="AU17" s="22">
        <v>0.16253940694489499</v>
      </c>
      <c r="AV17" s="22">
        <v>-0.32857106082114601</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V21"/>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t="s">
        <v>220</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t="s">
        <v>221</v>
      </c>
      <c r="AT8" s="11"/>
      <c r="AU8" s="11">
        <v>362</v>
      </c>
      <c r="AV8" s="11">
        <v>381</v>
      </c>
    </row>
    <row r="9" spans="2:48" ht="30" x14ac:dyDescent="0.25">
      <c r="B9" s="18" t="s">
        <v>214</v>
      </c>
      <c r="C9" s="17">
        <v>0.45052554579783499</v>
      </c>
      <c r="D9" s="17">
        <v>0.41406625527007401</v>
      </c>
      <c r="E9" s="17">
        <v>0.48636353808273702</v>
      </c>
      <c r="F9" s="17"/>
      <c r="G9" s="17">
        <v>0.45461865374798399</v>
      </c>
      <c r="H9" s="17">
        <v>0.38851758939755499</v>
      </c>
      <c r="I9" s="17">
        <v>0.52042983438829304</v>
      </c>
      <c r="J9" s="17">
        <v>0.43313282686669902</v>
      </c>
      <c r="K9" s="17">
        <v>0.45378974679526402</v>
      </c>
      <c r="L9" s="17"/>
      <c r="M9" s="17">
        <v>0.50180835708257399</v>
      </c>
      <c r="N9" s="17">
        <v>0.38094348452282001</v>
      </c>
      <c r="O9" s="17">
        <v>0.48437465692234799</v>
      </c>
      <c r="P9" s="17">
        <v>0.44642073868667798</v>
      </c>
      <c r="Q9" s="17"/>
      <c r="R9" s="17">
        <v>0.46922280351541801</v>
      </c>
      <c r="S9" s="17">
        <v>0.33756593652386802</v>
      </c>
      <c r="T9" s="17">
        <v>0.42317900627967497</v>
      </c>
      <c r="U9" s="17">
        <v>0.48585913309663398</v>
      </c>
      <c r="V9" s="17"/>
      <c r="W9" s="17">
        <v>0.443033661580924</v>
      </c>
      <c r="X9" s="17">
        <v>0.453097614051782</v>
      </c>
      <c r="Y9" s="17">
        <v>0.47610064183899897</v>
      </c>
      <c r="Z9" s="17">
        <v>0.46314343555049597</v>
      </c>
      <c r="AA9" s="17">
        <v>0.35115496408198099</v>
      </c>
      <c r="AB9" s="17"/>
      <c r="AC9" s="17">
        <v>0.46016917506635002</v>
      </c>
      <c r="AD9" s="17">
        <v>0.432897557889594</v>
      </c>
      <c r="AE9" s="17"/>
      <c r="AF9" s="17">
        <v>0.47412887501496898</v>
      </c>
      <c r="AG9" s="17">
        <v>0.39160277622477602</v>
      </c>
      <c r="AH9" s="17">
        <v>0.453569443935744</v>
      </c>
      <c r="AI9" s="17">
        <v>0.55459237096054703</v>
      </c>
      <c r="AJ9" s="17"/>
      <c r="AK9" s="17">
        <v>0.49539329460378401</v>
      </c>
      <c r="AL9" s="17">
        <v>0.389341957793507</v>
      </c>
      <c r="AM9" s="17"/>
      <c r="AN9" s="17">
        <v>0.47926461010821703</v>
      </c>
      <c r="AO9" s="17">
        <v>0.38617234428244401</v>
      </c>
      <c r="AP9" s="17">
        <v>0.54643386897553003</v>
      </c>
      <c r="AQ9" s="17"/>
      <c r="AR9" s="17">
        <v>0.45052554579783499</v>
      </c>
      <c r="AS9" s="17" t="s">
        <v>222</v>
      </c>
      <c r="AT9" s="17"/>
      <c r="AU9" s="17">
        <v>0.477083078338078</v>
      </c>
      <c r="AV9" s="17">
        <v>0.44283327906289899</v>
      </c>
    </row>
    <row r="10" spans="2:48" ht="45" x14ac:dyDescent="0.25">
      <c r="B10" s="18" t="s">
        <v>215</v>
      </c>
      <c r="C10" s="17">
        <v>0.45050365750049998</v>
      </c>
      <c r="D10" s="17">
        <v>0.44229418039060803</v>
      </c>
      <c r="E10" s="17">
        <v>0.46142065236409602</v>
      </c>
      <c r="F10" s="17"/>
      <c r="G10" s="17">
        <v>0.41147196544381698</v>
      </c>
      <c r="H10" s="17">
        <v>0.38737383618050703</v>
      </c>
      <c r="I10" s="17">
        <v>0.46714838694995497</v>
      </c>
      <c r="J10" s="17">
        <v>0.47943288611620699</v>
      </c>
      <c r="K10" s="17">
        <v>0.478233194824222</v>
      </c>
      <c r="L10" s="17"/>
      <c r="M10" s="17">
        <v>0.50330766214480804</v>
      </c>
      <c r="N10" s="17">
        <v>0.526567971923388</v>
      </c>
      <c r="O10" s="17">
        <v>0.42789935227061299</v>
      </c>
      <c r="P10" s="17">
        <v>0.33865653980566801</v>
      </c>
      <c r="Q10" s="17"/>
      <c r="R10" s="17">
        <v>0.42523321009815901</v>
      </c>
      <c r="S10" s="17">
        <v>0.47836951056396299</v>
      </c>
      <c r="T10" s="17">
        <v>0.447472820441432</v>
      </c>
      <c r="U10" s="17">
        <v>0.48443790376735102</v>
      </c>
      <c r="V10" s="17"/>
      <c r="W10" s="17">
        <v>0.38651970814898901</v>
      </c>
      <c r="X10" s="17">
        <v>0.46163584971257599</v>
      </c>
      <c r="Y10" s="17">
        <v>0.52735607952817398</v>
      </c>
      <c r="Z10" s="17">
        <v>0.44806334916991603</v>
      </c>
      <c r="AA10" s="17">
        <v>0.46554982418284802</v>
      </c>
      <c r="AB10" s="17"/>
      <c r="AC10" s="17">
        <v>0.48337002611225399</v>
      </c>
      <c r="AD10" s="17">
        <v>0.39600953243278297</v>
      </c>
      <c r="AE10" s="17"/>
      <c r="AF10" s="17">
        <v>0.45466231734073498</v>
      </c>
      <c r="AG10" s="17">
        <v>0.42563595198281701</v>
      </c>
      <c r="AH10" s="17">
        <v>0.44236798420207901</v>
      </c>
      <c r="AI10" s="17">
        <v>0.59804579341004305</v>
      </c>
      <c r="AJ10" s="17"/>
      <c r="AK10" s="17">
        <v>0.449232908103673</v>
      </c>
      <c r="AL10" s="17">
        <v>0.466895305339462</v>
      </c>
      <c r="AM10" s="17"/>
      <c r="AN10" s="17">
        <v>0.48576543150666301</v>
      </c>
      <c r="AO10" s="17">
        <v>0.39750676655407702</v>
      </c>
      <c r="AP10" s="17">
        <v>0.52669151977076201</v>
      </c>
      <c r="AQ10" s="17"/>
      <c r="AR10" s="17">
        <v>0.45050365750049998</v>
      </c>
      <c r="AS10" s="17" t="s">
        <v>222</v>
      </c>
      <c r="AT10" s="17"/>
      <c r="AU10" s="17">
        <v>0.46601499298044802</v>
      </c>
      <c r="AV10" s="17">
        <v>0.46240343385596</v>
      </c>
    </row>
    <row r="11" spans="2:48" ht="45" x14ac:dyDescent="0.25">
      <c r="B11" s="18" t="s">
        <v>216</v>
      </c>
      <c r="C11" s="17">
        <v>0.434717133020807</v>
      </c>
      <c r="D11" s="17">
        <v>0.392992011947151</v>
      </c>
      <c r="E11" s="17">
        <v>0.48100504135955702</v>
      </c>
      <c r="F11" s="17"/>
      <c r="G11" s="17">
        <v>0.45543395902225198</v>
      </c>
      <c r="H11" s="17">
        <v>0.41978792503776802</v>
      </c>
      <c r="I11" s="17">
        <v>0.47296865421592998</v>
      </c>
      <c r="J11" s="17">
        <v>0.4350531583483</v>
      </c>
      <c r="K11" s="17">
        <v>0.40705608603965499</v>
      </c>
      <c r="L11" s="17"/>
      <c r="M11" s="17">
        <v>0.44962262441798201</v>
      </c>
      <c r="N11" s="17">
        <v>0.45569902452460997</v>
      </c>
      <c r="O11" s="17">
        <v>0.38846690586892602</v>
      </c>
      <c r="P11" s="17">
        <v>0.42233730181660301</v>
      </c>
      <c r="Q11" s="17"/>
      <c r="R11" s="17">
        <v>0.29564608474042298</v>
      </c>
      <c r="S11" s="17">
        <v>0.331818079255705</v>
      </c>
      <c r="T11" s="17">
        <v>0.55173661776767602</v>
      </c>
      <c r="U11" s="17">
        <v>0.49283356982672399</v>
      </c>
      <c r="V11" s="17"/>
      <c r="W11" s="17">
        <v>0.48084945836612297</v>
      </c>
      <c r="X11" s="17">
        <v>0.43510415729346302</v>
      </c>
      <c r="Y11" s="17">
        <v>0.44558048442874598</v>
      </c>
      <c r="Z11" s="17">
        <v>0.366781839764517</v>
      </c>
      <c r="AA11" s="17">
        <v>7.9410849349830101E-2</v>
      </c>
      <c r="AB11" s="17"/>
      <c r="AC11" s="17">
        <v>0.45122465842042297</v>
      </c>
      <c r="AD11" s="17">
        <v>0.40983247946599999</v>
      </c>
      <c r="AE11" s="17"/>
      <c r="AF11" s="17">
        <v>0.415593114651027</v>
      </c>
      <c r="AG11" s="17">
        <v>0.41575345944061898</v>
      </c>
      <c r="AH11" s="17">
        <v>0.47880881083173699</v>
      </c>
      <c r="AI11" s="17">
        <v>0.56541878395011802</v>
      </c>
      <c r="AJ11" s="17"/>
      <c r="AK11" s="17">
        <v>0.39422566596719399</v>
      </c>
      <c r="AL11" s="17">
        <v>0.497771991124908</v>
      </c>
      <c r="AM11" s="17"/>
      <c r="AN11" s="17">
        <v>0.42056810844478398</v>
      </c>
      <c r="AO11" s="17">
        <v>0.419497686162768</v>
      </c>
      <c r="AP11" s="17">
        <v>0.51894595098378504</v>
      </c>
      <c r="AQ11" s="17"/>
      <c r="AR11" s="17">
        <v>0.434717133020807</v>
      </c>
      <c r="AS11" s="17" t="s">
        <v>222</v>
      </c>
      <c r="AT11" s="17"/>
      <c r="AU11" s="17">
        <v>0.47735796336409098</v>
      </c>
      <c r="AV11" s="17">
        <v>0.44572600262097001</v>
      </c>
    </row>
    <row r="12" spans="2:48" ht="45" x14ac:dyDescent="0.25">
      <c r="B12" s="18" t="s">
        <v>217</v>
      </c>
      <c r="C12" s="17">
        <v>0.36767684704752102</v>
      </c>
      <c r="D12" s="17">
        <v>0.35788714367109697</v>
      </c>
      <c r="E12" s="17">
        <v>0.374895837442485</v>
      </c>
      <c r="F12" s="17"/>
      <c r="G12" s="17">
        <v>0.265427976463596</v>
      </c>
      <c r="H12" s="17">
        <v>0.33243726167517601</v>
      </c>
      <c r="I12" s="17">
        <v>0.39435328938643299</v>
      </c>
      <c r="J12" s="17">
        <v>0.37291701006572903</v>
      </c>
      <c r="K12" s="17">
        <v>0.414760509072856</v>
      </c>
      <c r="L12" s="17"/>
      <c r="M12" s="17">
        <v>0.43716154517164602</v>
      </c>
      <c r="N12" s="17">
        <v>0.32778736136092701</v>
      </c>
      <c r="O12" s="17">
        <v>0.37658105634228201</v>
      </c>
      <c r="P12" s="17">
        <v>0.33609282465187101</v>
      </c>
      <c r="Q12" s="17"/>
      <c r="R12" s="17">
        <v>0.41184114988589399</v>
      </c>
      <c r="S12" s="17">
        <v>0.26893008039204003</v>
      </c>
      <c r="T12" s="17">
        <v>0.45292540661952002</v>
      </c>
      <c r="U12" s="17">
        <v>0.33979103692139101</v>
      </c>
      <c r="V12" s="17"/>
      <c r="W12" s="17">
        <v>0.290731333296946</v>
      </c>
      <c r="X12" s="17">
        <v>0.36187144773455998</v>
      </c>
      <c r="Y12" s="17">
        <v>0.37873177788814699</v>
      </c>
      <c r="Z12" s="17">
        <v>0.44947165199596301</v>
      </c>
      <c r="AA12" s="17">
        <v>0.210763879892331</v>
      </c>
      <c r="AB12" s="17"/>
      <c r="AC12" s="17">
        <v>0.34933127692009902</v>
      </c>
      <c r="AD12" s="17">
        <v>0.39898757628854897</v>
      </c>
      <c r="AE12" s="17"/>
      <c r="AF12" s="17">
        <v>0.33259504898860598</v>
      </c>
      <c r="AG12" s="17">
        <v>0.43890813239787502</v>
      </c>
      <c r="AH12" s="17">
        <v>0.35434964147804798</v>
      </c>
      <c r="AI12" s="17">
        <v>0.32119478293071801</v>
      </c>
      <c r="AJ12" s="17"/>
      <c r="AK12" s="17">
        <v>0.385116771406326</v>
      </c>
      <c r="AL12" s="17">
        <v>0.403439565756884</v>
      </c>
      <c r="AM12" s="17"/>
      <c r="AN12" s="17">
        <v>0.44290348008988301</v>
      </c>
      <c r="AO12" s="17">
        <v>0.31816793061457199</v>
      </c>
      <c r="AP12" s="17">
        <v>0.35258682889006998</v>
      </c>
      <c r="AQ12" s="17"/>
      <c r="AR12" s="17">
        <v>0.36767684704752102</v>
      </c>
      <c r="AS12" s="17" t="s">
        <v>222</v>
      </c>
      <c r="AT12" s="17"/>
      <c r="AU12" s="17">
        <v>0.40915057504777003</v>
      </c>
      <c r="AV12" s="17">
        <v>0.35100888411794501</v>
      </c>
    </row>
    <row r="13" spans="2:48" ht="45" x14ac:dyDescent="0.25">
      <c r="B13" s="18" t="s">
        <v>218</v>
      </c>
      <c r="C13" s="17">
        <v>0.36400938588570703</v>
      </c>
      <c r="D13" s="17">
        <v>0.32381155434351899</v>
      </c>
      <c r="E13" s="17">
        <v>0.403372592968401</v>
      </c>
      <c r="F13" s="17"/>
      <c r="G13" s="17">
        <v>0.190657288963372</v>
      </c>
      <c r="H13" s="17">
        <v>0.38130441377670798</v>
      </c>
      <c r="I13" s="17">
        <v>0.39845597738463301</v>
      </c>
      <c r="J13" s="17">
        <v>0.32276408581742999</v>
      </c>
      <c r="K13" s="17">
        <v>0.43572755942691299</v>
      </c>
      <c r="L13" s="17"/>
      <c r="M13" s="17">
        <v>0.45015987718480199</v>
      </c>
      <c r="N13" s="17">
        <v>0.34750884893935202</v>
      </c>
      <c r="O13" s="17">
        <v>0.38150993343463002</v>
      </c>
      <c r="P13" s="17">
        <v>0.28797103327150297</v>
      </c>
      <c r="Q13" s="17"/>
      <c r="R13" s="17">
        <v>0.37461410306318199</v>
      </c>
      <c r="S13" s="17">
        <v>0.20050134122319699</v>
      </c>
      <c r="T13" s="17">
        <v>0.33685585496975601</v>
      </c>
      <c r="U13" s="17">
        <v>0.476173608941032</v>
      </c>
      <c r="V13" s="17"/>
      <c r="W13" s="17">
        <v>0.316767492433708</v>
      </c>
      <c r="X13" s="17">
        <v>0.369699673663831</v>
      </c>
      <c r="Y13" s="17">
        <v>0.42193963337643697</v>
      </c>
      <c r="Z13" s="17">
        <v>0.40863640946993901</v>
      </c>
      <c r="AA13" s="17">
        <v>0.210763879892331</v>
      </c>
      <c r="AB13" s="17"/>
      <c r="AC13" s="17">
        <v>0.35737168905616501</v>
      </c>
      <c r="AD13" s="17">
        <v>0.37500623832449398</v>
      </c>
      <c r="AE13" s="17"/>
      <c r="AF13" s="17">
        <v>0.46576870600331999</v>
      </c>
      <c r="AG13" s="17">
        <v>0.27349387852127399</v>
      </c>
      <c r="AH13" s="17">
        <v>0.32932714131928198</v>
      </c>
      <c r="AI13" s="17">
        <v>0.34577575424786</v>
      </c>
      <c r="AJ13" s="17"/>
      <c r="AK13" s="17">
        <v>0.34871769699198102</v>
      </c>
      <c r="AL13" s="17">
        <v>0.41970533041051</v>
      </c>
      <c r="AM13" s="17"/>
      <c r="AN13" s="17">
        <v>0.442377193046324</v>
      </c>
      <c r="AO13" s="17">
        <v>0.39361991228705501</v>
      </c>
      <c r="AP13" s="17">
        <v>0.217221671583891</v>
      </c>
      <c r="AQ13" s="17"/>
      <c r="AR13" s="17">
        <v>0.36400938588570703</v>
      </c>
      <c r="AS13" s="17" t="s">
        <v>222</v>
      </c>
      <c r="AT13" s="17"/>
      <c r="AU13" s="17">
        <v>0.38114941442779099</v>
      </c>
      <c r="AV13" s="17">
        <v>0.39179507616958598</v>
      </c>
    </row>
    <row r="14" spans="2:48" ht="30" x14ac:dyDescent="0.25">
      <c r="B14" s="18" t="s">
        <v>219</v>
      </c>
      <c r="C14" s="17">
        <v>0.30588292621514401</v>
      </c>
      <c r="D14" s="17">
        <v>0.28158250765572901</v>
      </c>
      <c r="E14" s="17">
        <v>0.33310203604703398</v>
      </c>
      <c r="F14" s="17"/>
      <c r="G14" s="17">
        <v>0.20742879959748001</v>
      </c>
      <c r="H14" s="17">
        <v>0.400575256070278</v>
      </c>
      <c r="I14" s="17">
        <v>0.33009000795650401</v>
      </c>
      <c r="J14" s="17">
        <v>0.34302477576641</v>
      </c>
      <c r="K14" s="17">
        <v>0.23600746881078</v>
      </c>
      <c r="L14" s="17"/>
      <c r="M14" s="17">
        <v>0.24095154352268799</v>
      </c>
      <c r="N14" s="17">
        <v>0.27666034800357803</v>
      </c>
      <c r="O14" s="17">
        <v>0.38584052541319402</v>
      </c>
      <c r="P14" s="17">
        <v>0.34745442724318298</v>
      </c>
      <c r="Q14" s="17"/>
      <c r="R14" s="17">
        <v>0.373425719085764</v>
      </c>
      <c r="S14" s="17">
        <v>0.30061120941414299</v>
      </c>
      <c r="T14" s="17">
        <v>0.34766401965522498</v>
      </c>
      <c r="U14" s="17">
        <v>0.26457639285998502</v>
      </c>
      <c r="V14" s="17"/>
      <c r="W14" s="17">
        <v>0.26247750586507101</v>
      </c>
      <c r="X14" s="17">
        <v>0.33520257610016702</v>
      </c>
      <c r="Y14" s="17">
        <v>0.294517173747951</v>
      </c>
      <c r="Z14" s="17">
        <v>0.31992705689870599</v>
      </c>
      <c r="AA14" s="17">
        <v>0.28327167398912501</v>
      </c>
      <c r="AB14" s="17"/>
      <c r="AC14" s="17">
        <v>0.262754259120622</v>
      </c>
      <c r="AD14" s="17">
        <v>0.38265513589776601</v>
      </c>
      <c r="AE14" s="17"/>
      <c r="AF14" s="17">
        <v>0.31659800998521698</v>
      </c>
      <c r="AG14" s="17">
        <v>0.32143357813697798</v>
      </c>
      <c r="AH14" s="17">
        <v>0.29471059247723402</v>
      </c>
      <c r="AI14" s="17">
        <v>0.16925824161626199</v>
      </c>
      <c r="AJ14" s="17"/>
      <c r="AK14" s="17">
        <v>0.32580232819784399</v>
      </c>
      <c r="AL14" s="17">
        <v>0.29114466837021702</v>
      </c>
      <c r="AM14" s="17"/>
      <c r="AN14" s="17">
        <v>0.29617070470954898</v>
      </c>
      <c r="AO14" s="17">
        <v>0.32676576332943502</v>
      </c>
      <c r="AP14" s="17">
        <v>0.31728683205249802</v>
      </c>
      <c r="AQ14" s="17"/>
      <c r="AR14" s="17">
        <v>0.30588292621514401</v>
      </c>
      <c r="AS14" s="17" t="s">
        <v>222</v>
      </c>
      <c r="AT14" s="17"/>
      <c r="AU14" s="17">
        <v>0.33329329158064402</v>
      </c>
      <c r="AV14" s="17">
        <v>0.24932052440810601</v>
      </c>
    </row>
    <row r="15" spans="2:48" x14ac:dyDescent="0.25">
      <c r="B15" s="18" t="s">
        <v>123</v>
      </c>
      <c r="C15" s="17">
        <v>3.9562997946371199E-2</v>
      </c>
      <c r="D15" s="17">
        <v>6.2069405605943401E-2</v>
      </c>
      <c r="E15" s="17">
        <v>1.5954354265879399E-2</v>
      </c>
      <c r="F15" s="17"/>
      <c r="G15" s="17">
        <v>0.19505081872222901</v>
      </c>
      <c r="H15" s="17">
        <v>1.92769479193531E-2</v>
      </c>
      <c r="I15" s="17">
        <v>1.26658831398722E-2</v>
      </c>
      <c r="J15" s="17">
        <v>2.39852071388417E-2</v>
      </c>
      <c r="K15" s="17">
        <v>1.6169425321748102E-2</v>
      </c>
      <c r="L15" s="17"/>
      <c r="M15" s="17">
        <v>0</v>
      </c>
      <c r="N15" s="17">
        <v>8.69665918035126E-2</v>
      </c>
      <c r="O15" s="17">
        <v>8.8705979900250108E-3</v>
      </c>
      <c r="P15" s="17">
        <v>4.44048467129525E-2</v>
      </c>
      <c r="Q15" s="17"/>
      <c r="R15" s="17">
        <v>4.0343405284492803E-2</v>
      </c>
      <c r="S15" s="17">
        <v>8.3412934717928697E-2</v>
      </c>
      <c r="T15" s="17">
        <v>1.8146054883295602E-2</v>
      </c>
      <c r="U15" s="17">
        <v>7.2041950366753503E-3</v>
      </c>
      <c r="V15" s="17"/>
      <c r="W15" s="17">
        <v>4.3378091385442803E-2</v>
      </c>
      <c r="X15" s="17">
        <v>4.90335110079013E-2</v>
      </c>
      <c r="Y15" s="17">
        <v>0</v>
      </c>
      <c r="Z15" s="17">
        <v>0</v>
      </c>
      <c r="AA15" s="17">
        <v>0</v>
      </c>
      <c r="AB15" s="17"/>
      <c r="AC15" s="17">
        <v>3.7218436451867599E-2</v>
      </c>
      <c r="AD15" s="17">
        <v>4.4305408377770798E-2</v>
      </c>
      <c r="AE15" s="17"/>
      <c r="AF15" s="17">
        <v>1.27511812912311E-2</v>
      </c>
      <c r="AG15" s="17">
        <v>0</v>
      </c>
      <c r="AH15" s="17">
        <v>9.5904468557567998E-2</v>
      </c>
      <c r="AI15" s="17">
        <v>0.14413681078936399</v>
      </c>
      <c r="AJ15" s="17"/>
      <c r="AK15" s="17">
        <v>1.88240637866747E-2</v>
      </c>
      <c r="AL15" s="17">
        <v>1.4914419219331501E-2</v>
      </c>
      <c r="AM15" s="17"/>
      <c r="AN15" s="17">
        <v>0</v>
      </c>
      <c r="AO15" s="17">
        <v>3.06949644705726E-2</v>
      </c>
      <c r="AP15" s="17">
        <v>3.69779198018685E-2</v>
      </c>
      <c r="AQ15" s="17"/>
      <c r="AR15" s="17">
        <v>3.9562997946371199E-2</v>
      </c>
      <c r="AS15" s="17" t="s">
        <v>222</v>
      </c>
      <c r="AT15" s="17"/>
      <c r="AU15" s="17">
        <v>2.2059239033779401E-2</v>
      </c>
      <c r="AV15" s="17">
        <v>5.9519511632229002E-2</v>
      </c>
    </row>
    <row r="16" spans="2:48" x14ac:dyDescent="0.25">
      <c r="B16" s="18" t="s">
        <v>101</v>
      </c>
      <c r="C16" s="19">
        <v>2.2705861437926599E-3</v>
      </c>
      <c r="D16" s="19">
        <v>0</v>
      </c>
      <c r="E16" s="19">
        <v>4.68342371480441E-3</v>
      </c>
      <c r="F16" s="19"/>
      <c r="G16" s="19">
        <v>0</v>
      </c>
      <c r="H16" s="19">
        <v>0</v>
      </c>
      <c r="I16" s="19">
        <v>0</v>
      </c>
      <c r="J16" s="19">
        <v>1.0847623875625699E-2</v>
      </c>
      <c r="K16" s="19">
        <v>0</v>
      </c>
      <c r="L16" s="19"/>
      <c r="M16" s="19">
        <v>0</v>
      </c>
      <c r="N16" s="19">
        <v>0</v>
      </c>
      <c r="O16" s="19">
        <v>1.0588804089274101E-2</v>
      </c>
      <c r="P16" s="19">
        <v>0</v>
      </c>
      <c r="Q16" s="19"/>
      <c r="R16" s="19">
        <v>0</v>
      </c>
      <c r="S16" s="19">
        <v>0</v>
      </c>
      <c r="T16" s="19">
        <v>0</v>
      </c>
      <c r="U16" s="19">
        <v>8.9704435542596207E-3</v>
      </c>
      <c r="V16" s="19"/>
      <c r="W16" s="19">
        <v>1.11944331040418E-2</v>
      </c>
      <c r="X16" s="19">
        <v>0</v>
      </c>
      <c r="Y16" s="19">
        <v>0</v>
      </c>
      <c r="Z16" s="19">
        <v>0</v>
      </c>
      <c r="AA16" s="19">
        <v>0</v>
      </c>
      <c r="AB16" s="19"/>
      <c r="AC16" s="19">
        <v>3.53199457521854E-3</v>
      </c>
      <c r="AD16" s="19">
        <v>0</v>
      </c>
      <c r="AE16" s="19"/>
      <c r="AF16" s="19">
        <v>0</v>
      </c>
      <c r="AG16" s="19">
        <v>8.4300483321470294E-3</v>
      </c>
      <c r="AH16" s="19">
        <v>0</v>
      </c>
      <c r="AI16" s="19">
        <v>0</v>
      </c>
      <c r="AJ16" s="19"/>
      <c r="AK16" s="19">
        <v>4.5354819102076697E-3</v>
      </c>
      <c r="AL16" s="19">
        <v>0</v>
      </c>
      <c r="AM16" s="19"/>
      <c r="AN16" s="19">
        <v>0</v>
      </c>
      <c r="AO16" s="19">
        <v>6.2206454705392503E-3</v>
      </c>
      <c r="AP16" s="19">
        <v>0</v>
      </c>
      <c r="AQ16" s="19"/>
      <c r="AR16" s="19">
        <v>2.2705861437926599E-3</v>
      </c>
      <c r="AS16" s="19" t="s">
        <v>222</v>
      </c>
      <c r="AT16" s="19"/>
      <c r="AU16" s="19">
        <v>0</v>
      </c>
      <c r="AV16" s="19">
        <v>0</v>
      </c>
    </row>
    <row r="17" spans="2:2" x14ac:dyDescent="0.25">
      <c r="B17" s="16"/>
    </row>
    <row r="18" spans="2:2" x14ac:dyDescent="0.25">
      <c r="B18" t="s">
        <v>74</v>
      </c>
    </row>
    <row r="19" spans="2:2" x14ac:dyDescent="0.25">
      <c r="B19" t="s">
        <v>75</v>
      </c>
    </row>
    <row r="21" spans="2:2" x14ac:dyDescent="0.25">
      <c r="B21"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F18"/>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6" width="20.7109375" customWidth="1"/>
  </cols>
  <sheetData>
    <row r="2" spans="2:6" ht="39.950000000000003" customHeight="1" x14ac:dyDescent="0.25">
      <c r="D2" s="30" t="s">
        <v>227</v>
      </c>
      <c r="E2" s="26"/>
      <c r="F2" s="26"/>
    </row>
    <row r="6" spans="2:6" ht="50.1" customHeight="1" x14ac:dyDescent="0.25">
      <c r="B6" s="20" t="s">
        <v>14</v>
      </c>
      <c r="C6" s="20" t="s">
        <v>224</v>
      </c>
      <c r="D6" s="20" t="s">
        <v>225</v>
      </c>
      <c r="E6" s="20" t="s">
        <v>226</v>
      </c>
    </row>
    <row r="7" spans="2:6" x14ac:dyDescent="0.25">
      <c r="B7" s="18" t="s">
        <v>61</v>
      </c>
      <c r="C7" s="17">
        <v>8.0357873356351806E-2</v>
      </c>
      <c r="D7" s="17">
        <v>7.2128775618723801E-2</v>
      </c>
      <c r="E7" s="17">
        <v>2.4068869326198901E-2</v>
      </c>
    </row>
    <row r="8" spans="2:6" x14ac:dyDescent="0.25">
      <c r="B8" s="18" t="s">
        <v>62</v>
      </c>
      <c r="C8" s="17">
        <v>0.28360473175255702</v>
      </c>
      <c r="D8" s="17">
        <v>0.32914249503347998</v>
      </c>
      <c r="E8" s="17">
        <v>0.16349803553220699</v>
      </c>
    </row>
    <row r="9" spans="2:6" x14ac:dyDescent="0.25">
      <c r="B9" s="18" t="s">
        <v>63</v>
      </c>
      <c r="C9" s="17">
        <v>0.17619045073082201</v>
      </c>
      <c r="D9" s="17">
        <v>0.22624898210258301</v>
      </c>
      <c r="E9" s="17">
        <v>0.20851348747933199</v>
      </c>
    </row>
    <row r="10" spans="2:6" x14ac:dyDescent="0.25">
      <c r="B10" s="18" t="s">
        <v>64</v>
      </c>
      <c r="C10" s="17">
        <v>0.31934467896754498</v>
      </c>
      <c r="D10" s="17">
        <v>0.33316328639014903</v>
      </c>
      <c r="E10" s="17">
        <v>0.46164650662351597</v>
      </c>
    </row>
    <row r="11" spans="2:6" x14ac:dyDescent="0.25">
      <c r="B11" s="18" t="s">
        <v>65</v>
      </c>
      <c r="C11" s="17">
        <v>0.14050226519272399</v>
      </c>
      <c r="D11" s="17">
        <v>3.9316460855064302E-2</v>
      </c>
      <c r="E11" s="17">
        <v>0.14227310103874599</v>
      </c>
    </row>
    <row r="12" spans="2:6" x14ac:dyDescent="0.25">
      <c r="B12" s="16"/>
      <c r="C12" s="16"/>
      <c r="D12" s="16"/>
      <c r="E12" s="16"/>
    </row>
    <row r="13" spans="2:6" x14ac:dyDescent="0.25">
      <c r="B13" t="s">
        <v>74</v>
      </c>
    </row>
    <row r="14" spans="2:6" x14ac:dyDescent="0.25">
      <c r="B14" t="s">
        <v>75</v>
      </c>
    </row>
    <row r="18" spans="2:2" x14ac:dyDescent="0.2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V18"/>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61</v>
      </c>
      <c r="C9" s="17">
        <v>8.0357873356351806E-2</v>
      </c>
      <c r="D9" s="17">
        <v>8.89723712692089E-2</v>
      </c>
      <c r="E9" s="17">
        <v>7.3217111553289999E-2</v>
      </c>
      <c r="F9" s="17"/>
      <c r="G9" s="17">
        <v>6.2269359423824097E-2</v>
      </c>
      <c r="H9" s="17">
        <v>5.0257326592365301E-2</v>
      </c>
      <c r="I9" s="17">
        <v>6.46286794206343E-2</v>
      </c>
      <c r="J9" s="17">
        <v>9.2689976641239097E-2</v>
      </c>
      <c r="K9" s="17">
        <v>0.12997866279220799</v>
      </c>
      <c r="L9" s="17"/>
      <c r="M9" s="17">
        <v>8.5829136036132403E-2</v>
      </c>
      <c r="N9" s="17">
        <v>8.6484270008049299E-2</v>
      </c>
      <c r="O9" s="17">
        <v>8.3959957849172207E-2</v>
      </c>
      <c r="P9" s="17">
        <v>7.1504260331084202E-2</v>
      </c>
      <c r="Q9" s="17"/>
      <c r="R9" s="17">
        <v>0.156807995584339</v>
      </c>
      <c r="S9" s="17">
        <v>2.1861730097137301E-2</v>
      </c>
      <c r="T9" s="17">
        <v>6.8301213121562496E-2</v>
      </c>
      <c r="U9" s="17">
        <v>7.9899333363605093E-2</v>
      </c>
      <c r="V9" s="17"/>
      <c r="W9" s="17">
        <v>8.6552335467087793E-2</v>
      </c>
      <c r="X9" s="17">
        <v>5.9523590840009702E-2</v>
      </c>
      <c r="Y9" s="17">
        <v>8.6334241802813294E-2</v>
      </c>
      <c r="Z9" s="17">
        <v>0.14241478578314701</v>
      </c>
      <c r="AA9" s="17">
        <v>0.17330722413322699</v>
      </c>
      <c r="AB9" s="17"/>
      <c r="AC9" s="17">
        <v>7.9816467233777805E-2</v>
      </c>
      <c r="AD9" s="17">
        <v>8.42260666394503E-2</v>
      </c>
      <c r="AE9" s="17"/>
      <c r="AF9" s="17">
        <v>9.2287554930683205E-2</v>
      </c>
      <c r="AG9" s="17">
        <v>9.0008017772827104E-2</v>
      </c>
      <c r="AH9" s="17">
        <v>4.6468960454931797E-2</v>
      </c>
      <c r="AI9" s="17">
        <v>0.161027623703317</v>
      </c>
      <c r="AJ9" s="17"/>
      <c r="AK9" s="17">
        <v>0.110856083929174</v>
      </c>
      <c r="AL9" s="17">
        <v>6.1837839591717701E-2</v>
      </c>
      <c r="AM9" s="17"/>
      <c r="AN9" s="17">
        <v>9.5104859819496401E-2</v>
      </c>
      <c r="AO9" s="17">
        <v>8.4235103717407306E-2</v>
      </c>
      <c r="AP9" s="17">
        <v>6.5536087576706106E-2</v>
      </c>
      <c r="AQ9" s="17"/>
      <c r="AR9" s="17">
        <v>0.13502676721337001</v>
      </c>
      <c r="AS9" s="17">
        <v>3.95625557024087E-2</v>
      </c>
      <c r="AT9" s="17"/>
      <c r="AU9" s="17">
        <v>0.11768455539676401</v>
      </c>
      <c r="AV9" s="17">
        <v>5.7794762701160102E-2</v>
      </c>
    </row>
    <row r="10" spans="2:48" x14ac:dyDescent="0.25">
      <c r="B10" s="18" t="s">
        <v>62</v>
      </c>
      <c r="C10" s="17">
        <v>0.28360473175255702</v>
      </c>
      <c r="D10" s="17">
        <v>0.29084336817260398</v>
      </c>
      <c r="E10" s="17">
        <v>0.27790358911892199</v>
      </c>
      <c r="F10" s="17"/>
      <c r="G10" s="17">
        <v>0.21816387150774399</v>
      </c>
      <c r="H10" s="17">
        <v>0.31430172243319598</v>
      </c>
      <c r="I10" s="17">
        <v>0.28709647010145101</v>
      </c>
      <c r="J10" s="17">
        <v>0.28775784096958901</v>
      </c>
      <c r="K10" s="17">
        <v>0.30842217169689901</v>
      </c>
      <c r="L10" s="17"/>
      <c r="M10" s="17">
        <v>0.29691034501631902</v>
      </c>
      <c r="N10" s="17">
        <v>0.30046004402126902</v>
      </c>
      <c r="O10" s="17">
        <v>0.28054737379806099</v>
      </c>
      <c r="P10" s="17">
        <v>0.26412609354407102</v>
      </c>
      <c r="Q10" s="17"/>
      <c r="R10" s="17">
        <v>0.28959946755230997</v>
      </c>
      <c r="S10" s="17">
        <v>0.26763761334571301</v>
      </c>
      <c r="T10" s="17">
        <v>0.33191210087663803</v>
      </c>
      <c r="U10" s="17">
        <v>0.26960535134368302</v>
      </c>
      <c r="V10" s="17"/>
      <c r="W10" s="17">
        <v>0.21103643826016399</v>
      </c>
      <c r="X10" s="17">
        <v>0.32589166785079798</v>
      </c>
      <c r="Y10" s="17">
        <v>0.32335172447247001</v>
      </c>
      <c r="Z10" s="17">
        <v>0.28463251707137899</v>
      </c>
      <c r="AA10" s="17">
        <v>0.43837096913122098</v>
      </c>
      <c r="AB10" s="17"/>
      <c r="AC10" s="17">
        <v>0.28742445423941898</v>
      </c>
      <c r="AD10" s="17">
        <v>0.26833416169447599</v>
      </c>
      <c r="AE10" s="17"/>
      <c r="AF10" s="17">
        <v>0.324624952368681</v>
      </c>
      <c r="AG10" s="17">
        <v>0.34223347326960701</v>
      </c>
      <c r="AH10" s="17">
        <v>0.24988024487506399</v>
      </c>
      <c r="AI10" s="17">
        <v>0.18388948517954801</v>
      </c>
      <c r="AJ10" s="17"/>
      <c r="AK10" s="17">
        <v>0.29919934998720799</v>
      </c>
      <c r="AL10" s="17">
        <v>0.27093462278304298</v>
      </c>
      <c r="AM10" s="17"/>
      <c r="AN10" s="17">
        <v>0.31044401026356699</v>
      </c>
      <c r="AO10" s="17">
        <v>0.28503881009147303</v>
      </c>
      <c r="AP10" s="17">
        <v>0.26030313759794299</v>
      </c>
      <c r="AQ10" s="17"/>
      <c r="AR10" s="17">
        <v>0.41249809326391601</v>
      </c>
      <c r="AS10" s="17">
        <v>0.136451794734853</v>
      </c>
      <c r="AT10" s="17"/>
      <c r="AU10" s="17">
        <v>0.40706000944421</v>
      </c>
      <c r="AV10" s="17">
        <v>0.18761928319624199</v>
      </c>
    </row>
    <row r="11" spans="2:48" x14ac:dyDescent="0.25">
      <c r="B11" s="18" t="s">
        <v>63</v>
      </c>
      <c r="C11" s="17">
        <v>0.17619045073082201</v>
      </c>
      <c r="D11" s="17">
        <v>0.17666592857323701</v>
      </c>
      <c r="E11" s="17">
        <v>0.17891263243230099</v>
      </c>
      <c r="F11" s="17"/>
      <c r="G11" s="17">
        <v>0.17776507155385901</v>
      </c>
      <c r="H11" s="17">
        <v>0.172958707620952</v>
      </c>
      <c r="I11" s="17">
        <v>0.18104111932289299</v>
      </c>
      <c r="J11" s="17">
        <v>0.16639747420856699</v>
      </c>
      <c r="K11" s="17">
        <v>0.18285055901601199</v>
      </c>
      <c r="L11" s="17"/>
      <c r="M11" s="17">
        <v>0.20029693949932001</v>
      </c>
      <c r="N11" s="17">
        <v>0.17637471007515301</v>
      </c>
      <c r="O11" s="17">
        <v>0.171607562290198</v>
      </c>
      <c r="P11" s="17">
        <v>0.15244681956516701</v>
      </c>
      <c r="Q11" s="17"/>
      <c r="R11" s="17">
        <v>0.21215871269185299</v>
      </c>
      <c r="S11" s="17">
        <v>0.18701296082941901</v>
      </c>
      <c r="T11" s="17">
        <v>0.179170886971321</v>
      </c>
      <c r="U11" s="17">
        <v>0.17020681489540301</v>
      </c>
      <c r="V11" s="17"/>
      <c r="W11" s="17">
        <v>0.15709598818928799</v>
      </c>
      <c r="X11" s="17">
        <v>0.15394444525607301</v>
      </c>
      <c r="Y11" s="17">
        <v>0.21825758916334301</v>
      </c>
      <c r="Z11" s="17">
        <v>0.187337809245498</v>
      </c>
      <c r="AA11" s="17">
        <v>0.19560761779622099</v>
      </c>
      <c r="AB11" s="17"/>
      <c r="AC11" s="17">
        <v>0.17729458301430401</v>
      </c>
      <c r="AD11" s="17">
        <v>0.17780852464021299</v>
      </c>
      <c r="AE11" s="17"/>
      <c r="AF11" s="17">
        <v>0.16859306872626401</v>
      </c>
      <c r="AG11" s="17">
        <v>0.20726920521533701</v>
      </c>
      <c r="AH11" s="17">
        <v>0.17552014085193801</v>
      </c>
      <c r="AI11" s="17">
        <v>0.10375834563910399</v>
      </c>
      <c r="AJ11" s="17"/>
      <c r="AK11" s="17">
        <v>0.15945495349417599</v>
      </c>
      <c r="AL11" s="17">
        <v>0.186842441458141</v>
      </c>
      <c r="AM11" s="17"/>
      <c r="AN11" s="17">
        <v>0.14398175212084999</v>
      </c>
      <c r="AO11" s="17">
        <v>0.20229647178948501</v>
      </c>
      <c r="AP11" s="17">
        <v>0.169098532604707</v>
      </c>
      <c r="AQ11" s="17"/>
      <c r="AR11" s="17">
        <v>0.168675403826301</v>
      </c>
      <c r="AS11" s="17">
        <v>0.108788268179416</v>
      </c>
      <c r="AT11" s="17"/>
      <c r="AU11" s="17">
        <v>0.15762808836935999</v>
      </c>
      <c r="AV11" s="17">
        <v>0.14614093391559099</v>
      </c>
    </row>
    <row r="12" spans="2:48" x14ac:dyDescent="0.25">
      <c r="B12" s="18" t="s">
        <v>64</v>
      </c>
      <c r="C12" s="17">
        <v>0.31934467896754498</v>
      </c>
      <c r="D12" s="17">
        <v>0.30041013175472697</v>
      </c>
      <c r="E12" s="17">
        <v>0.33880124677546802</v>
      </c>
      <c r="F12" s="17"/>
      <c r="G12" s="17">
        <v>0.32158369141703602</v>
      </c>
      <c r="H12" s="17">
        <v>0.31667009638304899</v>
      </c>
      <c r="I12" s="17">
        <v>0.33818312889540902</v>
      </c>
      <c r="J12" s="17">
        <v>0.30655743624215898</v>
      </c>
      <c r="K12" s="17">
        <v>0.31411309328022602</v>
      </c>
      <c r="L12" s="17"/>
      <c r="M12" s="17">
        <v>0.30159322996056898</v>
      </c>
      <c r="N12" s="17">
        <v>0.32129906830722199</v>
      </c>
      <c r="O12" s="17">
        <v>0.346700574036512</v>
      </c>
      <c r="P12" s="17">
        <v>0.312480656296377</v>
      </c>
      <c r="Q12" s="17"/>
      <c r="R12" s="17">
        <v>0.21321330236748701</v>
      </c>
      <c r="S12" s="17">
        <v>0.40320345783300099</v>
      </c>
      <c r="T12" s="17">
        <v>0.29774809640204097</v>
      </c>
      <c r="U12" s="17">
        <v>0.35413543428612498</v>
      </c>
      <c r="V12" s="17"/>
      <c r="W12" s="17">
        <v>0.35932958926150599</v>
      </c>
      <c r="X12" s="17">
        <v>0.31568398729371999</v>
      </c>
      <c r="Y12" s="17">
        <v>0.25321261525345001</v>
      </c>
      <c r="Z12" s="17">
        <v>0.33112676287001502</v>
      </c>
      <c r="AA12" s="17">
        <v>0.19271418893933101</v>
      </c>
      <c r="AB12" s="17"/>
      <c r="AC12" s="17">
        <v>0.316283792180231</v>
      </c>
      <c r="AD12" s="17">
        <v>0.32461185697682299</v>
      </c>
      <c r="AE12" s="17"/>
      <c r="AF12" s="17">
        <v>0.28104614971971797</v>
      </c>
      <c r="AG12" s="17">
        <v>0.30050409680929102</v>
      </c>
      <c r="AH12" s="17">
        <v>0.34364094635131498</v>
      </c>
      <c r="AI12" s="17">
        <v>0.39371310031594298</v>
      </c>
      <c r="AJ12" s="17"/>
      <c r="AK12" s="17">
        <v>0.30913500234061198</v>
      </c>
      <c r="AL12" s="17">
        <v>0.33138126297517101</v>
      </c>
      <c r="AM12" s="17"/>
      <c r="AN12" s="17">
        <v>0.31296203844686898</v>
      </c>
      <c r="AO12" s="17">
        <v>0.31440580939415202</v>
      </c>
      <c r="AP12" s="17">
        <v>0.34226608057527502</v>
      </c>
      <c r="AQ12" s="17"/>
      <c r="AR12" s="17">
        <v>0.239142570821299</v>
      </c>
      <c r="AS12" s="17">
        <v>0.43365523657014099</v>
      </c>
      <c r="AT12" s="17"/>
      <c r="AU12" s="17">
        <v>0.252790339215199</v>
      </c>
      <c r="AV12" s="17">
        <v>0.36963413515585503</v>
      </c>
    </row>
    <row r="13" spans="2:48" x14ac:dyDescent="0.25">
      <c r="B13" s="18" t="s">
        <v>65</v>
      </c>
      <c r="C13" s="19">
        <v>0.14050226519272399</v>
      </c>
      <c r="D13" s="19">
        <v>0.143108200230223</v>
      </c>
      <c r="E13" s="19">
        <v>0.131165420120019</v>
      </c>
      <c r="F13" s="19"/>
      <c r="G13" s="19">
        <v>0.220218006097537</v>
      </c>
      <c r="H13" s="19">
        <v>0.14581214697043701</v>
      </c>
      <c r="I13" s="19">
        <v>0.12905060225961201</v>
      </c>
      <c r="J13" s="19">
        <v>0.14659727193844599</v>
      </c>
      <c r="K13" s="19">
        <v>6.4635513214654799E-2</v>
      </c>
      <c r="L13" s="19"/>
      <c r="M13" s="19">
        <v>0.11537034948766001</v>
      </c>
      <c r="N13" s="19">
        <v>0.11538190758830701</v>
      </c>
      <c r="O13" s="19">
        <v>0.117184532026056</v>
      </c>
      <c r="P13" s="19">
        <v>0.19944217026329999</v>
      </c>
      <c r="Q13" s="19"/>
      <c r="R13" s="19">
        <v>0.12822052180401</v>
      </c>
      <c r="S13" s="19">
        <v>0.120284237894729</v>
      </c>
      <c r="T13" s="19">
        <v>0.12286770262843801</v>
      </c>
      <c r="U13" s="19">
        <v>0.12615306611118399</v>
      </c>
      <c r="V13" s="19"/>
      <c r="W13" s="19">
        <v>0.18598564882195401</v>
      </c>
      <c r="X13" s="19">
        <v>0.14495630875939999</v>
      </c>
      <c r="Y13" s="19">
        <v>0.118843829307925</v>
      </c>
      <c r="Z13" s="19">
        <v>5.44881250299614E-2</v>
      </c>
      <c r="AA13" s="19">
        <v>0</v>
      </c>
      <c r="AB13" s="19"/>
      <c r="AC13" s="19">
        <v>0.13918070333226801</v>
      </c>
      <c r="AD13" s="19">
        <v>0.14501939004903699</v>
      </c>
      <c r="AE13" s="19"/>
      <c r="AF13" s="19">
        <v>0.133448274254654</v>
      </c>
      <c r="AG13" s="19">
        <v>5.99852069329379E-2</v>
      </c>
      <c r="AH13" s="19">
        <v>0.18448970746675</v>
      </c>
      <c r="AI13" s="19">
        <v>0.157611445162088</v>
      </c>
      <c r="AJ13" s="19"/>
      <c r="AK13" s="19">
        <v>0.121354610248831</v>
      </c>
      <c r="AL13" s="19">
        <v>0.149003833191927</v>
      </c>
      <c r="AM13" s="19"/>
      <c r="AN13" s="19">
        <v>0.13750733934921799</v>
      </c>
      <c r="AO13" s="19">
        <v>0.11402380500748301</v>
      </c>
      <c r="AP13" s="19">
        <v>0.162796161645369</v>
      </c>
      <c r="AQ13" s="19"/>
      <c r="AR13" s="19">
        <v>4.4657164875114397E-2</v>
      </c>
      <c r="AS13" s="19">
        <v>0.28154214481318102</v>
      </c>
      <c r="AT13" s="19"/>
      <c r="AU13" s="19">
        <v>6.4837007574467406E-2</v>
      </c>
      <c r="AV13" s="19">
        <v>0.238810885031153</v>
      </c>
    </row>
    <row r="14" spans="2:48" x14ac:dyDescent="0.25">
      <c r="B14" s="16"/>
    </row>
    <row r="15" spans="2:48" x14ac:dyDescent="0.25">
      <c r="B15" t="s">
        <v>74</v>
      </c>
    </row>
    <row r="16" spans="2:48" x14ac:dyDescent="0.25">
      <c r="B16" t="s">
        <v>75</v>
      </c>
    </row>
    <row r="18" spans="2:2" x14ac:dyDescent="0.25">
      <c r="B18"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V18"/>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61</v>
      </c>
      <c r="C9" s="17">
        <v>7.2128775618723801E-2</v>
      </c>
      <c r="D9" s="17">
        <v>9.2231087231535502E-2</v>
      </c>
      <c r="E9" s="17">
        <v>5.3371863741796297E-2</v>
      </c>
      <c r="F9" s="17"/>
      <c r="G9" s="17">
        <v>5.8279144989756997E-2</v>
      </c>
      <c r="H9" s="17">
        <v>8.1411610643387006E-2</v>
      </c>
      <c r="I9" s="17">
        <v>8.0363105722523698E-2</v>
      </c>
      <c r="J9" s="17">
        <v>5.2597058568292797E-2</v>
      </c>
      <c r="K9" s="17">
        <v>8.7677218959784198E-2</v>
      </c>
      <c r="L9" s="17"/>
      <c r="M9" s="17">
        <v>9.4940250137038704E-2</v>
      </c>
      <c r="N9" s="17">
        <v>7.5528948168988294E-2</v>
      </c>
      <c r="O9" s="17">
        <v>6.7454320720643599E-2</v>
      </c>
      <c r="P9" s="17">
        <v>4.6820055228390098E-2</v>
      </c>
      <c r="Q9" s="17"/>
      <c r="R9" s="17">
        <v>0.13801880615007101</v>
      </c>
      <c r="S9" s="17">
        <v>5.3086344132639997E-2</v>
      </c>
      <c r="T9" s="17">
        <v>5.0330317240487601E-2</v>
      </c>
      <c r="U9" s="17">
        <v>5.2707912700770701E-2</v>
      </c>
      <c r="V9" s="17"/>
      <c r="W9" s="17">
        <v>5.6898874322377703E-2</v>
      </c>
      <c r="X9" s="17">
        <v>5.6428625934789201E-2</v>
      </c>
      <c r="Y9" s="17">
        <v>8.1363450078279498E-2</v>
      </c>
      <c r="Z9" s="17">
        <v>0.179279353054907</v>
      </c>
      <c r="AA9" s="17">
        <v>0.103270410056146</v>
      </c>
      <c r="AB9" s="17"/>
      <c r="AC9" s="17">
        <v>5.1024935065359302E-2</v>
      </c>
      <c r="AD9" s="17">
        <v>0.10550913200654501</v>
      </c>
      <c r="AE9" s="17"/>
      <c r="AF9" s="17">
        <v>7.3818324038267893E-2</v>
      </c>
      <c r="AG9" s="17">
        <v>6.5609103548252196E-2</v>
      </c>
      <c r="AH9" s="17">
        <v>7.3749642809804505E-2</v>
      </c>
      <c r="AI9" s="17">
        <v>6.1093831628338501E-2</v>
      </c>
      <c r="AJ9" s="17"/>
      <c r="AK9" s="17">
        <v>8.7612979167700403E-2</v>
      </c>
      <c r="AL9" s="17">
        <v>6.9123995119501402E-2</v>
      </c>
      <c r="AM9" s="17"/>
      <c r="AN9" s="17">
        <v>9.8778616400213903E-2</v>
      </c>
      <c r="AO9" s="17">
        <v>5.5596176005356997E-2</v>
      </c>
      <c r="AP9" s="17">
        <v>6.9436467039057703E-2</v>
      </c>
      <c r="AQ9" s="17"/>
      <c r="AR9" s="17">
        <v>0.10217244618724</v>
      </c>
      <c r="AS9" s="17">
        <v>5.3725043358889002E-2</v>
      </c>
      <c r="AT9" s="17"/>
      <c r="AU9" s="17">
        <v>0.107918280964061</v>
      </c>
      <c r="AV9" s="17">
        <v>5.37935438396498E-2</v>
      </c>
    </row>
    <row r="10" spans="2:48" x14ac:dyDescent="0.25">
      <c r="B10" s="18" t="s">
        <v>62</v>
      </c>
      <c r="C10" s="17">
        <v>0.32914249503347998</v>
      </c>
      <c r="D10" s="17">
        <v>0.31146853663395002</v>
      </c>
      <c r="E10" s="17">
        <v>0.34679653681064598</v>
      </c>
      <c r="F10" s="17"/>
      <c r="G10" s="17">
        <v>0.37489768789280298</v>
      </c>
      <c r="H10" s="17">
        <v>0.35048575852263902</v>
      </c>
      <c r="I10" s="17">
        <v>0.30107597026114102</v>
      </c>
      <c r="J10" s="17">
        <v>0.31004846094583199</v>
      </c>
      <c r="K10" s="17">
        <v>0.31137000263625902</v>
      </c>
      <c r="L10" s="17"/>
      <c r="M10" s="17">
        <v>0.315878315227063</v>
      </c>
      <c r="N10" s="17">
        <v>0.33345279493250601</v>
      </c>
      <c r="O10" s="17">
        <v>0.345184933183806</v>
      </c>
      <c r="P10" s="17">
        <v>0.32481104555440099</v>
      </c>
      <c r="Q10" s="17"/>
      <c r="R10" s="17">
        <v>0.35602459115384499</v>
      </c>
      <c r="S10" s="17">
        <v>0.32271953525621999</v>
      </c>
      <c r="T10" s="17">
        <v>0.33600592420838998</v>
      </c>
      <c r="U10" s="17">
        <v>0.30832038184552601</v>
      </c>
      <c r="V10" s="17"/>
      <c r="W10" s="17">
        <v>0.34810795390593702</v>
      </c>
      <c r="X10" s="17">
        <v>0.33037418250442002</v>
      </c>
      <c r="Y10" s="17">
        <v>0.33338651957455301</v>
      </c>
      <c r="Z10" s="17">
        <v>0.18873837501014501</v>
      </c>
      <c r="AA10" s="17">
        <v>0.16746767269650301</v>
      </c>
      <c r="AB10" s="17"/>
      <c r="AC10" s="17">
        <v>0.31883080915851603</v>
      </c>
      <c r="AD10" s="17">
        <v>0.35605469535074802</v>
      </c>
      <c r="AE10" s="17"/>
      <c r="AF10" s="17">
        <v>0.31195717852927402</v>
      </c>
      <c r="AG10" s="17">
        <v>0.30038850769070702</v>
      </c>
      <c r="AH10" s="17">
        <v>0.34226147103033</v>
      </c>
      <c r="AI10" s="17">
        <v>0.37303255787288098</v>
      </c>
      <c r="AJ10" s="17"/>
      <c r="AK10" s="17">
        <v>0.35679621155903302</v>
      </c>
      <c r="AL10" s="17">
        <v>0.31999289241620699</v>
      </c>
      <c r="AM10" s="17"/>
      <c r="AN10" s="17">
        <v>0.30051654389833499</v>
      </c>
      <c r="AO10" s="17">
        <v>0.33333160752212898</v>
      </c>
      <c r="AP10" s="17">
        <v>0.37175537477506299</v>
      </c>
      <c r="AQ10" s="17"/>
      <c r="AR10" s="17">
        <v>0.36156617136496799</v>
      </c>
      <c r="AS10" s="17">
        <v>0.30089847655464202</v>
      </c>
      <c r="AT10" s="17"/>
      <c r="AU10" s="17">
        <v>0.34615697569715498</v>
      </c>
      <c r="AV10" s="17">
        <v>0.29161946522725501</v>
      </c>
    </row>
    <row r="11" spans="2:48" x14ac:dyDescent="0.25">
      <c r="B11" s="18" t="s">
        <v>63</v>
      </c>
      <c r="C11" s="17">
        <v>0.22624898210258301</v>
      </c>
      <c r="D11" s="17">
        <v>0.248633708733</v>
      </c>
      <c r="E11" s="17">
        <v>0.206099265009904</v>
      </c>
      <c r="F11" s="17"/>
      <c r="G11" s="17">
        <v>0.24513866169908</v>
      </c>
      <c r="H11" s="17">
        <v>0.19651300723969201</v>
      </c>
      <c r="I11" s="17">
        <v>0.22407105718726</v>
      </c>
      <c r="J11" s="17">
        <v>0.213221112468161</v>
      </c>
      <c r="K11" s="17">
        <v>0.25234538468199602</v>
      </c>
      <c r="L11" s="17"/>
      <c r="M11" s="17">
        <v>0.21754384749842101</v>
      </c>
      <c r="N11" s="17">
        <v>0.22209530904380101</v>
      </c>
      <c r="O11" s="17">
        <v>0.24668571293043601</v>
      </c>
      <c r="P11" s="17">
        <v>0.22357762743508899</v>
      </c>
      <c r="Q11" s="17"/>
      <c r="R11" s="17">
        <v>0.238709684124116</v>
      </c>
      <c r="S11" s="17">
        <v>0.24149699174962699</v>
      </c>
      <c r="T11" s="17">
        <v>0.19348780957780201</v>
      </c>
      <c r="U11" s="17">
        <v>0.25053158651806801</v>
      </c>
      <c r="V11" s="17"/>
      <c r="W11" s="17">
        <v>0.217957485734494</v>
      </c>
      <c r="X11" s="17">
        <v>0.22367420418453501</v>
      </c>
      <c r="Y11" s="17">
        <v>0.19717770853469499</v>
      </c>
      <c r="Z11" s="17">
        <v>0.27337616463540299</v>
      </c>
      <c r="AA11" s="17">
        <v>0.40668179646486302</v>
      </c>
      <c r="AB11" s="17"/>
      <c r="AC11" s="17">
        <v>0.22276400099636601</v>
      </c>
      <c r="AD11" s="17">
        <v>0.229752587780091</v>
      </c>
      <c r="AE11" s="17"/>
      <c r="AF11" s="17">
        <v>0.189674083230746</v>
      </c>
      <c r="AG11" s="17">
        <v>0.270360945770729</v>
      </c>
      <c r="AH11" s="17">
        <v>0.24223651184925099</v>
      </c>
      <c r="AI11" s="17">
        <v>0.19019473826105901</v>
      </c>
      <c r="AJ11" s="17"/>
      <c r="AK11" s="17">
        <v>0.20518647994639899</v>
      </c>
      <c r="AL11" s="17">
        <v>0.22093582898952599</v>
      </c>
      <c r="AM11" s="17"/>
      <c r="AN11" s="17">
        <v>0.18418544642335599</v>
      </c>
      <c r="AO11" s="17">
        <v>0.22454668723798399</v>
      </c>
      <c r="AP11" s="17">
        <v>0.24528671226860799</v>
      </c>
      <c r="AQ11" s="17"/>
      <c r="AR11" s="17">
        <v>0.19963764784191401</v>
      </c>
      <c r="AS11" s="17">
        <v>0.202544126217552</v>
      </c>
      <c r="AT11" s="17"/>
      <c r="AU11" s="17">
        <v>0.19863376996485199</v>
      </c>
      <c r="AV11" s="17">
        <v>0.219037389875888</v>
      </c>
    </row>
    <row r="12" spans="2:48" x14ac:dyDescent="0.25">
      <c r="B12" s="18" t="s">
        <v>64</v>
      </c>
      <c r="C12" s="17">
        <v>0.33316328639014903</v>
      </c>
      <c r="D12" s="17">
        <v>0.30927425333660502</v>
      </c>
      <c r="E12" s="17">
        <v>0.35278015764398102</v>
      </c>
      <c r="F12" s="17"/>
      <c r="G12" s="17">
        <v>0.27534046678340801</v>
      </c>
      <c r="H12" s="17">
        <v>0.33229257125190598</v>
      </c>
      <c r="I12" s="17">
        <v>0.37378935368532001</v>
      </c>
      <c r="J12" s="17">
        <v>0.364357607650035</v>
      </c>
      <c r="K12" s="17">
        <v>0.31812062486128201</v>
      </c>
      <c r="L12" s="17"/>
      <c r="M12" s="17">
        <v>0.35948516538738701</v>
      </c>
      <c r="N12" s="17">
        <v>0.31474618747778599</v>
      </c>
      <c r="O12" s="17">
        <v>0.28276918774634902</v>
      </c>
      <c r="P12" s="17">
        <v>0.37187898635598199</v>
      </c>
      <c r="Q12" s="17"/>
      <c r="R12" s="17">
        <v>0.23286905221441501</v>
      </c>
      <c r="S12" s="17">
        <v>0.35726070585659198</v>
      </c>
      <c r="T12" s="17">
        <v>0.35396731962574701</v>
      </c>
      <c r="U12" s="17">
        <v>0.35017942723540302</v>
      </c>
      <c r="V12" s="17"/>
      <c r="W12" s="17">
        <v>0.31430984173283499</v>
      </c>
      <c r="X12" s="17">
        <v>0.36421530831461701</v>
      </c>
      <c r="Y12" s="17">
        <v>0.34191918050902398</v>
      </c>
      <c r="Z12" s="17">
        <v>0.331276513492897</v>
      </c>
      <c r="AA12" s="17">
        <v>0.32258012078248799</v>
      </c>
      <c r="AB12" s="17"/>
      <c r="AC12" s="17">
        <v>0.36063705458138101</v>
      </c>
      <c r="AD12" s="17">
        <v>0.28235504934446798</v>
      </c>
      <c r="AE12" s="17"/>
      <c r="AF12" s="17">
        <v>0.37262138429930602</v>
      </c>
      <c r="AG12" s="17">
        <v>0.34316780101524802</v>
      </c>
      <c r="AH12" s="17">
        <v>0.31253409357234702</v>
      </c>
      <c r="AI12" s="17">
        <v>0.28907453682138101</v>
      </c>
      <c r="AJ12" s="17"/>
      <c r="AK12" s="17">
        <v>0.319254695551559</v>
      </c>
      <c r="AL12" s="17">
        <v>0.33907405096395499</v>
      </c>
      <c r="AM12" s="17"/>
      <c r="AN12" s="17">
        <v>0.37468840486671201</v>
      </c>
      <c r="AO12" s="17">
        <v>0.35329386618372599</v>
      </c>
      <c r="AP12" s="17">
        <v>0.27394845240579901</v>
      </c>
      <c r="AQ12" s="17"/>
      <c r="AR12" s="17">
        <v>0.30170937823543897</v>
      </c>
      <c r="AS12" s="17">
        <v>0.382685291151245</v>
      </c>
      <c r="AT12" s="17"/>
      <c r="AU12" s="17">
        <v>0.29820221257346002</v>
      </c>
      <c r="AV12" s="17">
        <v>0.38908664619936301</v>
      </c>
    </row>
    <row r="13" spans="2:48" x14ac:dyDescent="0.25">
      <c r="B13" s="18" t="s">
        <v>65</v>
      </c>
      <c r="C13" s="19">
        <v>3.9316460855064302E-2</v>
      </c>
      <c r="D13" s="19">
        <v>3.8392414064909203E-2</v>
      </c>
      <c r="E13" s="19">
        <v>4.0952176793672503E-2</v>
      </c>
      <c r="F13" s="19"/>
      <c r="G13" s="19">
        <v>4.6344038634951602E-2</v>
      </c>
      <c r="H13" s="19">
        <v>3.9297052342375897E-2</v>
      </c>
      <c r="I13" s="19">
        <v>2.0700513143755501E-2</v>
      </c>
      <c r="J13" s="19">
        <v>5.9775760367678697E-2</v>
      </c>
      <c r="K13" s="19">
        <v>3.0486768860679001E-2</v>
      </c>
      <c r="L13" s="19"/>
      <c r="M13" s="19">
        <v>1.21524217500894E-2</v>
      </c>
      <c r="N13" s="19">
        <v>5.4176760376918799E-2</v>
      </c>
      <c r="O13" s="19">
        <v>5.7905845418765103E-2</v>
      </c>
      <c r="P13" s="19">
        <v>3.2912285426138103E-2</v>
      </c>
      <c r="Q13" s="19"/>
      <c r="R13" s="19">
        <v>3.4377866357552897E-2</v>
      </c>
      <c r="S13" s="19">
        <v>2.54364230049214E-2</v>
      </c>
      <c r="T13" s="19">
        <v>6.6208629347572906E-2</v>
      </c>
      <c r="U13" s="19">
        <v>3.8260691700233003E-2</v>
      </c>
      <c r="V13" s="19"/>
      <c r="W13" s="19">
        <v>6.2725844304356196E-2</v>
      </c>
      <c r="X13" s="19">
        <v>2.53076790616391E-2</v>
      </c>
      <c r="Y13" s="19">
        <v>4.61531413034479E-2</v>
      </c>
      <c r="Z13" s="19">
        <v>2.7329593806647699E-2</v>
      </c>
      <c r="AA13" s="19">
        <v>0</v>
      </c>
      <c r="AB13" s="19"/>
      <c r="AC13" s="19">
        <v>4.6743200198377903E-2</v>
      </c>
      <c r="AD13" s="19">
        <v>2.6328535518148202E-2</v>
      </c>
      <c r="AE13" s="19"/>
      <c r="AF13" s="19">
        <v>5.1929029902406103E-2</v>
      </c>
      <c r="AG13" s="19">
        <v>2.04736419750642E-2</v>
      </c>
      <c r="AH13" s="19">
        <v>2.9218280738267901E-2</v>
      </c>
      <c r="AI13" s="19">
        <v>8.66043354163403E-2</v>
      </c>
      <c r="AJ13" s="19"/>
      <c r="AK13" s="19">
        <v>3.1149633775308199E-2</v>
      </c>
      <c r="AL13" s="19">
        <v>5.0873232510810801E-2</v>
      </c>
      <c r="AM13" s="19"/>
      <c r="AN13" s="19">
        <v>4.1830988411382698E-2</v>
      </c>
      <c r="AO13" s="19">
        <v>3.3231663050802801E-2</v>
      </c>
      <c r="AP13" s="19">
        <v>3.9572993511471997E-2</v>
      </c>
      <c r="AQ13" s="19"/>
      <c r="AR13" s="19">
        <v>3.4914356370438999E-2</v>
      </c>
      <c r="AS13" s="19">
        <v>6.0147062717671597E-2</v>
      </c>
      <c r="AT13" s="19"/>
      <c r="AU13" s="19">
        <v>4.9088760800472198E-2</v>
      </c>
      <c r="AV13" s="19">
        <v>4.6462954857844303E-2</v>
      </c>
    </row>
    <row r="14" spans="2:48" x14ac:dyDescent="0.25">
      <c r="B14" s="16"/>
    </row>
    <row r="15" spans="2:48" x14ac:dyDescent="0.25">
      <c r="B15" t="s">
        <v>74</v>
      </c>
    </row>
    <row r="16" spans="2:48" x14ac:dyDescent="0.25">
      <c r="B16" t="s">
        <v>75</v>
      </c>
    </row>
    <row r="18" spans="2:2" x14ac:dyDescent="0.25">
      <c r="B18"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V18"/>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61</v>
      </c>
      <c r="C9" s="17">
        <v>2.4068869326198901E-2</v>
      </c>
      <c r="D9" s="17">
        <v>2.82608070393798E-2</v>
      </c>
      <c r="E9" s="17">
        <v>2.0321288828534002E-2</v>
      </c>
      <c r="F9" s="17"/>
      <c r="G9" s="17">
        <v>1.17457419864483E-2</v>
      </c>
      <c r="H9" s="17">
        <v>2.7537789140397499E-2</v>
      </c>
      <c r="I9" s="17">
        <v>1.9914027401770298E-2</v>
      </c>
      <c r="J9" s="17">
        <v>2.5552800123811201E-2</v>
      </c>
      <c r="K9" s="17">
        <v>3.5006802865713303E-2</v>
      </c>
      <c r="L9" s="17"/>
      <c r="M9" s="17">
        <v>2.88978148385781E-2</v>
      </c>
      <c r="N9" s="17">
        <v>2.7000228253811501E-2</v>
      </c>
      <c r="O9" s="17">
        <v>2.84144612531348E-2</v>
      </c>
      <c r="P9" s="17">
        <v>1.4041253338557E-2</v>
      </c>
      <c r="Q9" s="17"/>
      <c r="R9" s="17">
        <v>3.3161307721173601E-2</v>
      </c>
      <c r="S9" s="17">
        <v>2.0383713225968901E-2</v>
      </c>
      <c r="T9" s="17">
        <v>2.8678906061357499E-2</v>
      </c>
      <c r="U9" s="17">
        <v>1.4706494556824301E-2</v>
      </c>
      <c r="V9" s="17"/>
      <c r="W9" s="17">
        <v>1.33688574569317E-2</v>
      </c>
      <c r="X9" s="17">
        <v>9.6740980620613898E-3</v>
      </c>
      <c r="Y9" s="17">
        <v>5.6112540720577503E-2</v>
      </c>
      <c r="Z9" s="17">
        <v>4.7959464313062E-2</v>
      </c>
      <c r="AA9" s="17">
        <v>6.65399119729983E-2</v>
      </c>
      <c r="AB9" s="17"/>
      <c r="AC9" s="17">
        <v>1.42843152216447E-2</v>
      </c>
      <c r="AD9" s="17">
        <v>4.0871687036128201E-2</v>
      </c>
      <c r="AE9" s="17"/>
      <c r="AF9" s="17">
        <v>3.64968421827035E-2</v>
      </c>
      <c r="AG9" s="17">
        <v>2.2800131870612399E-2</v>
      </c>
      <c r="AH9" s="17">
        <v>1.9390058457298999E-2</v>
      </c>
      <c r="AI9" s="17">
        <v>0</v>
      </c>
      <c r="AJ9" s="17"/>
      <c r="AK9" s="17">
        <v>3.8909219234696098E-2</v>
      </c>
      <c r="AL9" s="17">
        <v>1.5673931570575599E-2</v>
      </c>
      <c r="AM9" s="17"/>
      <c r="AN9" s="17">
        <v>3.6289903024047103E-2</v>
      </c>
      <c r="AO9" s="17">
        <v>2.1912909239039501E-2</v>
      </c>
      <c r="AP9" s="17">
        <v>1.6642177646400101E-2</v>
      </c>
      <c r="AQ9" s="17"/>
      <c r="AR9" s="17">
        <v>3.8587330309782397E-2</v>
      </c>
      <c r="AS9" s="17">
        <v>1.6681847984384601E-2</v>
      </c>
      <c r="AT9" s="17"/>
      <c r="AU9" s="17">
        <v>4.51535710196517E-2</v>
      </c>
      <c r="AV9" s="17">
        <v>1.08428640486893E-2</v>
      </c>
    </row>
    <row r="10" spans="2:48" x14ac:dyDescent="0.25">
      <c r="B10" s="18" t="s">
        <v>62</v>
      </c>
      <c r="C10" s="17">
        <v>0.16349803553220699</v>
      </c>
      <c r="D10" s="17">
        <v>0.180432782940945</v>
      </c>
      <c r="E10" s="17">
        <v>0.147770038861613</v>
      </c>
      <c r="F10" s="17"/>
      <c r="G10" s="17">
        <v>0.18003310101783701</v>
      </c>
      <c r="H10" s="17">
        <v>0.18140669569433901</v>
      </c>
      <c r="I10" s="17">
        <v>0.13586447037079699</v>
      </c>
      <c r="J10" s="17">
        <v>0.14285048485940499</v>
      </c>
      <c r="K10" s="17">
        <v>0.17799277772803901</v>
      </c>
      <c r="L10" s="17"/>
      <c r="M10" s="17">
        <v>0.177167605406266</v>
      </c>
      <c r="N10" s="17">
        <v>0.15947495287149399</v>
      </c>
      <c r="O10" s="17">
        <v>0.15839217571467801</v>
      </c>
      <c r="P10" s="17">
        <v>0.16021648728132301</v>
      </c>
      <c r="Q10" s="17"/>
      <c r="R10" s="17">
        <v>0.17018832326477301</v>
      </c>
      <c r="S10" s="17">
        <v>0.15901159228283299</v>
      </c>
      <c r="T10" s="17">
        <v>0.148838508821731</v>
      </c>
      <c r="U10" s="17">
        <v>0.14098168036501901</v>
      </c>
      <c r="V10" s="17"/>
      <c r="W10" s="17">
        <v>0.18593021892692299</v>
      </c>
      <c r="X10" s="17">
        <v>0.169330333093483</v>
      </c>
      <c r="Y10" s="17">
        <v>0.13235538014828699</v>
      </c>
      <c r="Z10" s="17">
        <v>0.17780184391697601</v>
      </c>
      <c r="AA10" s="17">
        <v>0.24780467675178999</v>
      </c>
      <c r="AB10" s="17"/>
      <c r="AC10" s="17">
        <v>0.16166138017093401</v>
      </c>
      <c r="AD10" s="17">
        <v>0.17030374279899901</v>
      </c>
      <c r="AE10" s="17"/>
      <c r="AF10" s="17">
        <v>0.15320618260834901</v>
      </c>
      <c r="AG10" s="17">
        <v>0.17716321595089199</v>
      </c>
      <c r="AH10" s="17">
        <v>0.161710195119041</v>
      </c>
      <c r="AI10" s="17">
        <v>0.16548221178084899</v>
      </c>
      <c r="AJ10" s="17"/>
      <c r="AK10" s="17">
        <v>0.18739776760067201</v>
      </c>
      <c r="AL10" s="17">
        <v>0.141841638423268</v>
      </c>
      <c r="AM10" s="17"/>
      <c r="AN10" s="17">
        <v>0.11749718772606001</v>
      </c>
      <c r="AO10" s="17">
        <v>0.18918121575205099</v>
      </c>
      <c r="AP10" s="17">
        <v>0.18659521219802</v>
      </c>
      <c r="AQ10" s="17"/>
      <c r="AR10" s="17">
        <v>0.16568893259821699</v>
      </c>
      <c r="AS10" s="17">
        <v>0.11887443389176799</v>
      </c>
      <c r="AT10" s="17"/>
      <c r="AU10" s="17">
        <v>0.19924700341975099</v>
      </c>
      <c r="AV10" s="17">
        <v>0.14504471006517899</v>
      </c>
    </row>
    <row r="11" spans="2:48" x14ac:dyDescent="0.25">
      <c r="B11" s="18" t="s">
        <v>63</v>
      </c>
      <c r="C11" s="17">
        <v>0.20851348747933199</v>
      </c>
      <c r="D11" s="17">
        <v>0.23033141869499199</v>
      </c>
      <c r="E11" s="17">
        <v>0.19051864601575999</v>
      </c>
      <c r="F11" s="17"/>
      <c r="G11" s="17">
        <v>0.264433329971625</v>
      </c>
      <c r="H11" s="17">
        <v>0.18461099687333499</v>
      </c>
      <c r="I11" s="17">
        <v>0.21831249612869699</v>
      </c>
      <c r="J11" s="17">
        <v>0.166735382804932</v>
      </c>
      <c r="K11" s="17">
        <v>0.21063534688736199</v>
      </c>
      <c r="L11" s="17"/>
      <c r="M11" s="17">
        <v>0.24671079380525399</v>
      </c>
      <c r="N11" s="17">
        <v>0.181558759751522</v>
      </c>
      <c r="O11" s="17">
        <v>0.174882896064912</v>
      </c>
      <c r="P11" s="17">
        <v>0.232181754723048</v>
      </c>
      <c r="Q11" s="17"/>
      <c r="R11" s="17">
        <v>0.33051762671923901</v>
      </c>
      <c r="S11" s="17">
        <v>0.166103217297944</v>
      </c>
      <c r="T11" s="17">
        <v>0.188070489425509</v>
      </c>
      <c r="U11" s="17">
        <v>0.188690989082064</v>
      </c>
      <c r="V11" s="17"/>
      <c r="W11" s="17">
        <v>0.20707953685130401</v>
      </c>
      <c r="X11" s="17">
        <v>0.19265104729771201</v>
      </c>
      <c r="Y11" s="17">
        <v>0.16926869849517401</v>
      </c>
      <c r="Z11" s="17">
        <v>0.23246282145550201</v>
      </c>
      <c r="AA11" s="17">
        <v>0.39121523559244198</v>
      </c>
      <c r="AB11" s="17"/>
      <c r="AC11" s="17">
        <v>0.18426667609459599</v>
      </c>
      <c r="AD11" s="17">
        <v>0.255000030862575</v>
      </c>
      <c r="AE11" s="17"/>
      <c r="AF11" s="17">
        <v>0.21166198386237201</v>
      </c>
      <c r="AG11" s="17">
        <v>0.187718565931146</v>
      </c>
      <c r="AH11" s="17">
        <v>0.20403606480816799</v>
      </c>
      <c r="AI11" s="17">
        <v>0.26694669514377301</v>
      </c>
      <c r="AJ11" s="17"/>
      <c r="AK11" s="17">
        <v>0.19743667047030899</v>
      </c>
      <c r="AL11" s="17">
        <v>0.20746173351482</v>
      </c>
      <c r="AM11" s="17"/>
      <c r="AN11" s="17">
        <v>0.21355467856645799</v>
      </c>
      <c r="AO11" s="17">
        <v>0.17375066203462899</v>
      </c>
      <c r="AP11" s="17">
        <v>0.21014602319380299</v>
      </c>
      <c r="AQ11" s="17"/>
      <c r="AR11" s="17">
        <v>0.22012511499231499</v>
      </c>
      <c r="AS11" s="17">
        <v>0.16678179285467001</v>
      </c>
      <c r="AT11" s="17"/>
      <c r="AU11" s="17">
        <v>0.19841846830798901</v>
      </c>
      <c r="AV11" s="17">
        <v>0.15241646672187201</v>
      </c>
    </row>
    <row r="12" spans="2:48" x14ac:dyDescent="0.25">
      <c r="B12" s="18" t="s">
        <v>64</v>
      </c>
      <c r="C12" s="17">
        <v>0.46164650662351597</v>
      </c>
      <c r="D12" s="17">
        <v>0.41989781738637599</v>
      </c>
      <c r="E12" s="17">
        <v>0.49717255104327901</v>
      </c>
      <c r="F12" s="17"/>
      <c r="G12" s="17">
        <v>0.44379018802563802</v>
      </c>
      <c r="H12" s="17">
        <v>0.49046042703774201</v>
      </c>
      <c r="I12" s="17">
        <v>0.46113572319722901</v>
      </c>
      <c r="J12" s="17">
        <v>0.499231846499397</v>
      </c>
      <c r="K12" s="17">
        <v>0.41361287223720999</v>
      </c>
      <c r="L12" s="17"/>
      <c r="M12" s="17">
        <v>0.41951483153306501</v>
      </c>
      <c r="N12" s="17">
        <v>0.465789954629523</v>
      </c>
      <c r="O12" s="17">
        <v>0.49871258922343897</v>
      </c>
      <c r="P12" s="17">
        <v>0.458631548994066</v>
      </c>
      <c r="Q12" s="17"/>
      <c r="R12" s="17">
        <v>0.38658978607363997</v>
      </c>
      <c r="S12" s="17">
        <v>0.49938826734610098</v>
      </c>
      <c r="T12" s="17">
        <v>0.515036183601571</v>
      </c>
      <c r="U12" s="17">
        <v>0.49676998820386598</v>
      </c>
      <c r="V12" s="17"/>
      <c r="W12" s="17">
        <v>0.473220480809872</v>
      </c>
      <c r="X12" s="17">
        <v>0.49723058899623801</v>
      </c>
      <c r="Y12" s="17">
        <v>0.42655134746108903</v>
      </c>
      <c r="Z12" s="17">
        <v>0.46424728669427001</v>
      </c>
      <c r="AA12" s="17">
        <v>0.29444017568276998</v>
      </c>
      <c r="AB12" s="17"/>
      <c r="AC12" s="17">
        <v>0.47756923316308397</v>
      </c>
      <c r="AD12" s="17">
        <v>0.43705128987271602</v>
      </c>
      <c r="AE12" s="17"/>
      <c r="AF12" s="17">
        <v>0.4648596748203</v>
      </c>
      <c r="AG12" s="17">
        <v>0.47539443705176998</v>
      </c>
      <c r="AH12" s="17">
        <v>0.49180716583610701</v>
      </c>
      <c r="AI12" s="17">
        <v>0.282781249190727</v>
      </c>
      <c r="AJ12" s="17"/>
      <c r="AK12" s="17">
        <v>0.42537559598319202</v>
      </c>
      <c r="AL12" s="17">
        <v>0.497011700060488</v>
      </c>
      <c r="AM12" s="17"/>
      <c r="AN12" s="17">
        <v>0.426031824970107</v>
      </c>
      <c r="AO12" s="17">
        <v>0.50124945879690397</v>
      </c>
      <c r="AP12" s="17">
        <v>0.473824928628097</v>
      </c>
      <c r="AQ12" s="17"/>
      <c r="AR12" s="17">
        <v>0.41915022647147099</v>
      </c>
      <c r="AS12" s="17">
        <v>0.52927388391546404</v>
      </c>
      <c r="AT12" s="17"/>
      <c r="AU12" s="17">
        <v>0.427925555102734</v>
      </c>
      <c r="AV12" s="17">
        <v>0.52153771635963297</v>
      </c>
    </row>
    <row r="13" spans="2:48" x14ac:dyDescent="0.25">
      <c r="B13" s="18" t="s">
        <v>65</v>
      </c>
      <c r="C13" s="19">
        <v>0.14227310103874599</v>
      </c>
      <c r="D13" s="19">
        <v>0.14107717393830699</v>
      </c>
      <c r="E13" s="19">
        <v>0.14421747525081399</v>
      </c>
      <c r="F13" s="19"/>
      <c r="G13" s="19">
        <v>9.9997638998452196E-2</v>
      </c>
      <c r="H13" s="19">
        <v>0.115984091254186</v>
      </c>
      <c r="I13" s="19">
        <v>0.164773282901508</v>
      </c>
      <c r="J13" s="19">
        <v>0.165629485712455</v>
      </c>
      <c r="K13" s="19">
        <v>0.162752200281675</v>
      </c>
      <c r="L13" s="19"/>
      <c r="M13" s="19">
        <v>0.127708954416837</v>
      </c>
      <c r="N13" s="19">
        <v>0.166176104493649</v>
      </c>
      <c r="O13" s="19">
        <v>0.139597877743836</v>
      </c>
      <c r="P13" s="19">
        <v>0.134928955663006</v>
      </c>
      <c r="Q13" s="19"/>
      <c r="R13" s="19">
        <v>7.9542956221173605E-2</v>
      </c>
      <c r="S13" s="19">
        <v>0.15511320984715399</v>
      </c>
      <c r="T13" s="19">
        <v>0.119375912089831</v>
      </c>
      <c r="U13" s="19">
        <v>0.158850847792226</v>
      </c>
      <c r="V13" s="19"/>
      <c r="W13" s="19">
        <v>0.120400905954969</v>
      </c>
      <c r="X13" s="19">
        <v>0.13111393255050599</v>
      </c>
      <c r="Y13" s="19">
        <v>0.215712033174872</v>
      </c>
      <c r="Z13" s="19">
        <v>7.7528583620190106E-2</v>
      </c>
      <c r="AA13" s="19">
        <v>0</v>
      </c>
      <c r="AB13" s="19"/>
      <c r="AC13" s="19">
        <v>0.162218395349741</v>
      </c>
      <c r="AD13" s="19">
        <v>9.6773249429581501E-2</v>
      </c>
      <c r="AE13" s="19"/>
      <c r="AF13" s="19">
        <v>0.133775316526275</v>
      </c>
      <c r="AG13" s="19">
        <v>0.13692364919558001</v>
      </c>
      <c r="AH13" s="19">
        <v>0.12305651577938501</v>
      </c>
      <c r="AI13" s="19">
        <v>0.28478984388465201</v>
      </c>
      <c r="AJ13" s="19"/>
      <c r="AK13" s="19">
        <v>0.15088074671113</v>
      </c>
      <c r="AL13" s="19">
        <v>0.13801099643084899</v>
      </c>
      <c r="AM13" s="19"/>
      <c r="AN13" s="19">
        <v>0.20662640571332699</v>
      </c>
      <c r="AO13" s="19">
        <v>0.113905754177375</v>
      </c>
      <c r="AP13" s="19">
        <v>0.11279165833368</v>
      </c>
      <c r="AQ13" s="19"/>
      <c r="AR13" s="19">
        <v>0.156448395628214</v>
      </c>
      <c r="AS13" s="19">
        <v>0.16838804135371399</v>
      </c>
      <c r="AT13" s="19"/>
      <c r="AU13" s="19">
        <v>0.12925540214987399</v>
      </c>
      <c r="AV13" s="19">
        <v>0.17015824280462699</v>
      </c>
    </row>
    <row r="14" spans="2:48" x14ac:dyDescent="0.25">
      <c r="B14" s="16"/>
    </row>
    <row r="15" spans="2:48" x14ac:dyDescent="0.25">
      <c r="B15" t="s">
        <v>74</v>
      </c>
    </row>
    <row r="16" spans="2:48" x14ac:dyDescent="0.25">
      <c r="B16" t="s">
        <v>75</v>
      </c>
    </row>
    <row r="18" spans="2:2" x14ac:dyDescent="0.25">
      <c r="B18"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V26"/>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30" x14ac:dyDescent="0.25">
      <c r="B9" s="18" t="s">
        <v>231</v>
      </c>
      <c r="C9" s="17">
        <v>0.37242951294461701</v>
      </c>
      <c r="D9" s="17">
        <v>0.34585184789111201</v>
      </c>
      <c r="E9" s="17">
        <v>0.39544516385567002</v>
      </c>
      <c r="F9" s="17"/>
      <c r="G9" s="17">
        <v>0.37582795882459302</v>
      </c>
      <c r="H9" s="17">
        <v>0.30943333786031602</v>
      </c>
      <c r="I9" s="17">
        <v>0.42271949091004501</v>
      </c>
      <c r="J9" s="17">
        <v>0.36484995280636701</v>
      </c>
      <c r="K9" s="17">
        <v>0.388807304573413</v>
      </c>
      <c r="L9" s="17"/>
      <c r="M9" s="17">
        <v>0.38780603753881099</v>
      </c>
      <c r="N9" s="17">
        <v>0.39601656054477202</v>
      </c>
      <c r="O9" s="17">
        <v>0.36024641154727899</v>
      </c>
      <c r="P9" s="17">
        <v>0.33406343195914701</v>
      </c>
      <c r="Q9" s="17"/>
      <c r="R9" s="17">
        <v>0.38071073786357901</v>
      </c>
      <c r="S9" s="17">
        <v>0.28699765625639201</v>
      </c>
      <c r="T9" s="17">
        <v>0.36657079047881602</v>
      </c>
      <c r="U9" s="17">
        <v>0.403588607408982</v>
      </c>
      <c r="V9" s="17"/>
      <c r="W9" s="17">
        <v>0.35181411585629202</v>
      </c>
      <c r="X9" s="17">
        <v>0.35672407539700401</v>
      </c>
      <c r="Y9" s="17">
        <v>0.45418558446506302</v>
      </c>
      <c r="Z9" s="17">
        <v>0.451663414968206</v>
      </c>
      <c r="AA9" s="17">
        <v>0.34180410412374701</v>
      </c>
      <c r="AB9" s="17"/>
      <c r="AC9" s="17">
        <v>0.39490397812144701</v>
      </c>
      <c r="AD9" s="17">
        <v>0.33743194165868901</v>
      </c>
      <c r="AE9" s="17"/>
      <c r="AF9" s="17">
        <v>0.39057138635578298</v>
      </c>
      <c r="AG9" s="17">
        <v>0.41068353012633502</v>
      </c>
      <c r="AH9" s="17">
        <v>0.35876026545075901</v>
      </c>
      <c r="AI9" s="17">
        <v>0.23765599585942901</v>
      </c>
      <c r="AJ9" s="17"/>
      <c r="AK9" s="17">
        <v>0.33225351059450797</v>
      </c>
      <c r="AL9" s="17">
        <v>0.40384874227822498</v>
      </c>
      <c r="AM9" s="17"/>
      <c r="AN9" s="17">
        <v>0.43154509305717398</v>
      </c>
      <c r="AO9" s="17">
        <v>0.33571340574174602</v>
      </c>
      <c r="AP9" s="17">
        <v>0.384933413034869</v>
      </c>
      <c r="AQ9" s="17"/>
      <c r="AR9" s="17">
        <v>0.40656143674353401</v>
      </c>
      <c r="AS9" s="17">
        <v>0.37924050715102903</v>
      </c>
      <c r="AT9" s="17"/>
      <c r="AU9" s="17">
        <v>0.36555001327062298</v>
      </c>
      <c r="AV9" s="17">
        <v>0.39808799174756399</v>
      </c>
    </row>
    <row r="10" spans="2:48" ht="30" x14ac:dyDescent="0.25">
      <c r="B10" s="18" t="s">
        <v>232</v>
      </c>
      <c r="C10" s="17">
        <v>0.35155487744969299</v>
      </c>
      <c r="D10" s="17">
        <v>0.28769034179272801</v>
      </c>
      <c r="E10" s="17">
        <v>0.41363971039694097</v>
      </c>
      <c r="F10" s="17"/>
      <c r="G10" s="17">
        <v>0.31800640781835399</v>
      </c>
      <c r="H10" s="17">
        <v>0.381351577714511</v>
      </c>
      <c r="I10" s="17">
        <v>0.33674644638928602</v>
      </c>
      <c r="J10" s="17">
        <v>0.40532058219529399</v>
      </c>
      <c r="K10" s="17">
        <v>0.31536707554508298</v>
      </c>
      <c r="L10" s="17"/>
      <c r="M10" s="17">
        <v>0.40664348015920299</v>
      </c>
      <c r="N10" s="17">
        <v>0.37776827672185198</v>
      </c>
      <c r="O10" s="17">
        <v>0.29819854042101701</v>
      </c>
      <c r="P10" s="17">
        <v>0.31438229074296098</v>
      </c>
      <c r="Q10" s="17"/>
      <c r="R10" s="17">
        <v>0.30705544296315801</v>
      </c>
      <c r="S10" s="17">
        <v>0.29339894880476702</v>
      </c>
      <c r="T10" s="17">
        <v>0.37988089958335403</v>
      </c>
      <c r="U10" s="17">
        <v>0.40607874481190398</v>
      </c>
      <c r="V10" s="17"/>
      <c r="W10" s="17">
        <v>0.28543253968534499</v>
      </c>
      <c r="X10" s="17">
        <v>0.39531703421790299</v>
      </c>
      <c r="Y10" s="17">
        <v>0.411327366413269</v>
      </c>
      <c r="Z10" s="17">
        <v>0.43867845207844502</v>
      </c>
      <c r="AA10" s="17">
        <v>0.23024291304241301</v>
      </c>
      <c r="AB10" s="17"/>
      <c r="AC10" s="17">
        <v>0.34627792680805602</v>
      </c>
      <c r="AD10" s="17">
        <v>0.36965188635146801</v>
      </c>
      <c r="AE10" s="17"/>
      <c r="AF10" s="17">
        <v>0.36526633056396302</v>
      </c>
      <c r="AG10" s="17">
        <v>0.33692626555252703</v>
      </c>
      <c r="AH10" s="17">
        <v>0.36289226115760898</v>
      </c>
      <c r="AI10" s="17">
        <v>0.31445371978686398</v>
      </c>
      <c r="AJ10" s="17"/>
      <c r="AK10" s="17">
        <v>0.30824630794633701</v>
      </c>
      <c r="AL10" s="17">
        <v>0.38208287548202902</v>
      </c>
      <c r="AM10" s="17"/>
      <c r="AN10" s="17">
        <v>0.39127267420864498</v>
      </c>
      <c r="AO10" s="17">
        <v>0.33412881065797201</v>
      </c>
      <c r="AP10" s="17">
        <v>0.37198203262331703</v>
      </c>
      <c r="AQ10" s="17"/>
      <c r="AR10" s="17">
        <v>0.36518377637447902</v>
      </c>
      <c r="AS10" s="17">
        <v>0.35850217090094</v>
      </c>
      <c r="AT10" s="17"/>
      <c r="AU10" s="17">
        <v>0.36291861023641497</v>
      </c>
      <c r="AV10" s="17">
        <v>0.37685012151136199</v>
      </c>
    </row>
    <row r="11" spans="2:48" ht="30" x14ac:dyDescent="0.25">
      <c r="B11" s="18" t="s">
        <v>233</v>
      </c>
      <c r="C11" s="17">
        <v>0.33235299854811001</v>
      </c>
      <c r="D11" s="17">
        <v>0.296321627796089</v>
      </c>
      <c r="E11" s="17">
        <v>0.36171959895491301</v>
      </c>
      <c r="F11" s="17"/>
      <c r="G11" s="17">
        <v>0.30832351287347098</v>
      </c>
      <c r="H11" s="17">
        <v>0.39609410401047501</v>
      </c>
      <c r="I11" s="17">
        <v>0.27557345788148402</v>
      </c>
      <c r="J11" s="17">
        <v>0.33924335013509099</v>
      </c>
      <c r="K11" s="17">
        <v>0.34192245662227</v>
      </c>
      <c r="L11" s="17"/>
      <c r="M11" s="17">
        <v>0.37546486398943102</v>
      </c>
      <c r="N11" s="17">
        <v>0.33209014286090699</v>
      </c>
      <c r="O11" s="17">
        <v>0.30799248910716998</v>
      </c>
      <c r="P11" s="17">
        <v>0.31035382730226702</v>
      </c>
      <c r="Q11" s="17"/>
      <c r="R11" s="17">
        <v>0.32711933724551001</v>
      </c>
      <c r="S11" s="17">
        <v>0.31329471125455699</v>
      </c>
      <c r="T11" s="17">
        <v>0.32307662813960902</v>
      </c>
      <c r="U11" s="17">
        <v>0.31827442878517298</v>
      </c>
      <c r="V11" s="17"/>
      <c r="W11" s="17">
        <v>0.33857392368484002</v>
      </c>
      <c r="X11" s="17">
        <v>0.359782051220987</v>
      </c>
      <c r="Y11" s="17">
        <v>0.320548625759081</v>
      </c>
      <c r="Z11" s="17">
        <v>0.25678512722297298</v>
      </c>
      <c r="AA11" s="17">
        <v>0.26214752976921901</v>
      </c>
      <c r="AB11" s="17"/>
      <c r="AC11" s="17">
        <v>0.357384448855953</v>
      </c>
      <c r="AD11" s="17">
        <v>0.29559271310097701</v>
      </c>
      <c r="AE11" s="17"/>
      <c r="AF11" s="17">
        <v>0.36402011089322001</v>
      </c>
      <c r="AG11" s="17">
        <v>0.32848715787767702</v>
      </c>
      <c r="AH11" s="17">
        <v>0.319174878053543</v>
      </c>
      <c r="AI11" s="17">
        <v>0.33451134136278698</v>
      </c>
      <c r="AJ11" s="17"/>
      <c r="AK11" s="17">
        <v>0.32232075856647102</v>
      </c>
      <c r="AL11" s="17">
        <v>0.34826293820195903</v>
      </c>
      <c r="AM11" s="17"/>
      <c r="AN11" s="17">
        <v>0.34216001806145202</v>
      </c>
      <c r="AO11" s="17">
        <v>0.33856944711887998</v>
      </c>
      <c r="AP11" s="17">
        <v>0.36088396602586198</v>
      </c>
      <c r="AQ11" s="17"/>
      <c r="AR11" s="17">
        <v>0.34347365721109702</v>
      </c>
      <c r="AS11" s="17">
        <v>0.34863139050891401</v>
      </c>
      <c r="AT11" s="17"/>
      <c r="AU11" s="17">
        <v>0.28968034866331799</v>
      </c>
      <c r="AV11" s="17">
        <v>0.40385668838562599</v>
      </c>
    </row>
    <row r="12" spans="2:48" ht="30" x14ac:dyDescent="0.25">
      <c r="B12" s="18" t="s">
        <v>234</v>
      </c>
      <c r="C12" s="17">
        <v>0.31507078207989297</v>
      </c>
      <c r="D12" s="17">
        <v>0.271043887349388</v>
      </c>
      <c r="E12" s="17">
        <v>0.35776986001083599</v>
      </c>
      <c r="F12" s="17"/>
      <c r="G12" s="17">
        <v>0.29484899308065898</v>
      </c>
      <c r="H12" s="17">
        <v>0.29580183247080299</v>
      </c>
      <c r="I12" s="17">
        <v>0.37509147230567902</v>
      </c>
      <c r="J12" s="17">
        <v>0.29206172868676999</v>
      </c>
      <c r="K12" s="17">
        <v>0.31720907603571102</v>
      </c>
      <c r="L12" s="17"/>
      <c r="M12" s="17">
        <v>0.300466825784523</v>
      </c>
      <c r="N12" s="17">
        <v>0.34704225352543799</v>
      </c>
      <c r="O12" s="17">
        <v>0.324263307505543</v>
      </c>
      <c r="P12" s="17">
        <v>0.29526120264717198</v>
      </c>
      <c r="Q12" s="17"/>
      <c r="R12" s="17">
        <v>0.270828378454742</v>
      </c>
      <c r="S12" s="17">
        <v>0.33074221702440798</v>
      </c>
      <c r="T12" s="17">
        <v>0.32792299278759102</v>
      </c>
      <c r="U12" s="17">
        <v>0.30853832141872101</v>
      </c>
      <c r="V12" s="17"/>
      <c r="W12" s="17">
        <v>0.27831368993682698</v>
      </c>
      <c r="X12" s="17">
        <v>0.35437945862068398</v>
      </c>
      <c r="Y12" s="17">
        <v>0.33082819097321697</v>
      </c>
      <c r="Z12" s="17">
        <v>0.27619692386842698</v>
      </c>
      <c r="AA12" s="17">
        <v>4.0227400187230797E-2</v>
      </c>
      <c r="AB12" s="17"/>
      <c r="AC12" s="17">
        <v>0.29828807468756402</v>
      </c>
      <c r="AD12" s="17">
        <v>0.35611225145229303</v>
      </c>
      <c r="AE12" s="17"/>
      <c r="AF12" s="17">
        <v>0.29122540896120103</v>
      </c>
      <c r="AG12" s="17">
        <v>0.34984494162697399</v>
      </c>
      <c r="AH12" s="17">
        <v>0.31687453638082702</v>
      </c>
      <c r="AI12" s="17">
        <v>0.29589308872374198</v>
      </c>
      <c r="AJ12" s="17"/>
      <c r="AK12" s="17">
        <v>0.29172103248257403</v>
      </c>
      <c r="AL12" s="17">
        <v>0.34972753194142803</v>
      </c>
      <c r="AM12" s="17"/>
      <c r="AN12" s="17">
        <v>0.29012942632230898</v>
      </c>
      <c r="AO12" s="17">
        <v>0.340392259814503</v>
      </c>
      <c r="AP12" s="17">
        <v>0.34687394696054902</v>
      </c>
      <c r="AQ12" s="17"/>
      <c r="AR12" s="17">
        <v>0.33587160636623498</v>
      </c>
      <c r="AS12" s="17">
        <v>0.32261323916388102</v>
      </c>
      <c r="AT12" s="17"/>
      <c r="AU12" s="17">
        <v>0.30062310941037301</v>
      </c>
      <c r="AV12" s="17">
        <v>0.35241373619862199</v>
      </c>
    </row>
    <row r="13" spans="2:48" ht="30" x14ac:dyDescent="0.25">
      <c r="B13" s="18" t="s">
        <v>235</v>
      </c>
      <c r="C13" s="17">
        <v>0.26658282809729</v>
      </c>
      <c r="D13" s="17">
        <v>0.247095263778464</v>
      </c>
      <c r="E13" s="17">
        <v>0.28628420139760702</v>
      </c>
      <c r="F13" s="17"/>
      <c r="G13" s="17">
        <v>0.25155353458586299</v>
      </c>
      <c r="H13" s="17">
        <v>0.232157403977751</v>
      </c>
      <c r="I13" s="17">
        <v>0.29344663724449999</v>
      </c>
      <c r="J13" s="17">
        <v>0.26611856093209302</v>
      </c>
      <c r="K13" s="17">
        <v>0.28853661146036802</v>
      </c>
      <c r="L13" s="17"/>
      <c r="M13" s="17">
        <v>0.29149295067205899</v>
      </c>
      <c r="N13" s="17">
        <v>0.25325331164669901</v>
      </c>
      <c r="O13" s="17">
        <v>0.25726884957623303</v>
      </c>
      <c r="P13" s="17">
        <v>0.26194474025610098</v>
      </c>
      <c r="Q13" s="17"/>
      <c r="R13" s="17">
        <v>0.25503739242096801</v>
      </c>
      <c r="S13" s="17">
        <v>0.227194529214508</v>
      </c>
      <c r="T13" s="17">
        <v>0.25917858949398698</v>
      </c>
      <c r="U13" s="17">
        <v>0.29409859574116198</v>
      </c>
      <c r="V13" s="17"/>
      <c r="W13" s="17">
        <v>0.25663872320992998</v>
      </c>
      <c r="X13" s="17">
        <v>0.27110314174946698</v>
      </c>
      <c r="Y13" s="17">
        <v>0.272443772033231</v>
      </c>
      <c r="Z13" s="17">
        <v>0.327977941520047</v>
      </c>
      <c r="AA13" s="17">
        <v>0.23583501798345199</v>
      </c>
      <c r="AB13" s="17"/>
      <c r="AC13" s="17">
        <v>0.26350327505700699</v>
      </c>
      <c r="AD13" s="17">
        <v>0.27254699023944301</v>
      </c>
      <c r="AE13" s="17"/>
      <c r="AF13" s="17">
        <v>0.26725113484747498</v>
      </c>
      <c r="AG13" s="17">
        <v>0.27348200288868701</v>
      </c>
      <c r="AH13" s="17">
        <v>0.28321665265170498</v>
      </c>
      <c r="AI13" s="17">
        <v>0.24006630060245801</v>
      </c>
      <c r="AJ13" s="17"/>
      <c r="AK13" s="17">
        <v>0.27408412571774099</v>
      </c>
      <c r="AL13" s="17">
        <v>0.26007730457893302</v>
      </c>
      <c r="AM13" s="17"/>
      <c r="AN13" s="17">
        <v>0.28779838650845702</v>
      </c>
      <c r="AO13" s="17">
        <v>0.26345036647060699</v>
      </c>
      <c r="AP13" s="17">
        <v>0.269328406823994</v>
      </c>
      <c r="AQ13" s="17"/>
      <c r="AR13" s="17">
        <v>0.26569601442646501</v>
      </c>
      <c r="AS13" s="17">
        <v>0.29040693909923299</v>
      </c>
      <c r="AT13" s="17"/>
      <c r="AU13" s="17">
        <v>0.255966481389859</v>
      </c>
      <c r="AV13" s="17">
        <v>0.30693293647359399</v>
      </c>
    </row>
    <row r="14" spans="2:48" ht="60" x14ac:dyDescent="0.25">
      <c r="B14" s="18" t="s">
        <v>236</v>
      </c>
      <c r="C14" s="17">
        <v>0.25262899844486397</v>
      </c>
      <c r="D14" s="17">
        <v>0.21733437236151901</v>
      </c>
      <c r="E14" s="17">
        <v>0.28205180080661102</v>
      </c>
      <c r="F14" s="17"/>
      <c r="G14" s="17">
        <v>0.20304680475451101</v>
      </c>
      <c r="H14" s="17">
        <v>0.25094492546525499</v>
      </c>
      <c r="I14" s="17">
        <v>0.26468867207844599</v>
      </c>
      <c r="J14" s="17">
        <v>0.28759594021002199</v>
      </c>
      <c r="K14" s="17">
        <v>0.25476091017584401</v>
      </c>
      <c r="L14" s="17"/>
      <c r="M14" s="17">
        <v>0.23750559177581701</v>
      </c>
      <c r="N14" s="17">
        <v>0.24020340876959201</v>
      </c>
      <c r="O14" s="17">
        <v>0.22217976879939899</v>
      </c>
      <c r="P14" s="17">
        <v>0.30625965091621599</v>
      </c>
      <c r="Q14" s="17"/>
      <c r="R14" s="17">
        <v>0.170695676550703</v>
      </c>
      <c r="S14" s="17">
        <v>0.18841391156953</v>
      </c>
      <c r="T14" s="17">
        <v>0.31765774731442997</v>
      </c>
      <c r="U14" s="17">
        <v>0.27020709751199701</v>
      </c>
      <c r="V14" s="17"/>
      <c r="W14" s="17">
        <v>0.22595680492801601</v>
      </c>
      <c r="X14" s="17">
        <v>0.26773857939275603</v>
      </c>
      <c r="Y14" s="17">
        <v>0.298656196971395</v>
      </c>
      <c r="Z14" s="17">
        <v>0.32521550259318999</v>
      </c>
      <c r="AA14" s="17">
        <v>0.17250899811329301</v>
      </c>
      <c r="AB14" s="17"/>
      <c r="AC14" s="17">
        <v>0.273539434025795</v>
      </c>
      <c r="AD14" s="17">
        <v>0.215499781088523</v>
      </c>
      <c r="AE14" s="17"/>
      <c r="AF14" s="17">
        <v>0.25481900254065898</v>
      </c>
      <c r="AG14" s="17">
        <v>0.23278971476436799</v>
      </c>
      <c r="AH14" s="17">
        <v>0.26100996505018098</v>
      </c>
      <c r="AI14" s="17">
        <v>0.26613757412255001</v>
      </c>
      <c r="AJ14" s="17"/>
      <c r="AK14" s="17">
        <v>0.252729974654963</v>
      </c>
      <c r="AL14" s="17">
        <v>0.25325172568997301</v>
      </c>
      <c r="AM14" s="17"/>
      <c r="AN14" s="17">
        <v>0.28415233366813297</v>
      </c>
      <c r="AO14" s="17">
        <v>0.25697742382279898</v>
      </c>
      <c r="AP14" s="17">
        <v>0.24851310157921999</v>
      </c>
      <c r="AQ14" s="17"/>
      <c r="AR14" s="17">
        <v>0.28412378969115698</v>
      </c>
      <c r="AS14" s="17">
        <v>0.20108232720842401</v>
      </c>
      <c r="AT14" s="17"/>
      <c r="AU14" s="17">
        <v>0.279272314373817</v>
      </c>
      <c r="AV14" s="17">
        <v>0.24168289730781201</v>
      </c>
    </row>
    <row r="15" spans="2:48" ht="45" x14ac:dyDescent="0.25">
      <c r="B15" s="18" t="s">
        <v>237</v>
      </c>
      <c r="C15" s="17">
        <v>0.23940309264391799</v>
      </c>
      <c r="D15" s="17">
        <v>0.20999548004954899</v>
      </c>
      <c r="E15" s="17">
        <v>0.271584637304013</v>
      </c>
      <c r="F15" s="17"/>
      <c r="G15" s="17">
        <v>0.22563085012497</v>
      </c>
      <c r="H15" s="17">
        <v>0.211999752039089</v>
      </c>
      <c r="I15" s="17">
        <v>0.30704570752834898</v>
      </c>
      <c r="J15" s="17">
        <v>0.179786662255108</v>
      </c>
      <c r="K15" s="17">
        <v>0.272356818815922</v>
      </c>
      <c r="L15" s="17"/>
      <c r="M15" s="17">
        <v>0.28887774572096903</v>
      </c>
      <c r="N15" s="17">
        <v>0.24378859976563</v>
      </c>
      <c r="O15" s="17">
        <v>0.21284377506848301</v>
      </c>
      <c r="P15" s="17">
        <v>0.224904506785432</v>
      </c>
      <c r="Q15" s="17"/>
      <c r="R15" s="17">
        <v>0.24211895156013999</v>
      </c>
      <c r="S15" s="17">
        <v>0.20087430650070301</v>
      </c>
      <c r="T15" s="17">
        <v>0.22499002434957199</v>
      </c>
      <c r="U15" s="17">
        <v>0.23527059443139001</v>
      </c>
      <c r="V15" s="17"/>
      <c r="W15" s="17">
        <v>0.20306540606122001</v>
      </c>
      <c r="X15" s="17">
        <v>0.26877187792229901</v>
      </c>
      <c r="Y15" s="17">
        <v>0.27394000165781002</v>
      </c>
      <c r="Z15" s="17">
        <v>0.16507132118826501</v>
      </c>
      <c r="AA15" s="17">
        <v>0.33910542803959798</v>
      </c>
      <c r="AB15" s="17"/>
      <c r="AC15" s="17">
        <v>0.23239004704442001</v>
      </c>
      <c r="AD15" s="17">
        <v>0.26137445017028699</v>
      </c>
      <c r="AE15" s="17"/>
      <c r="AF15" s="17">
        <v>0.24937556713279699</v>
      </c>
      <c r="AG15" s="17">
        <v>0.27222186020358202</v>
      </c>
      <c r="AH15" s="17">
        <v>0.20979872568796701</v>
      </c>
      <c r="AI15" s="17">
        <v>0.21093552178765601</v>
      </c>
      <c r="AJ15" s="17"/>
      <c r="AK15" s="17">
        <v>0.229474980725558</v>
      </c>
      <c r="AL15" s="17">
        <v>0.26388182355623901</v>
      </c>
      <c r="AM15" s="17"/>
      <c r="AN15" s="17">
        <v>0.24409894338472901</v>
      </c>
      <c r="AO15" s="17">
        <v>0.25571635046594499</v>
      </c>
      <c r="AP15" s="17">
        <v>0.25182987414118502</v>
      </c>
      <c r="AQ15" s="17"/>
      <c r="AR15" s="17">
        <v>0.29800213010014298</v>
      </c>
      <c r="AS15" s="17">
        <v>0.21929421680327801</v>
      </c>
      <c r="AT15" s="17"/>
      <c r="AU15" s="17">
        <v>0.26236881855977101</v>
      </c>
      <c r="AV15" s="17">
        <v>0.26517356396046599</v>
      </c>
    </row>
    <row r="16" spans="2:48" ht="30" x14ac:dyDescent="0.25">
      <c r="B16" s="18" t="s">
        <v>238</v>
      </c>
      <c r="C16" s="17">
        <v>0.211925675484121</v>
      </c>
      <c r="D16" s="17">
        <v>0.20456880095427299</v>
      </c>
      <c r="E16" s="17">
        <v>0.22132362318302701</v>
      </c>
      <c r="F16" s="17"/>
      <c r="G16" s="17">
        <v>0.21599630000704301</v>
      </c>
      <c r="H16" s="17">
        <v>0.22584377779620299</v>
      </c>
      <c r="I16" s="17">
        <v>0.23539098447443399</v>
      </c>
      <c r="J16" s="17">
        <v>0.18580616146126699</v>
      </c>
      <c r="K16" s="17">
        <v>0.197561268155244</v>
      </c>
      <c r="L16" s="17"/>
      <c r="M16" s="17">
        <v>0.228028763895123</v>
      </c>
      <c r="N16" s="17">
        <v>0.22592214215251399</v>
      </c>
      <c r="O16" s="17">
        <v>0.22091296679443101</v>
      </c>
      <c r="P16" s="17">
        <v>0.18632079356645101</v>
      </c>
      <c r="Q16" s="17"/>
      <c r="R16" s="17">
        <v>0.247340673062133</v>
      </c>
      <c r="S16" s="17">
        <v>0.235226895183068</v>
      </c>
      <c r="T16" s="17">
        <v>0.24377964203804001</v>
      </c>
      <c r="U16" s="17">
        <v>0.161098144424587</v>
      </c>
      <c r="V16" s="17"/>
      <c r="W16" s="17">
        <v>0.23372607736710199</v>
      </c>
      <c r="X16" s="17">
        <v>0.23972094078662001</v>
      </c>
      <c r="Y16" s="17">
        <v>0.19285936706773499</v>
      </c>
      <c r="Z16" s="17">
        <v>0.124497122599922</v>
      </c>
      <c r="AA16" s="17">
        <v>0.206896846863799</v>
      </c>
      <c r="AB16" s="17"/>
      <c r="AC16" s="17">
        <v>0.20943724450766099</v>
      </c>
      <c r="AD16" s="17">
        <v>0.217579635275608</v>
      </c>
      <c r="AE16" s="17"/>
      <c r="AF16" s="17">
        <v>0.214622624721267</v>
      </c>
      <c r="AG16" s="17">
        <v>0.212724687246962</v>
      </c>
      <c r="AH16" s="17">
        <v>0.225384112107167</v>
      </c>
      <c r="AI16" s="17">
        <v>0.16239174619020699</v>
      </c>
      <c r="AJ16" s="17"/>
      <c r="AK16" s="17">
        <v>0.219771685912797</v>
      </c>
      <c r="AL16" s="17">
        <v>0.221977318056329</v>
      </c>
      <c r="AM16" s="17"/>
      <c r="AN16" s="17">
        <v>0.207628422839922</v>
      </c>
      <c r="AO16" s="17">
        <v>0.22161437544822199</v>
      </c>
      <c r="AP16" s="17">
        <v>0.21993239558823899</v>
      </c>
      <c r="AQ16" s="17"/>
      <c r="AR16" s="17">
        <v>0.24917100218594901</v>
      </c>
      <c r="AS16" s="17">
        <v>0.18416205751839901</v>
      </c>
      <c r="AT16" s="17"/>
      <c r="AU16" s="17">
        <v>0.24359800637919701</v>
      </c>
      <c r="AV16" s="17">
        <v>0.21386465773402699</v>
      </c>
    </row>
    <row r="17" spans="2:48" ht="45" x14ac:dyDescent="0.25">
      <c r="B17" s="18" t="s">
        <v>239</v>
      </c>
      <c r="C17" s="17">
        <v>0.20436585606844099</v>
      </c>
      <c r="D17" s="17">
        <v>0.178201524090949</v>
      </c>
      <c r="E17" s="17">
        <v>0.22625607921101001</v>
      </c>
      <c r="F17" s="17"/>
      <c r="G17" s="17">
        <v>0.192232481412941</v>
      </c>
      <c r="H17" s="17">
        <v>0.192840505499385</v>
      </c>
      <c r="I17" s="17">
        <v>0.18494544349931699</v>
      </c>
      <c r="J17" s="17">
        <v>0.208184904011494</v>
      </c>
      <c r="K17" s="17">
        <v>0.24234457690498501</v>
      </c>
      <c r="L17" s="17"/>
      <c r="M17" s="17">
        <v>0.168166862014448</v>
      </c>
      <c r="N17" s="17">
        <v>0.21025146421431101</v>
      </c>
      <c r="O17" s="17">
        <v>0.21681082680576599</v>
      </c>
      <c r="P17" s="17">
        <v>0.23580823565307499</v>
      </c>
      <c r="Q17" s="17"/>
      <c r="R17" s="17">
        <v>0.18614771315527201</v>
      </c>
      <c r="S17" s="17">
        <v>0.13833537373638299</v>
      </c>
      <c r="T17" s="17">
        <v>0.21875651536198901</v>
      </c>
      <c r="U17" s="17">
        <v>0.21751797767469599</v>
      </c>
      <c r="V17" s="17"/>
      <c r="W17" s="17">
        <v>0.18897618716231801</v>
      </c>
      <c r="X17" s="17">
        <v>0.21711218119689199</v>
      </c>
      <c r="Y17" s="17">
        <v>0.21306512355936899</v>
      </c>
      <c r="Z17" s="17">
        <v>0.20860056579931499</v>
      </c>
      <c r="AA17" s="17">
        <v>0.26214752976921901</v>
      </c>
      <c r="AB17" s="17"/>
      <c r="AC17" s="17">
        <v>0.21961912741133799</v>
      </c>
      <c r="AD17" s="17">
        <v>0.17992595074968401</v>
      </c>
      <c r="AE17" s="17"/>
      <c r="AF17" s="17">
        <v>0.226221604143546</v>
      </c>
      <c r="AG17" s="17">
        <v>0.17233389012629899</v>
      </c>
      <c r="AH17" s="17">
        <v>0.19045833964945399</v>
      </c>
      <c r="AI17" s="17">
        <v>0.24697887115502101</v>
      </c>
      <c r="AJ17" s="17"/>
      <c r="AK17" s="17">
        <v>0.220454474958899</v>
      </c>
      <c r="AL17" s="17">
        <v>0.19889927770993901</v>
      </c>
      <c r="AM17" s="17"/>
      <c r="AN17" s="17">
        <v>0.254316884732466</v>
      </c>
      <c r="AO17" s="17">
        <v>0.179386158310335</v>
      </c>
      <c r="AP17" s="17">
        <v>0.20917601933062699</v>
      </c>
      <c r="AQ17" s="17"/>
      <c r="AR17" s="17">
        <v>0.23290734922533199</v>
      </c>
      <c r="AS17" s="17">
        <v>0.162454757089495</v>
      </c>
      <c r="AT17" s="17"/>
      <c r="AU17" s="17">
        <v>0.21920046908343499</v>
      </c>
      <c r="AV17" s="17">
        <v>0.207222481636367</v>
      </c>
    </row>
    <row r="18" spans="2:48" ht="30" x14ac:dyDescent="0.25">
      <c r="B18" s="18" t="s">
        <v>240</v>
      </c>
      <c r="C18" s="17">
        <v>0.201110168734628</v>
      </c>
      <c r="D18" s="17">
        <v>0.168246008532836</v>
      </c>
      <c r="E18" s="17">
        <v>0.23191739824580099</v>
      </c>
      <c r="F18" s="17"/>
      <c r="G18" s="17">
        <v>0.165293447243609</v>
      </c>
      <c r="H18" s="17">
        <v>0.186146352261781</v>
      </c>
      <c r="I18" s="17">
        <v>0.22256137979399901</v>
      </c>
      <c r="J18" s="17">
        <v>0.21431185819948201</v>
      </c>
      <c r="K18" s="17">
        <v>0.21557348256657</v>
      </c>
      <c r="L18" s="17"/>
      <c r="M18" s="17">
        <v>0.17198803065938101</v>
      </c>
      <c r="N18" s="17">
        <v>0.16362902097811599</v>
      </c>
      <c r="O18" s="17">
        <v>0.22283535453223099</v>
      </c>
      <c r="P18" s="17">
        <v>0.251166907493729</v>
      </c>
      <c r="Q18" s="17"/>
      <c r="R18" s="17">
        <v>0.20272645449771601</v>
      </c>
      <c r="S18" s="17">
        <v>0.20262175994951401</v>
      </c>
      <c r="T18" s="17">
        <v>0.18306887130358199</v>
      </c>
      <c r="U18" s="17">
        <v>0.20715459083633</v>
      </c>
      <c r="V18" s="17"/>
      <c r="W18" s="17">
        <v>0.17946673393306001</v>
      </c>
      <c r="X18" s="17">
        <v>0.22202936083710101</v>
      </c>
      <c r="Y18" s="17">
        <v>0.17448490413312501</v>
      </c>
      <c r="Z18" s="17">
        <v>0.213159139265194</v>
      </c>
      <c r="AA18" s="17">
        <v>0.23583501798345199</v>
      </c>
      <c r="AB18" s="17"/>
      <c r="AC18" s="17">
        <v>0.20470345985149699</v>
      </c>
      <c r="AD18" s="17">
        <v>0.19660084482883</v>
      </c>
      <c r="AE18" s="17"/>
      <c r="AF18" s="17">
        <v>0.22599745533795901</v>
      </c>
      <c r="AG18" s="17">
        <v>0.217152549984476</v>
      </c>
      <c r="AH18" s="17">
        <v>0.14703602327875301</v>
      </c>
      <c r="AI18" s="17">
        <v>0.31511824981568498</v>
      </c>
      <c r="AJ18" s="17"/>
      <c r="AK18" s="17">
        <v>0.25490499203207501</v>
      </c>
      <c r="AL18" s="17">
        <v>0.14309138900750701</v>
      </c>
      <c r="AM18" s="17"/>
      <c r="AN18" s="17">
        <v>0.20829723306481901</v>
      </c>
      <c r="AO18" s="17">
        <v>0.21270995532702699</v>
      </c>
      <c r="AP18" s="17">
        <v>0.199634052602117</v>
      </c>
      <c r="AQ18" s="17"/>
      <c r="AR18" s="17">
        <v>0.26545052412646197</v>
      </c>
      <c r="AS18" s="17">
        <v>0.17168843951552701</v>
      </c>
      <c r="AT18" s="17"/>
      <c r="AU18" s="17">
        <v>0.234536248116964</v>
      </c>
      <c r="AV18" s="17">
        <v>0.19201924075943699</v>
      </c>
    </row>
    <row r="19" spans="2:48" ht="30" x14ac:dyDescent="0.25">
      <c r="B19" s="18" t="s">
        <v>241</v>
      </c>
      <c r="C19" s="17">
        <v>0.12360140744423399</v>
      </c>
      <c r="D19" s="17">
        <v>0.122809449843475</v>
      </c>
      <c r="E19" s="17">
        <v>0.121926815162646</v>
      </c>
      <c r="F19" s="17"/>
      <c r="G19" s="17">
        <v>0.103666590917318</v>
      </c>
      <c r="H19" s="17">
        <v>0.165626269203653</v>
      </c>
      <c r="I19" s="17">
        <v>7.7806793558948595E-2</v>
      </c>
      <c r="J19" s="17">
        <v>0.122121498285003</v>
      </c>
      <c r="K19" s="17">
        <v>0.14799800711292899</v>
      </c>
      <c r="L19" s="17"/>
      <c r="M19" s="17">
        <v>0.117958945223821</v>
      </c>
      <c r="N19" s="17">
        <v>0.119477268092078</v>
      </c>
      <c r="O19" s="17">
        <v>0.12401974738923401</v>
      </c>
      <c r="P19" s="17">
        <v>0.126622110682305</v>
      </c>
      <c r="Q19" s="17"/>
      <c r="R19" s="17">
        <v>0.15003029623394401</v>
      </c>
      <c r="S19" s="17">
        <v>0.12571087398085801</v>
      </c>
      <c r="T19" s="17">
        <v>0.13156979942282901</v>
      </c>
      <c r="U19" s="17">
        <v>9.9267922309867307E-2</v>
      </c>
      <c r="V19" s="17"/>
      <c r="W19" s="17">
        <v>0.10129711430904299</v>
      </c>
      <c r="X19" s="17">
        <v>0.13775914442437301</v>
      </c>
      <c r="Y19" s="17">
        <v>0.13921669096259601</v>
      </c>
      <c r="Z19" s="17">
        <v>0.214866726105817</v>
      </c>
      <c r="AA19" s="17">
        <v>0</v>
      </c>
      <c r="AB19" s="17"/>
      <c r="AC19" s="17">
        <v>9.0591937298328803E-2</v>
      </c>
      <c r="AD19" s="17">
        <v>0.18734898077152401</v>
      </c>
      <c r="AE19" s="17"/>
      <c r="AF19" s="17">
        <v>0.137460948618889</v>
      </c>
      <c r="AG19" s="17">
        <v>0.118474741138672</v>
      </c>
      <c r="AH19" s="17">
        <v>0.14251015351235899</v>
      </c>
      <c r="AI19" s="17">
        <v>1.91664971768764E-2</v>
      </c>
      <c r="AJ19" s="17"/>
      <c r="AK19" s="17">
        <v>0.12285973574214699</v>
      </c>
      <c r="AL19" s="17">
        <v>0.122917086972564</v>
      </c>
      <c r="AM19" s="17"/>
      <c r="AN19" s="17">
        <v>0.15124476441120799</v>
      </c>
      <c r="AO19" s="17">
        <v>0.123357095391817</v>
      </c>
      <c r="AP19" s="17">
        <v>0.114246940192473</v>
      </c>
      <c r="AQ19" s="17"/>
      <c r="AR19" s="17">
        <v>0.14206167029307201</v>
      </c>
      <c r="AS19" s="17">
        <v>9.6016435078764006E-2</v>
      </c>
      <c r="AT19" s="17"/>
      <c r="AU19" s="17">
        <v>0.15610089438232</v>
      </c>
      <c r="AV19" s="17">
        <v>0.108738260327139</v>
      </c>
    </row>
    <row r="20" spans="2:48" x14ac:dyDescent="0.25">
      <c r="B20" s="18" t="s">
        <v>123</v>
      </c>
      <c r="C20" s="17">
        <v>6.9216642969035305E-2</v>
      </c>
      <c r="D20" s="17">
        <v>8.1730929406038197E-2</v>
      </c>
      <c r="E20" s="17">
        <v>5.7981066067215599E-2</v>
      </c>
      <c r="F20" s="17"/>
      <c r="G20" s="17">
        <v>0.13698188373695999</v>
      </c>
      <c r="H20" s="17">
        <v>6.4494164030851397E-2</v>
      </c>
      <c r="I20" s="17">
        <v>2.4967239777033402E-2</v>
      </c>
      <c r="J20" s="17">
        <v>8.8042600169110294E-2</v>
      </c>
      <c r="K20" s="17">
        <v>3.3920351623271103E-2</v>
      </c>
      <c r="L20" s="17"/>
      <c r="M20" s="17">
        <v>2.7144644145005298E-2</v>
      </c>
      <c r="N20" s="17">
        <v>8.9658890393287297E-2</v>
      </c>
      <c r="O20" s="17">
        <v>5.5794164111208001E-2</v>
      </c>
      <c r="P20" s="17">
        <v>9.4478862451144993E-2</v>
      </c>
      <c r="Q20" s="17"/>
      <c r="R20" s="17">
        <v>6.6140551554351806E-2</v>
      </c>
      <c r="S20" s="17">
        <v>6.82691168655752E-2</v>
      </c>
      <c r="T20" s="17">
        <v>5.63119889430794E-2</v>
      </c>
      <c r="U20" s="17">
        <v>7.4327759730659998E-2</v>
      </c>
      <c r="V20" s="17"/>
      <c r="W20" s="17">
        <v>0.105528124711884</v>
      </c>
      <c r="X20" s="17">
        <v>4.6223334460123298E-2</v>
      </c>
      <c r="Y20" s="17">
        <v>3.8905982207647301E-2</v>
      </c>
      <c r="Z20" s="17">
        <v>1.38468386395919E-2</v>
      </c>
      <c r="AA20" s="17">
        <v>3.8565180555348903E-2</v>
      </c>
      <c r="AB20" s="17"/>
      <c r="AC20" s="17">
        <v>8.0520900996389394E-2</v>
      </c>
      <c r="AD20" s="17">
        <v>4.43745219097888E-2</v>
      </c>
      <c r="AE20" s="17"/>
      <c r="AF20" s="17">
        <v>4.8371403883288498E-2</v>
      </c>
      <c r="AG20" s="17">
        <v>3.0918067181528602E-2</v>
      </c>
      <c r="AH20" s="17">
        <v>9.4663224341843696E-2</v>
      </c>
      <c r="AI20" s="17">
        <v>6.87931211367072E-2</v>
      </c>
      <c r="AJ20" s="17"/>
      <c r="AK20" s="17">
        <v>6.8392456270793295E-2</v>
      </c>
      <c r="AL20" s="17">
        <v>5.5989569581595601E-2</v>
      </c>
      <c r="AM20" s="17"/>
      <c r="AN20" s="17">
        <v>2.8768772793811698E-2</v>
      </c>
      <c r="AO20" s="17">
        <v>4.6155291897140897E-2</v>
      </c>
      <c r="AP20" s="17">
        <v>6.4389905788456006E-2</v>
      </c>
      <c r="AQ20" s="17"/>
      <c r="AR20" s="17">
        <v>2.8722484111696301E-2</v>
      </c>
      <c r="AS20" s="17">
        <v>8.5124264171320699E-2</v>
      </c>
      <c r="AT20" s="17"/>
      <c r="AU20" s="17">
        <v>3.7052871580257697E-2</v>
      </c>
      <c r="AV20" s="17">
        <v>7.8827825155507902E-2</v>
      </c>
    </row>
    <row r="21" spans="2:48" x14ac:dyDescent="0.25">
      <c r="B21" s="18" t="s">
        <v>101</v>
      </c>
      <c r="C21" s="19">
        <v>1.06933071658551E-2</v>
      </c>
      <c r="D21" s="19">
        <v>1.49321724193826E-2</v>
      </c>
      <c r="E21" s="19">
        <v>4.8456186992024402E-3</v>
      </c>
      <c r="F21" s="19"/>
      <c r="G21" s="19">
        <v>3.4206278693527298E-2</v>
      </c>
      <c r="H21" s="19">
        <v>3.7074850603852801E-3</v>
      </c>
      <c r="I21" s="19">
        <v>0</v>
      </c>
      <c r="J21" s="19">
        <v>1.63087079513397E-2</v>
      </c>
      <c r="K21" s="19">
        <v>0</v>
      </c>
      <c r="L21" s="19"/>
      <c r="M21" s="19">
        <v>7.3292711042092897E-3</v>
      </c>
      <c r="N21" s="19">
        <v>1.3471460573979599E-2</v>
      </c>
      <c r="O21" s="19">
        <v>3.8173239809742702E-3</v>
      </c>
      <c r="P21" s="19">
        <v>1.1159629921926499E-2</v>
      </c>
      <c r="Q21" s="19"/>
      <c r="R21" s="19">
        <v>5.3416798048067596E-3</v>
      </c>
      <c r="S21" s="19">
        <v>1.48487694579952E-2</v>
      </c>
      <c r="T21" s="19">
        <v>3.0125857361161999E-2</v>
      </c>
      <c r="U21" s="19">
        <v>0</v>
      </c>
      <c r="V21" s="19"/>
      <c r="W21" s="19">
        <v>1.3865521731338501E-2</v>
      </c>
      <c r="X21" s="19">
        <v>1.90500025371232E-3</v>
      </c>
      <c r="Y21" s="19">
        <v>8.9364900099481101E-3</v>
      </c>
      <c r="Z21" s="19">
        <v>0</v>
      </c>
      <c r="AA21" s="19">
        <v>0</v>
      </c>
      <c r="AB21" s="19"/>
      <c r="AC21" s="19">
        <v>9.80845086601035E-3</v>
      </c>
      <c r="AD21" s="19">
        <v>7.4695511030483403E-3</v>
      </c>
      <c r="AE21" s="19"/>
      <c r="AF21" s="19">
        <v>2.3554175832844301E-3</v>
      </c>
      <c r="AG21" s="19">
        <v>0</v>
      </c>
      <c r="AH21" s="19">
        <v>1.8730430756349802E-2</v>
      </c>
      <c r="AI21" s="19">
        <v>3.2296915296359197E-2</v>
      </c>
      <c r="AJ21" s="19"/>
      <c r="AK21" s="19">
        <v>4.2758837141300202E-3</v>
      </c>
      <c r="AL21" s="19">
        <v>1.1594103232079401E-2</v>
      </c>
      <c r="AM21" s="19"/>
      <c r="AN21" s="19">
        <v>0</v>
      </c>
      <c r="AO21" s="19">
        <v>7.4204190008845903E-3</v>
      </c>
      <c r="AP21" s="19">
        <v>2.7042302453211702E-2</v>
      </c>
      <c r="AQ21" s="19"/>
      <c r="AR21" s="19">
        <v>2.2555008614580001E-3</v>
      </c>
      <c r="AS21" s="19">
        <v>2.6008654648383998E-2</v>
      </c>
      <c r="AT21" s="19"/>
      <c r="AU21" s="19">
        <v>4.0708774568294099E-3</v>
      </c>
      <c r="AV21" s="19">
        <v>1.47897126683785E-2</v>
      </c>
    </row>
    <row r="22" spans="2:48" x14ac:dyDescent="0.25">
      <c r="B22" s="16"/>
    </row>
    <row r="23" spans="2:48" x14ac:dyDescent="0.25">
      <c r="B23" t="s">
        <v>74</v>
      </c>
    </row>
    <row r="24" spans="2:48" x14ac:dyDescent="0.25">
      <c r="B24" t="s">
        <v>75</v>
      </c>
    </row>
    <row r="26" spans="2:48" x14ac:dyDescent="0.25">
      <c r="B26"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30" x14ac:dyDescent="0.25">
      <c r="B9" s="18" t="s">
        <v>243</v>
      </c>
      <c r="C9" s="17">
        <v>0.444614833049155</v>
      </c>
      <c r="D9" s="17">
        <v>0.420534685187056</v>
      </c>
      <c r="E9" s="17">
        <v>0.46548476184766802</v>
      </c>
      <c r="F9" s="17"/>
      <c r="G9" s="17">
        <v>0.42248437831934899</v>
      </c>
      <c r="H9" s="17">
        <v>0.51532779002936502</v>
      </c>
      <c r="I9" s="17">
        <v>0.44220395269804902</v>
      </c>
      <c r="J9" s="17">
        <v>0.45610825935157701</v>
      </c>
      <c r="K9" s="17">
        <v>0.38774088089775899</v>
      </c>
      <c r="L9" s="17"/>
      <c r="M9" s="17">
        <v>0.48809933132577998</v>
      </c>
      <c r="N9" s="17">
        <v>0.46045474352800497</v>
      </c>
      <c r="O9" s="17">
        <v>0.43238940249524099</v>
      </c>
      <c r="P9" s="17">
        <v>0.39737240368187099</v>
      </c>
      <c r="Q9" s="17"/>
      <c r="R9" s="17">
        <v>0.42348096999420998</v>
      </c>
      <c r="S9" s="17">
        <v>0.38314475536168602</v>
      </c>
      <c r="T9" s="17">
        <v>0.48303439911850699</v>
      </c>
      <c r="U9" s="17">
        <v>0.44490535148059202</v>
      </c>
      <c r="V9" s="17"/>
      <c r="W9" s="17">
        <v>0.39331478708307699</v>
      </c>
      <c r="X9" s="17">
        <v>0.49665949239822998</v>
      </c>
      <c r="Y9" s="17">
        <v>0.46385271120275801</v>
      </c>
      <c r="Z9" s="17">
        <v>0.44536138589262197</v>
      </c>
      <c r="AA9" s="17">
        <v>0.36602141307255798</v>
      </c>
      <c r="AB9" s="17"/>
      <c r="AC9" s="17">
        <v>0.443546675761674</v>
      </c>
      <c r="AD9" s="17">
        <v>0.45423243701259403</v>
      </c>
      <c r="AE9" s="17"/>
      <c r="AF9" s="17">
        <v>0.47374577417854002</v>
      </c>
      <c r="AG9" s="17">
        <v>0.44388630568397303</v>
      </c>
      <c r="AH9" s="17">
        <v>0.452306476755159</v>
      </c>
      <c r="AI9" s="17">
        <v>0.357298976041315</v>
      </c>
      <c r="AJ9" s="17"/>
      <c r="AK9" s="17">
        <v>0.42262976606033997</v>
      </c>
      <c r="AL9" s="17">
        <v>0.46660075189351702</v>
      </c>
      <c r="AM9" s="17"/>
      <c r="AN9" s="17">
        <v>0.46255713669474902</v>
      </c>
      <c r="AO9" s="17">
        <v>0.45339644481914998</v>
      </c>
      <c r="AP9" s="17">
        <v>0.47064808764467803</v>
      </c>
      <c r="AQ9" s="17"/>
      <c r="AR9" s="17">
        <v>0.49359228911894898</v>
      </c>
      <c r="AS9" s="17">
        <v>0.39195345909281698</v>
      </c>
      <c r="AT9" s="17"/>
      <c r="AU9" s="17">
        <v>0.46898510937303201</v>
      </c>
      <c r="AV9" s="17">
        <v>0.441017466306943</v>
      </c>
    </row>
    <row r="10" spans="2:48" ht="45" x14ac:dyDescent="0.25">
      <c r="B10" s="18" t="s">
        <v>244</v>
      </c>
      <c r="C10" s="17">
        <v>0.363888426436899</v>
      </c>
      <c r="D10" s="17">
        <v>0.36946688212776402</v>
      </c>
      <c r="E10" s="17">
        <v>0.35564020700737098</v>
      </c>
      <c r="F10" s="17"/>
      <c r="G10" s="17">
        <v>0.29951223182424203</v>
      </c>
      <c r="H10" s="17">
        <v>0.365622992586221</v>
      </c>
      <c r="I10" s="17">
        <v>0.44482851578091798</v>
      </c>
      <c r="J10" s="17">
        <v>0.34686020963549802</v>
      </c>
      <c r="K10" s="17">
        <v>0.36113324247341599</v>
      </c>
      <c r="L10" s="17"/>
      <c r="M10" s="17">
        <v>0.47854955873496202</v>
      </c>
      <c r="N10" s="17">
        <v>0.34200071284171102</v>
      </c>
      <c r="O10" s="17">
        <v>0.346087370433179</v>
      </c>
      <c r="P10" s="17">
        <v>0.289940354493056</v>
      </c>
      <c r="Q10" s="17"/>
      <c r="R10" s="17">
        <v>0.34239071413132899</v>
      </c>
      <c r="S10" s="17">
        <v>0.27272730547282198</v>
      </c>
      <c r="T10" s="17">
        <v>0.38924239975602598</v>
      </c>
      <c r="U10" s="17">
        <v>0.40721736988138701</v>
      </c>
      <c r="V10" s="17"/>
      <c r="W10" s="17">
        <v>0.28542849383065799</v>
      </c>
      <c r="X10" s="17">
        <v>0.39820425983227098</v>
      </c>
      <c r="Y10" s="17">
        <v>0.43350662204658202</v>
      </c>
      <c r="Z10" s="17">
        <v>0.46388922390298298</v>
      </c>
      <c r="AA10" s="17">
        <v>0.23583501798345199</v>
      </c>
      <c r="AB10" s="17"/>
      <c r="AC10" s="17">
        <v>0.34479973381930901</v>
      </c>
      <c r="AD10" s="17">
        <v>0.40660952825240099</v>
      </c>
      <c r="AE10" s="17"/>
      <c r="AF10" s="17">
        <v>0.37799860437531202</v>
      </c>
      <c r="AG10" s="17">
        <v>0.44327588184165401</v>
      </c>
      <c r="AH10" s="17">
        <v>0.33427182161816299</v>
      </c>
      <c r="AI10" s="17">
        <v>0.31226148702503997</v>
      </c>
      <c r="AJ10" s="17"/>
      <c r="AK10" s="17">
        <v>0.35825240417045501</v>
      </c>
      <c r="AL10" s="17">
        <v>0.37671695081560103</v>
      </c>
      <c r="AM10" s="17"/>
      <c r="AN10" s="17">
        <v>0.38935957395012699</v>
      </c>
      <c r="AO10" s="17">
        <v>0.37627784548169202</v>
      </c>
      <c r="AP10" s="17">
        <v>0.37114886279756099</v>
      </c>
      <c r="AQ10" s="17"/>
      <c r="AR10" s="17">
        <v>0.42599190668445702</v>
      </c>
      <c r="AS10" s="17">
        <v>0.30566369609293798</v>
      </c>
      <c r="AT10" s="17"/>
      <c r="AU10" s="17">
        <v>0.44869529036109401</v>
      </c>
      <c r="AV10" s="17">
        <v>0.32228566666275998</v>
      </c>
    </row>
    <row r="11" spans="2:48" ht="30" x14ac:dyDescent="0.25">
      <c r="B11" s="18" t="s">
        <v>245</v>
      </c>
      <c r="C11" s="17">
        <v>0.34717262675994798</v>
      </c>
      <c r="D11" s="17">
        <v>0.33835881005361002</v>
      </c>
      <c r="E11" s="17">
        <v>0.357136131893732</v>
      </c>
      <c r="F11" s="17"/>
      <c r="G11" s="17">
        <v>0.302551301261824</v>
      </c>
      <c r="H11" s="17">
        <v>0.34361549206743303</v>
      </c>
      <c r="I11" s="17">
        <v>0.37866638461596702</v>
      </c>
      <c r="J11" s="17">
        <v>0.312826373950915</v>
      </c>
      <c r="K11" s="17">
        <v>0.39648018251512601</v>
      </c>
      <c r="L11" s="17"/>
      <c r="M11" s="17">
        <v>0.39036990276530997</v>
      </c>
      <c r="N11" s="17">
        <v>0.34721593859213301</v>
      </c>
      <c r="O11" s="17">
        <v>0.31129015911569702</v>
      </c>
      <c r="P11" s="17">
        <v>0.34224628446389399</v>
      </c>
      <c r="Q11" s="17"/>
      <c r="R11" s="17">
        <v>0.35904153289284801</v>
      </c>
      <c r="S11" s="17">
        <v>0.35232608713670699</v>
      </c>
      <c r="T11" s="17">
        <v>0.35540861998684298</v>
      </c>
      <c r="U11" s="17">
        <v>0.34430694296393699</v>
      </c>
      <c r="V11" s="17"/>
      <c r="W11" s="17">
        <v>0.29859223997100898</v>
      </c>
      <c r="X11" s="17">
        <v>0.383829629362679</v>
      </c>
      <c r="Y11" s="17">
        <v>0.35329353809980502</v>
      </c>
      <c r="Z11" s="17">
        <v>0.39610724584548301</v>
      </c>
      <c r="AA11" s="17">
        <v>0.43195785179836399</v>
      </c>
      <c r="AB11" s="17"/>
      <c r="AC11" s="17">
        <v>0.343623346227171</v>
      </c>
      <c r="AD11" s="17">
        <v>0.35094877309719302</v>
      </c>
      <c r="AE11" s="17"/>
      <c r="AF11" s="17">
        <v>0.38902417049600102</v>
      </c>
      <c r="AG11" s="17">
        <v>0.336339001453344</v>
      </c>
      <c r="AH11" s="17">
        <v>0.32261159865375599</v>
      </c>
      <c r="AI11" s="17">
        <v>0.33904613234311298</v>
      </c>
      <c r="AJ11" s="17"/>
      <c r="AK11" s="17">
        <v>0.34256943767899001</v>
      </c>
      <c r="AL11" s="17">
        <v>0.34405540572305399</v>
      </c>
      <c r="AM11" s="17"/>
      <c r="AN11" s="17">
        <v>0.39804206508578399</v>
      </c>
      <c r="AO11" s="17">
        <v>0.35593634514391698</v>
      </c>
      <c r="AP11" s="17">
        <v>0.33722499585318799</v>
      </c>
      <c r="AQ11" s="17"/>
      <c r="AR11" s="17">
        <v>0.43188364374925903</v>
      </c>
      <c r="AS11" s="17">
        <v>0.27167927342174503</v>
      </c>
      <c r="AT11" s="17"/>
      <c r="AU11" s="17">
        <v>0.40577719240814902</v>
      </c>
      <c r="AV11" s="17">
        <v>0.30080015961234302</v>
      </c>
    </row>
    <row r="12" spans="2:48" ht="30" x14ac:dyDescent="0.25">
      <c r="B12" s="18" t="s">
        <v>246</v>
      </c>
      <c r="C12" s="17">
        <v>0.34598434710592502</v>
      </c>
      <c r="D12" s="17">
        <v>0.29910082869003402</v>
      </c>
      <c r="E12" s="17">
        <v>0.39308001632947698</v>
      </c>
      <c r="F12" s="17"/>
      <c r="G12" s="17">
        <v>0.324305233737606</v>
      </c>
      <c r="H12" s="17">
        <v>0.38020676432480899</v>
      </c>
      <c r="I12" s="17">
        <v>0.35075025286074801</v>
      </c>
      <c r="J12" s="17">
        <v>0.33449171641956499</v>
      </c>
      <c r="K12" s="17">
        <v>0.34008818228825999</v>
      </c>
      <c r="L12" s="17"/>
      <c r="M12" s="17">
        <v>0.37628976036286599</v>
      </c>
      <c r="N12" s="17">
        <v>0.32403564688166903</v>
      </c>
      <c r="O12" s="17">
        <v>0.31994956000445401</v>
      </c>
      <c r="P12" s="17">
        <v>0.36005838416076402</v>
      </c>
      <c r="Q12" s="17"/>
      <c r="R12" s="17">
        <v>0.37298375461212901</v>
      </c>
      <c r="S12" s="17">
        <v>0.30176899726411899</v>
      </c>
      <c r="T12" s="17">
        <v>0.37260490551429098</v>
      </c>
      <c r="U12" s="17">
        <v>0.33758972137818699</v>
      </c>
      <c r="V12" s="17"/>
      <c r="W12" s="17">
        <v>0.31910880243770001</v>
      </c>
      <c r="X12" s="17">
        <v>0.383947202359535</v>
      </c>
      <c r="Y12" s="17">
        <v>0.29873839988188899</v>
      </c>
      <c r="Z12" s="17">
        <v>0.50989436366297003</v>
      </c>
      <c r="AA12" s="17">
        <v>0.40250446466001999</v>
      </c>
      <c r="AB12" s="17"/>
      <c r="AC12" s="17">
        <v>0.35989614231143302</v>
      </c>
      <c r="AD12" s="17">
        <v>0.32911088557103202</v>
      </c>
      <c r="AE12" s="17"/>
      <c r="AF12" s="17">
        <v>0.36806431158701097</v>
      </c>
      <c r="AG12" s="17">
        <v>0.419963920217231</v>
      </c>
      <c r="AH12" s="17">
        <v>0.30425095440834299</v>
      </c>
      <c r="AI12" s="17">
        <v>0.31485964175794101</v>
      </c>
      <c r="AJ12" s="17"/>
      <c r="AK12" s="17">
        <v>0.33397809522530603</v>
      </c>
      <c r="AL12" s="17">
        <v>0.341412582499178</v>
      </c>
      <c r="AM12" s="17"/>
      <c r="AN12" s="17">
        <v>0.38005322064783897</v>
      </c>
      <c r="AO12" s="17">
        <v>0.35032882164246898</v>
      </c>
      <c r="AP12" s="17">
        <v>0.340833422577213</v>
      </c>
      <c r="AQ12" s="17"/>
      <c r="AR12" s="17">
        <v>0.43297351427071901</v>
      </c>
      <c r="AS12" s="17">
        <v>0.260571502718349</v>
      </c>
      <c r="AT12" s="17"/>
      <c r="AU12" s="17">
        <v>0.40999577430313</v>
      </c>
      <c r="AV12" s="17">
        <v>0.32130008748532801</v>
      </c>
    </row>
    <row r="13" spans="2:48" ht="45" x14ac:dyDescent="0.25">
      <c r="B13" s="18" t="s">
        <v>247</v>
      </c>
      <c r="C13" s="17">
        <v>0.30421969765937401</v>
      </c>
      <c r="D13" s="17">
        <v>0.31275228967956997</v>
      </c>
      <c r="E13" s="17">
        <v>0.29512240653859201</v>
      </c>
      <c r="F13" s="17"/>
      <c r="G13" s="17">
        <v>0.30061010910254499</v>
      </c>
      <c r="H13" s="17">
        <v>0.30582930876254499</v>
      </c>
      <c r="I13" s="17">
        <v>0.353514155242936</v>
      </c>
      <c r="J13" s="17">
        <v>0.25341305299532502</v>
      </c>
      <c r="K13" s="17">
        <v>0.30845477629391499</v>
      </c>
      <c r="L13" s="17"/>
      <c r="M13" s="17">
        <v>0.37636335076298699</v>
      </c>
      <c r="N13" s="17">
        <v>0.28769825022047302</v>
      </c>
      <c r="O13" s="17">
        <v>0.29447321037744201</v>
      </c>
      <c r="P13" s="17">
        <v>0.26673941380133398</v>
      </c>
      <c r="Q13" s="17"/>
      <c r="R13" s="17">
        <v>0.33756816962889102</v>
      </c>
      <c r="S13" s="17">
        <v>0.280361965068335</v>
      </c>
      <c r="T13" s="17">
        <v>0.33706712732340599</v>
      </c>
      <c r="U13" s="17">
        <v>0.284136369488518</v>
      </c>
      <c r="V13" s="17"/>
      <c r="W13" s="17">
        <v>0.28311871852849702</v>
      </c>
      <c r="X13" s="17">
        <v>0.305874765270923</v>
      </c>
      <c r="Y13" s="17">
        <v>0.339152846516873</v>
      </c>
      <c r="Z13" s="17">
        <v>0.24877025998584201</v>
      </c>
      <c r="AA13" s="17">
        <v>0.368116615909514</v>
      </c>
      <c r="AB13" s="17"/>
      <c r="AC13" s="17">
        <v>0.27808613517949599</v>
      </c>
      <c r="AD13" s="17">
        <v>0.35711965523605299</v>
      </c>
      <c r="AE13" s="17"/>
      <c r="AF13" s="17">
        <v>0.29467567309119402</v>
      </c>
      <c r="AG13" s="17">
        <v>0.31857328057447498</v>
      </c>
      <c r="AH13" s="17">
        <v>0.31044961659540699</v>
      </c>
      <c r="AI13" s="17">
        <v>0.29201788832199499</v>
      </c>
      <c r="AJ13" s="17"/>
      <c r="AK13" s="17">
        <v>0.35646134130586699</v>
      </c>
      <c r="AL13" s="17">
        <v>0.27355933482232597</v>
      </c>
      <c r="AM13" s="17"/>
      <c r="AN13" s="17">
        <v>0.28872930709470301</v>
      </c>
      <c r="AO13" s="17">
        <v>0.32582710758255301</v>
      </c>
      <c r="AP13" s="17">
        <v>0.32940564097442698</v>
      </c>
      <c r="AQ13" s="17"/>
      <c r="AR13" s="17">
        <v>0.36199740808630898</v>
      </c>
      <c r="AS13" s="17">
        <v>0.22740337672191899</v>
      </c>
      <c r="AT13" s="17"/>
      <c r="AU13" s="17">
        <v>0.38597421485667699</v>
      </c>
      <c r="AV13" s="17">
        <v>0.27875294140226797</v>
      </c>
    </row>
    <row r="14" spans="2:48" ht="60" x14ac:dyDescent="0.25">
      <c r="B14" s="18" t="s">
        <v>248</v>
      </c>
      <c r="C14" s="17">
        <v>0.28519118415294997</v>
      </c>
      <c r="D14" s="17">
        <v>0.28755599013175198</v>
      </c>
      <c r="E14" s="17">
        <v>0.282472851924574</v>
      </c>
      <c r="F14" s="17"/>
      <c r="G14" s="17">
        <v>0.22490457269189601</v>
      </c>
      <c r="H14" s="17">
        <v>0.25869948922424801</v>
      </c>
      <c r="I14" s="17">
        <v>0.33161232436160598</v>
      </c>
      <c r="J14" s="17">
        <v>0.22481900192656001</v>
      </c>
      <c r="K14" s="17">
        <v>0.38305268729132902</v>
      </c>
      <c r="L14" s="17"/>
      <c r="M14" s="17">
        <v>0.34955124963543299</v>
      </c>
      <c r="N14" s="17">
        <v>0.25322817993256003</v>
      </c>
      <c r="O14" s="17">
        <v>0.26948627546707399</v>
      </c>
      <c r="P14" s="17">
        <v>0.27999071850157198</v>
      </c>
      <c r="Q14" s="17"/>
      <c r="R14" s="17">
        <v>0.32497908114290902</v>
      </c>
      <c r="S14" s="17">
        <v>0.27184041873921599</v>
      </c>
      <c r="T14" s="17">
        <v>0.31779585620793599</v>
      </c>
      <c r="U14" s="17">
        <v>0.282864637344443</v>
      </c>
      <c r="V14" s="17"/>
      <c r="W14" s="17">
        <v>0.22775969346255201</v>
      </c>
      <c r="X14" s="17">
        <v>0.28350218610767097</v>
      </c>
      <c r="Y14" s="17">
        <v>0.37079510292631401</v>
      </c>
      <c r="Z14" s="17">
        <v>0.416297396145975</v>
      </c>
      <c r="AA14" s="17">
        <v>0.30157670393651598</v>
      </c>
      <c r="AB14" s="17"/>
      <c r="AC14" s="17">
        <v>0.25941955703449898</v>
      </c>
      <c r="AD14" s="17">
        <v>0.33557098999164497</v>
      </c>
      <c r="AE14" s="17"/>
      <c r="AF14" s="17">
        <v>0.30982032294682399</v>
      </c>
      <c r="AG14" s="17">
        <v>0.33397270177141197</v>
      </c>
      <c r="AH14" s="17">
        <v>0.25998346056038901</v>
      </c>
      <c r="AI14" s="17">
        <v>0.208259653952413</v>
      </c>
      <c r="AJ14" s="17"/>
      <c r="AK14" s="17">
        <v>0.29727930554665699</v>
      </c>
      <c r="AL14" s="17">
        <v>0.29306770329675003</v>
      </c>
      <c r="AM14" s="17"/>
      <c r="AN14" s="17">
        <v>0.30335355495244198</v>
      </c>
      <c r="AO14" s="17">
        <v>0.30398821738980703</v>
      </c>
      <c r="AP14" s="17">
        <v>0.285017509741891</v>
      </c>
      <c r="AQ14" s="17"/>
      <c r="AR14" s="17">
        <v>0.35212538811781102</v>
      </c>
      <c r="AS14" s="17">
        <v>0.21246077808317099</v>
      </c>
      <c r="AT14" s="17"/>
      <c r="AU14" s="17">
        <v>0.32882092657748002</v>
      </c>
      <c r="AV14" s="17">
        <v>0.25347835063477397</v>
      </c>
    </row>
    <row r="15" spans="2:48" ht="30" x14ac:dyDescent="0.25">
      <c r="B15" s="18" t="s">
        <v>249</v>
      </c>
      <c r="C15" s="17">
        <v>0.20718816424810199</v>
      </c>
      <c r="D15" s="17">
        <v>0.20352635664044499</v>
      </c>
      <c r="E15" s="17">
        <v>0.206270733446905</v>
      </c>
      <c r="F15" s="17"/>
      <c r="G15" s="17">
        <v>0.21041871485738101</v>
      </c>
      <c r="H15" s="17">
        <v>0.20124724173868699</v>
      </c>
      <c r="I15" s="17">
        <v>0.19999281883049899</v>
      </c>
      <c r="J15" s="17">
        <v>0.18866129105357901</v>
      </c>
      <c r="K15" s="17">
        <v>0.23541880935648499</v>
      </c>
      <c r="L15" s="17"/>
      <c r="M15" s="17">
        <v>0.194622433755365</v>
      </c>
      <c r="N15" s="17">
        <v>0.23277181914060599</v>
      </c>
      <c r="O15" s="17">
        <v>0.19174143400758201</v>
      </c>
      <c r="P15" s="17">
        <v>0.20330121138024501</v>
      </c>
      <c r="Q15" s="17"/>
      <c r="R15" s="17">
        <v>0.23176357566886399</v>
      </c>
      <c r="S15" s="17">
        <v>0.21905409454958599</v>
      </c>
      <c r="T15" s="17">
        <v>0.20452548671190901</v>
      </c>
      <c r="U15" s="17">
        <v>0.15779844753446601</v>
      </c>
      <c r="V15" s="17"/>
      <c r="W15" s="17">
        <v>0.209319034366515</v>
      </c>
      <c r="X15" s="17">
        <v>0.19252775576903799</v>
      </c>
      <c r="Y15" s="17">
        <v>0.23584186151502001</v>
      </c>
      <c r="Z15" s="17">
        <v>0.154576621899042</v>
      </c>
      <c r="AA15" s="17">
        <v>0</v>
      </c>
      <c r="AB15" s="17"/>
      <c r="AC15" s="17">
        <v>0.175988291017529</v>
      </c>
      <c r="AD15" s="17">
        <v>0.27036893864023998</v>
      </c>
      <c r="AE15" s="17"/>
      <c r="AF15" s="17">
        <v>0.22082922549869</v>
      </c>
      <c r="AG15" s="17">
        <v>0.23222400454860301</v>
      </c>
      <c r="AH15" s="17">
        <v>0.19240006497367501</v>
      </c>
      <c r="AI15" s="17">
        <v>0.18721737402605901</v>
      </c>
      <c r="AJ15" s="17"/>
      <c r="AK15" s="17">
        <v>0.232847403752974</v>
      </c>
      <c r="AL15" s="17">
        <v>0.18940585003723601</v>
      </c>
      <c r="AM15" s="17"/>
      <c r="AN15" s="17">
        <v>0.227197136942351</v>
      </c>
      <c r="AO15" s="17">
        <v>0.19343478389398899</v>
      </c>
      <c r="AP15" s="17">
        <v>0.22961896312798299</v>
      </c>
      <c r="AQ15" s="17"/>
      <c r="AR15" s="17">
        <v>0.27595297474541203</v>
      </c>
      <c r="AS15" s="17">
        <v>0.14741054050570199</v>
      </c>
      <c r="AT15" s="17"/>
      <c r="AU15" s="17">
        <v>0.28214845612107597</v>
      </c>
      <c r="AV15" s="17">
        <v>0.17590968749921199</v>
      </c>
    </row>
    <row r="16" spans="2:48" x14ac:dyDescent="0.25">
      <c r="B16" s="18" t="s">
        <v>123</v>
      </c>
      <c r="C16" s="17">
        <v>5.0975245133365002E-2</v>
      </c>
      <c r="D16" s="17">
        <v>5.9233167433675703E-2</v>
      </c>
      <c r="E16" s="17">
        <v>4.2141190313489202E-2</v>
      </c>
      <c r="F16" s="17"/>
      <c r="G16" s="17">
        <v>8.2143931483764407E-2</v>
      </c>
      <c r="H16" s="17">
        <v>5.5096915532645598E-2</v>
      </c>
      <c r="I16" s="17">
        <v>5.9218489317487003E-3</v>
      </c>
      <c r="J16" s="17">
        <v>7.8905348746698301E-2</v>
      </c>
      <c r="K16" s="17">
        <v>3.35973842415664E-2</v>
      </c>
      <c r="L16" s="17"/>
      <c r="M16" s="17">
        <v>9.1678305809535492E-3</v>
      </c>
      <c r="N16" s="17">
        <v>7.7326389846329002E-2</v>
      </c>
      <c r="O16" s="17">
        <v>6.0720882505945699E-2</v>
      </c>
      <c r="P16" s="17">
        <v>5.5882789870978701E-2</v>
      </c>
      <c r="Q16" s="17"/>
      <c r="R16" s="17">
        <v>4.8735375095937297E-2</v>
      </c>
      <c r="S16" s="17">
        <v>7.8426824387481303E-2</v>
      </c>
      <c r="T16" s="17">
        <v>4.7429523816192497E-2</v>
      </c>
      <c r="U16" s="17">
        <v>5.4072527950397499E-2</v>
      </c>
      <c r="V16" s="17"/>
      <c r="W16" s="17">
        <v>7.0683465191337405E-2</v>
      </c>
      <c r="X16" s="17">
        <v>3.6197071246653403E-2</v>
      </c>
      <c r="Y16" s="17">
        <v>4.43029520696843E-2</v>
      </c>
      <c r="Z16" s="17">
        <v>2.2360405345075701E-2</v>
      </c>
      <c r="AA16" s="17">
        <v>3.8565180555348903E-2</v>
      </c>
      <c r="AB16" s="17"/>
      <c r="AC16" s="17">
        <v>5.9006558533429197E-2</v>
      </c>
      <c r="AD16" s="17">
        <v>3.4796368863134301E-2</v>
      </c>
      <c r="AE16" s="17"/>
      <c r="AF16" s="17">
        <v>3.2337032631920698E-2</v>
      </c>
      <c r="AG16" s="17">
        <v>3.4635249742148398E-2</v>
      </c>
      <c r="AH16" s="17">
        <v>6.8321082021062601E-2</v>
      </c>
      <c r="AI16" s="17">
        <v>4.0608660177032602E-2</v>
      </c>
      <c r="AJ16" s="17"/>
      <c r="AK16" s="17">
        <v>5.67998649532689E-2</v>
      </c>
      <c r="AL16" s="17">
        <v>3.8118841655756602E-2</v>
      </c>
      <c r="AM16" s="17"/>
      <c r="AN16" s="17">
        <v>3.1758449674344297E-2</v>
      </c>
      <c r="AO16" s="17">
        <v>3.1800542040589901E-2</v>
      </c>
      <c r="AP16" s="17">
        <v>3.6308198051003597E-2</v>
      </c>
      <c r="AQ16" s="17"/>
      <c r="AR16" s="17">
        <v>3.4838114585210703E-2</v>
      </c>
      <c r="AS16" s="17">
        <v>4.35654128541711E-2</v>
      </c>
      <c r="AT16" s="17"/>
      <c r="AU16" s="17">
        <v>3.3497849064119602E-2</v>
      </c>
      <c r="AV16" s="17">
        <v>4.24724901951892E-2</v>
      </c>
    </row>
    <row r="17" spans="2:48" x14ac:dyDescent="0.25">
      <c r="B17" s="18" t="s">
        <v>126</v>
      </c>
      <c r="C17" s="19">
        <v>8.1110498665640102E-2</v>
      </c>
      <c r="D17" s="19">
        <v>7.2002648858152399E-2</v>
      </c>
      <c r="E17" s="19">
        <v>8.98628059905624E-2</v>
      </c>
      <c r="F17" s="19"/>
      <c r="G17" s="19">
        <v>0.120542867457452</v>
      </c>
      <c r="H17" s="19">
        <v>6.7165366021411002E-2</v>
      </c>
      <c r="I17" s="19">
        <v>5.7695086507683402E-2</v>
      </c>
      <c r="J17" s="19">
        <v>8.8565780579225498E-2</v>
      </c>
      <c r="K17" s="19">
        <v>7.2674325528936906E-2</v>
      </c>
      <c r="L17" s="19"/>
      <c r="M17" s="19">
        <v>7.0880388656404794E-2</v>
      </c>
      <c r="N17" s="19">
        <v>6.4755474356858606E-2</v>
      </c>
      <c r="O17" s="19">
        <v>9.9366801873762595E-2</v>
      </c>
      <c r="P17" s="19">
        <v>8.1605256257329797E-2</v>
      </c>
      <c r="Q17" s="19"/>
      <c r="R17" s="19">
        <v>6.2823738071022997E-2</v>
      </c>
      <c r="S17" s="19">
        <v>6.6835242533037506E-2</v>
      </c>
      <c r="T17" s="19">
        <v>5.74257618246619E-2</v>
      </c>
      <c r="U17" s="19">
        <v>9.8889885495265201E-2</v>
      </c>
      <c r="V17" s="19"/>
      <c r="W17" s="19">
        <v>0.104422509519392</v>
      </c>
      <c r="X17" s="19">
        <v>7.7488747816912507E-2</v>
      </c>
      <c r="Y17" s="19">
        <v>5.0971373554362903E-2</v>
      </c>
      <c r="Z17" s="19">
        <v>4.2185842811572401E-2</v>
      </c>
      <c r="AA17" s="19">
        <v>0</v>
      </c>
      <c r="AB17" s="19"/>
      <c r="AC17" s="19">
        <v>8.6529262190043005E-2</v>
      </c>
      <c r="AD17" s="19">
        <v>6.5191751012650498E-2</v>
      </c>
      <c r="AE17" s="19"/>
      <c r="AF17" s="19">
        <v>5.3772453688345899E-2</v>
      </c>
      <c r="AG17" s="19">
        <v>3.6638179495959697E-2</v>
      </c>
      <c r="AH17" s="19">
        <v>0.10912450190907701</v>
      </c>
      <c r="AI17" s="19">
        <v>0.148513991623899</v>
      </c>
      <c r="AJ17" s="19"/>
      <c r="AK17" s="19">
        <v>7.2460198349151794E-2</v>
      </c>
      <c r="AL17" s="19">
        <v>8.9502026616779307E-2</v>
      </c>
      <c r="AM17" s="19"/>
      <c r="AN17" s="19">
        <v>5.32577509843047E-2</v>
      </c>
      <c r="AO17" s="19">
        <v>7.3882342646620594E-2</v>
      </c>
      <c r="AP17" s="19">
        <v>0.103291462788868</v>
      </c>
      <c r="AQ17" s="19"/>
      <c r="AR17" s="19">
        <v>1.70152920178262E-2</v>
      </c>
      <c r="AS17" s="19">
        <v>0.18385129773893899</v>
      </c>
      <c r="AT17" s="19"/>
      <c r="AU17" s="19">
        <v>2.8164524433980501E-2</v>
      </c>
      <c r="AV17" s="19">
        <v>0.14283268601865801</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K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11" width="20.7109375" customWidth="1"/>
  </cols>
  <sheetData>
    <row r="2" spans="2:11" ht="39.950000000000003" customHeight="1" x14ac:dyDescent="0.25">
      <c r="D2" s="30" t="s">
        <v>259</v>
      </c>
      <c r="E2" s="26"/>
      <c r="F2" s="26"/>
      <c r="G2" s="26"/>
      <c r="H2" s="26"/>
      <c r="I2" s="26"/>
      <c r="J2" s="26"/>
      <c r="K2" s="26"/>
    </row>
    <row r="6" spans="2:11" ht="50.1" customHeight="1" x14ac:dyDescent="0.25">
      <c r="B6" s="20" t="s">
        <v>14</v>
      </c>
      <c r="C6" s="20" t="s">
        <v>251</v>
      </c>
      <c r="D6" s="20" t="s">
        <v>252</v>
      </c>
      <c r="E6" s="20" t="s">
        <v>253</v>
      </c>
      <c r="F6" s="20" t="s">
        <v>254</v>
      </c>
      <c r="G6" s="20" t="s">
        <v>255</v>
      </c>
      <c r="H6" s="20" t="s">
        <v>256</v>
      </c>
      <c r="I6" s="20" t="s">
        <v>257</v>
      </c>
      <c r="J6" s="20" t="s">
        <v>258</v>
      </c>
    </row>
    <row r="7" spans="2:11" x14ac:dyDescent="0.25">
      <c r="B7" s="18" t="s">
        <v>198</v>
      </c>
      <c r="C7" s="17">
        <v>0.16576450683392799</v>
      </c>
      <c r="D7" s="17">
        <v>0.24204939109742701</v>
      </c>
      <c r="E7" s="17">
        <v>0.17057315146479901</v>
      </c>
      <c r="F7" s="17">
        <v>0.131725766140495</v>
      </c>
      <c r="G7" s="17">
        <v>0.11689020781161499</v>
      </c>
      <c r="H7" s="17">
        <v>0.111330805811502</v>
      </c>
      <c r="I7" s="17">
        <v>0.13305154919898499</v>
      </c>
      <c r="J7" s="17">
        <v>0.16548787731421999</v>
      </c>
    </row>
    <row r="8" spans="2:11" x14ac:dyDescent="0.25">
      <c r="B8" s="18" t="s">
        <v>199</v>
      </c>
      <c r="C8" s="17">
        <v>0.30644947573586101</v>
      </c>
      <c r="D8" s="17">
        <v>0.28728449932483702</v>
      </c>
      <c r="E8" s="17">
        <v>0.28391180028420898</v>
      </c>
      <c r="F8" s="17">
        <v>0.283371350667663</v>
      </c>
      <c r="G8" s="17">
        <v>0.29719660331731501</v>
      </c>
      <c r="H8" s="17">
        <v>0.25287678326511898</v>
      </c>
      <c r="I8" s="17">
        <v>0.240014957392119</v>
      </c>
      <c r="J8" s="17">
        <v>0.21505066610891299</v>
      </c>
    </row>
    <row r="9" spans="2:11" x14ac:dyDescent="0.25">
      <c r="B9" s="18" t="s">
        <v>200</v>
      </c>
      <c r="C9" s="17">
        <v>0.22783115057457701</v>
      </c>
      <c r="D9" s="17">
        <v>0.161544856059256</v>
      </c>
      <c r="E9" s="17">
        <v>0.19407367183308</v>
      </c>
      <c r="F9" s="17">
        <v>0.23121797711167999</v>
      </c>
      <c r="G9" s="17">
        <v>0.220875984883351</v>
      </c>
      <c r="H9" s="17">
        <v>0.25262416811259802</v>
      </c>
      <c r="I9" s="17">
        <v>0.234445963149678</v>
      </c>
      <c r="J9" s="17">
        <v>0.228726917667677</v>
      </c>
    </row>
    <row r="10" spans="2:11" x14ac:dyDescent="0.25">
      <c r="B10" s="18" t="s">
        <v>201</v>
      </c>
      <c r="C10" s="17">
        <v>0.21156511494861999</v>
      </c>
      <c r="D10" s="17">
        <v>0.21121279980553401</v>
      </c>
      <c r="E10" s="17">
        <v>0.21968433295523099</v>
      </c>
      <c r="F10" s="17">
        <v>0.24082261219419199</v>
      </c>
      <c r="G10" s="17">
        <v>0.23731759241515599</v>
      </c>
      <c r="H10" s="17">
        <v>0.27630023012563398</v>
      </c>
      <c r="I10" s="17">
        <v>0.27785708716174501</v>
      </c>
      <c r="J10" s="17">
        <v>0.243282914932899</v>
      </c>
    </row>
    <row r="11" spans="2:11" x14ac:dyDescent="0.25">
      <c r="B11" s="18" t="s">
        <v>202</v>
      </c>
      <c r="C11" s="17">
        <v>5.6712919024035198E-2</v>
      </c>
      <c r="D11" s="17">
        <v>6.3955460898113506E-2</v>
      </c>
      <c r="E11" s="17">
        <v>7.4927941221739305E-2</v>
      </c>
      <c r="F11" s="17">
        <v>8.0254119158547299E-2</v>
      </c>
      <c r="G11" s="17">
        <v>8.6745440286619194E-2</v>
      </c>
      <c r="H11" s="17">
        <v>7.0560757994518594E-2</v>
      </c>
      <c r="I11" s="17">
        <v>8.2113005325508498E-2</v>
      </c>
      <c r="J11" s="17">
        <v>0.11877167954986401</v>
      </c>
    </row>
    <row r="12" spans="2:11" x14ac:dyDescent="0.25">
      <c r="B12" s="18" t="s">
        <v>123</v>
      </c>
      <c r="C12" s="17">
        <v>3.1676832882977797E-2</v>
      </c>
      <c r="D12" s="17">
        <v>3.3952992814832501E-2</v>
      </c>
      <c r="E12" s="17">
        <v>5.6829102240942099E-2</v>
      </c>
      <c r="F12" s="17">
        <v>3.2608174727423202E-2</v>
      </c>
      <c r="G12" s="17">
        <v>4.09741712859438E-2</v>
      </c>
      <c r="H12" s="17">
        <v>3.6307254690628898E-2</v>
      </c>
      <c r="I12" s="17">
        <v>3.2517437771965002E-2</v>
      </c>
      <c r="J12" s="17">
        <v>2.86799444264269E-2</v>
      </c>
    </row>
    <row r="13" spans="2:11" x14ac:dyDescent="0.25">
      <c r="B13" s="23" t="s">
        <v>203</v>
      </c>
      <c r="C13" s="21">
        <v>0.47221398256979003</v>
      </c>
      <c r="D13" s="21">
        <v>0.52933389042226497</v>
      </c>
      <c r="E13" s="21">
        <v>0.45448495174900799</v>
      </c>
      <c r="F13" s="21">
        <v>0.41509711680815797</v>
      </c>
      <c r="G13" s="21">
        <v>0.41408681112892998</v>
      </c>
      <c r="H13" s="21">
        <v>0.36420758907662099</v>
      </c>
      <c r="I13" s="21">
        <v>0.37306650659110402</v>
      </c>
      <c r="J13" s="21">
        <v>0.38053854342313298</v>
      </c>
    </row>
    <row r="14" spans="2:11" x14ac:dyDescent="0.25">
      <c r="B14" s="23" t="s">
        <v>204</v>
      </c>
      <c r="C14" s="21">
        <v>0.26827803397265498</v>
      </c>
      <c r="D14" s="21">
        <v>0.27516826070364703</v>
      </c>
      <c r="E14" s="21">
        <v>0.29461227417697</v>
      </c>
      <c r="F14" s="21">
        <v>0.32107673135273901</v>
      </c>
      <c r="G14" s="21">
        <v>0.324063032701775</v>
      </c>
      <c r="H14" s="21">
        <v>0.34686098812015298</v>
      </c>
      <c r="I14" s="21">
        <v>0.35997009248725298</v>
      </c>
      <c r="J14" s="21">
        <v>0.362054594482763</v>
      </c>
    </row>
    <row r="15" spans="2:11" x14ac:dyDescent="0.25">
      <c r="B15" s="23" t="s">
        <v>147</v>
      </c>
      <c r="C15" s="22">
        <v>-0.20393594859713399</v>
      </c>
      <c r="D15" s="22">
        <v>-0.254165629718618</v>
      </c>
      <c r="E15" s="22">
        <v>-0.15987267757203799</v>
      </c>
      <c r="F15" s="22">
        <v>-9.4020385455419006E-2</v>
      </c>
      <c r="G15" s="22">
        <v>-9.0023778427154505E-2</v>
      </c>
      <c r="H15" s="22">
        <v>-1.7346600956467999E-2</v>
      </c>
      <c r="I15" s="22">
        <v>-1.3096414103850301E-2</v>
      </c>
      <c r="J15" s="22">
        <v>-1.8483948940369799E-2</v>
      </c>
    </row>
    <row r="16" spans="2:11" x14ac:dyDescent="0.25">
      <c r="B16" s="16"/>
      <c r="C16" s="16"/>
      <c r="D16" s="16"/>
      <c r="E16" s="16"/>
      <c r="F16" s="16"/>
      <c r="G16" s="16"/>
      <c r="H16" s="16"/>
      <c r="I16" s="16"/>
      <c r="J16" s="16"/>
    </row>
    <row r="17" spans="2:2" x14ac:dyDescent="0.25">
      <c r="B17" t="s">
        <v>74</v>
      </c>
    </row>
    <row r="18" spans="2:2" x14ac:dyDescent="0.25">
      <c r="B18" t="s">
        <v>75</v>
      </c>
    </row>
    <row r="22" spans="2:2" x14ac:dyDescent="0.25">
      <c r="B22"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0.16548787731421999</v>
      </c>
      <c r="D9" s="17">
        <v>0.103944952999363</v>
      </c>
      <c r="E9" s="17">
        <v>0.21963030127378499</v>
      </c>
      <c r="F9" s="17"/>
      <c r="G9" s="17">
        <v>0.25002639066026699</v>
      </c>
      <c r="H9" s="17">
        <v>0.194573244632092</v>
      </c>
      <c r="I9" s="17">
        <v>0.106616920363675</v>
      </c>
      <c r="J9" s="17">
        <v>0.20167569344026001</v>
      </c>
      <c r="K9" s="17">
        <v>7.8338838080114395E-2</v>
      </c>
      <c r="L9" s="17"/>
      <c r="M9" s="17">
        <v>0.113334891633406</v>
      </c>
      <c r="N9" s="17">
        <v>0.16917131610300801</v>
      </c>
      <c r="O9" s="17">
        <v>0.194691918862822</v>
      </c>
      <c r="P9" s="17">
        <v>0.170117505620002</v>
      </c>
      <c r="Q9" s="17"/>
      <c r="R9" s="17">
        <v>0.119926856842753</v>
      </c>
      <c r="S9" s="17">
        <v>0.12521042707469299</v>
      </c>
      <c r="T9" s="17">
        <v>0.17447896358227999</v>
      </c>
      <c r="U9" s="17">
        <v>0.19556465514597601</v>
      </c>
      <c r="V9" s="17"/>
      <c r="W9" s="17">
        <v>0.215893621334217</v>
      </c>
      <c r="X9" s="17">
        <v>0.16920470770278101</v>
      </c>
      <c r="Y9" s="17">
        <v>0.13244387420890499</v>
      </c>
      <c r="Z9" s="17">
        <v>9.6023728694711596E-2</v>
      </c>
      <c r="AA9" s="17">
        <v>0</v>
      </c>
      <c r="AB9" s="17"/>
      <c r="AC9" s="17">
        <v>0.18581656552326201</v>
      </c>
      <c r="AD9" s="17">
        <v>0.120130168863293</v>
      </c>
      <c r="AE9" s="17"/>
      <c r="AF9" s="17">
        <v>0.115201368129109</v>
      </c>
      <c r="AG9" s="17">
        <v>0.118030775579768</v>
      </c>
      <c r="AH9" s="17">
        <v>0.22205811536005399</v>
      </c>
      <c r="AI9" s="17">
        <v>0.18129759478152099</v>
      </c>
      <c r="AJ9" s="17"/>
      <c r="AK9" s="17">
        <v>0.135872236246487</v>
      </c>
      <c r="AL9" s="17">
        <v>0.18350167669117501</v>
      </c>
      <c r="AM9" s="17"/>
      <c r="AN9" s="17">
        <v>0.141193129781396</v>
      </c>
      <c r="AO9" s="17">
        <v>0.14216629480027901</v>
      </c>
      <c r="AP9" s="17">
        <v>0.21721524867734501</v>
      </c>
      <c r="AQ9" s="17"/>
      <c r="AR9" s="17">
        <v>8.9901614746469696E-2</v>
      </c>
      <c r="AS9" s="17">
        <v>0.311288323387997</v>
      </c>
      <c r="AT9" s="17"/>
      <c r="AU9" s="17">
        <v>0</v>
      </c>
      <c r="AV9" s="17">
        <v>0.43487809625162999</v>
      </c>
    </row>
    <row r="10" spans="2:48" x14ac:dyDescent="0.25">
      <c r="B10" s="18" t="s">
        <v>199</v>
      </c>
      <c r="C10" s="17">
        <v>0.21505066610891299</v>
      </c>
      <c r="D10" s="17">
        <v>0.182996388961222</v>
      </c>
      <c r="E10" s="17">
        <v>0.24667903674327299</v>
      </c>
      <c r="F10" s="17"/>
      <c r="G10" s="17">
        <v>0.268383903479609</v>
      </c>
      <c r="H10" s="17">
        <v>0.19073910757952001</v>
      </c>
      <c r="I10" s="17">
        <v>0.30035941061296101</v>
      </c>
      <c r="J10" s="17">
        <v>0.193005627286572</v>
      </c>
      <c r="K10" s="17">
        <v>0.126385028701573</v>
      </c>
      <c r="L10" s="17"/>
      <c r="M10" s="17">
        <v>0.17709661917403499</v>
      </c>
      <c r="N10" s="17">
        <v>0.27016806449173703</v>
      </c>
      <c r="O10" s="17">
        <v>0.19430129303770899</v>
      </c>
      <c r="P10" s="17">
        <v>0.21125111753102599</v>
      </c>
      <c r="Q10" s="17"/>
      <c r="R10" s="17">
        <v>0.170708352116583</v>
      </c>
      <c r="S10" s="17">
        <v>0.22147926153317399</v>
      </c>
      <c r="T10" s="17">
        <v>0.23126904854652799</v>
      </c>
      <c r="U10" s="17">
        <v>0.221933937105116</v>
      </c>
      <c r="V10" s="17"/>
      <c r="W10" s="17">
        <v>0.25276747738689997</v>
      </c>
      <c r="X10" s="17">
        <v>0.217585245766685</v>
      </c>
      <c r="Y10" s="17">
        <v>0.18534984463700399</v>
      </c>
      <c r="Z10" s="17">
        <v>0.160132965185253</v>
      </c>
      <c r="AA10" s="17">
        <v>0</v>
      </c>
      <c r="AB10" s="17"/>
      <c r="AC10" s="17">
        <v>0.23108121751997199</v>
      </c>
      <c r="AD10" s="17">
        <v>0.19158622500030301</v>
      </c>
      <c r="AE10" s="17"/>
      <c r="AF10" s="17">
        <v>0.16022336550830399</v>
      </c>
      <c r="AG10" s="17">
        <v>0.224330506690853</v>
      </c>
      <c r="AH10" s="17">
        <v>0.247101653781747</v>
      </c>
      <c r="AI10" s="17">
        <v>0.23978755755862799</v>
      </c>
      <c r="AJ10" s="17"/>
      <c r="AK10" s="17">
        <v>0.18821008208290901</v>
      </c>
      <c r="AL10" s="17">
        <v>0.24300669482345499</v>
      </c>
      <c r="AM10" s="17"/>
      <c r="AN10" s="17">
        <v>0.178127760747508</v>
      </c>
      <c r="AO10" s="17">
        <v>0.251715115915495</v>
      </c>
      <c r="AP10" s="17">
        <v>0.21474267403395</v>
      </c>
      <c r="AQ10" s="17"/>
      <c r="AR10" s="17">
        <v>0.112203694515397</v>
      </c>
      <c r="AS10" s="17">
        <v>0.35841382185818099</v>
      </c>
      <c r="AT10" s="17"/>
      <c r="AU10" s="17">
        <v>0</v>
      </c>
      <c r="AV10" s="17">
        <v>0.56512190374837001</v>
      </c>
    </row>
    <row r="11" spans="2:48" x14ac:dyDescent="0.25">
      <c r="B11" s="18" t="s">
        <v>200</v>
      </c>
      <c r="C11" s="17">
        <v>0.228726917667677</v>
      </c>
      <c r="D11" s="17">
        <v>0.26436305267991</v>
      </c>
      <c r="E11" s="17">
        <v>0.19551518426784201</v>
      </c>
      <c r="F11" s="17"/>
      <c r="G11" s="17">
        <v>0.23775069576274899</v>
      </c>
      <c r="H11" s="17">
        <v>0.216235607878841</v>
      </c>
      <c r="I11" s="17">
        <v>0.20235249923409501</v>
      </c>
      <c r="J11" s="17">
        <v>0.21747038757509199</v>
      </c>
      <c r="K11" s="17">
        <v>0.26936127665540299</v>
      </c>
      <c r="L11" s="17"/>
      <c r="M11" s="17">
        <v>0.22152411647664499</v>
      </c>
      <c r="N11" s="17">
        <v>0.206951107266379</v>
      </c>
      <c r="O11" s="17">
        <v>0.21475849111780199</v>
      </c>
      <c r="P11" s="17">
        <v>0.27850951922974398</v>
      </c>
      <c r="Q11" s="17"/>
      <c r="R11" s="17">
        <v>0.28581027346979898</v>
      </c>
      <c r="S11" s="17">
        <v>0.246509787699634</v>
      </c>
      <c r="T11" s="17">
        <v>0.19882909982724001</v>
      </c>
      <c r="U11" s="17">
        <v>0.237765445611197</v>
      </c>
      <c r="V11" s="17"/>
      <c r="W11" s="17">
        <v>0.23177560656898299</v>
      </c>
      <c r="X11" s="17">
        <v>0.23482453105745399</v>
      </c>
      <c r="Y11" s="17">
        <v>0.18298960539022499</v>
      </c>
      <c r="Z11" s="17">
        <v>0.27023439519763198</v>
      </c>
      <c r="AA11" s="17">
        <v>0.35931786802388599</v>
      </c>
      <c r="AB11" s="17"/>
      <c r="AC11" s="17">
        <v>0.20426959977885101</v>
      </c>
      <c r="AD11" s="17">
        <v>0.26740677755493703</v>
      </c>
      <c r="AE11" s="17"/>
      <c r="AF11" s="17">
        <v>0.23449958448560199</v>
      </c>
      <c r="AG11" s="17">
        <v>0.23376149603486299</v>
      </c>
      <c r="AH11" s="17">
        <v>0.21559061621119799</v>
      </c>
      <c r="AI11" s="17">
        <v>0.27192788461602402</v>
      </c>
      <c r="AJ11" s="17"/>
      <c r="AK11" s="17">
        <v>0.234882956115194</v>
      </c>
      <c r="AL11" s="17">
        <v>0.21760864871174801</v>
      </c>
      <c r="AM11" s="17"/>
      <c r="AN11" s="17">
        <v>0.21966108123957401</v>
      </c>
      <c r="AO11" s="17">
        <v>0.17875085510088701</v>
      </c>
      <c r="AP11" s="17">
        <v>0.273509575208851</v>
      </c>
      <c r="AQ11" s="17"/>
      <c r="AR11" s="17">
        <v>0.20167643924477299</v>
      </c>
      <c r="AS11" s="17">
        <v>0.13965715133411999</v>
      </c>
      <c r="AT11" s="17"/>
      <c r="AU11" s="17">
        <v>0</v>
      </c>
      <c r="AV11" s="17">
        <v>0</v>
      </c>
    </row>
    <row r="12" spans="2:48" x14ac:dyDescent="0.25">
      <c r="B12" s="18" t="s">
        <v>201</v>
      </c>
      <c r="C12" s="17">
        <v>0.243282914932899</v>
      </c>
      <c r="D12" s="17">
        <v>0.25905447528891001</v>
      </c>
      <c r="E12" s="17">
        <v>0.231954261063259</v>
      </c>
      <c r="F12" s="17"/>
      <c r="G12" s="17">
        <v>0.12744513009228201</v>
      </c>
      <c r="H12" s="17">
        <v>0.25247876751856901</v>
      </c>
      <c r="I12" s="17">
        <v>0.25504900023168697</v>
      </c>
      <c r="J12" s="17">
        <v>0.26283012194060201</v>
      </c>
      <c r="K12" s="17">
        <v>0.313520550655431</v>
      </c>
      <c r="L12" s="17"/>
      <c r="M12" s="17">
        <v>0.30646286326405198</v>
      </c>
      <c r="N12" s="17">
        <v>0.23295452068919201</v>
      </c>
      <c r="O12" s="17">
        <v>0.248642486382157</v>
      </c>
      <c r="P12" s="17">
        <v>0.19252189502822201</v>
      </c>
      <c r="Q12" s="17"/>
      <c r="R12" s="17">
        <v>0.25024221154270698</v>
      </c>
      <c r="S12" s="17">
        <v>0.286216100484668</v>
      </c>
      <c r="T12" s="17">
        <v>0.24220397245632</v>
      </c>
      <c r="U12" s="17">
        <v>0.194009283408488</v>
      </c>
      <c r="V12" s="17"/>
      <c r="W12" s="17">
        <v>0.18376918619560001</v>
      </c>
      <c r="X12" s="17">
        <v>0.24901202236823999</v>
      </c>
      <c r="Y12" s="17">
        <v>0.29360841045459901</v>
      </c>
      <c r="Z12" s="17">
        <v>0.29227086681368097</v>
      </c>
      <c r="AA12" s="17">
        <v>0.39121523559244198</v>
      </c>
      <c r="AB12" s="17"/>
      <c r="AC12" s="17">
        <v>0.24083216726540699</v>
      </c>
      <c r="AD12" s="17">
        <v>0.25206884508817601</v>
      </c>
      <c r="AE12" s="17"/>
      <c r="AF12" s="17">
        <v>0.30842267530117901</v>
      </c>
      <c r="AG12" s="17">
        <v>0.24054924644495801</v>
      </c>
      <c r="AH12" s="17">
        <v>0.20506548137757699</v>
      </c>
      <c r="AI12" s="17">
        <v>0.17479162623111699</v>
      </c>
      <c r="AJ12" s="17"/>
      <c r="AK12" s="17">
        <v>0.24656585379104801</v>
      </c>
      <c r="AL12" s="17">
        <v>0.24253455075604999</v>
      </c>
      <c r="AM12" s="17"/>
      <c r="AN12" s="17">
        <v>0.28643515834251498</v>
      </c>
      <c r="AO12" s="17">
        <v>0.26813019220068801</v>
      </c>
      <c r="AP12" s="17">
        <v>0.18075829542171901</v>
      </c>
      <c r="AQ12" s="17"/>
      <c r="AR12" s="17">
        <v>0.35985086475084099</v>
      </c>
      <c r="AS12" s="17">
        <v>0.13013777084789699</v>
      </c>
      <c r="AT12" s="17"/>
      <c r="AU12" s="17">
        <v>0.67195091193486101</v>
      </c>
      <c r="AV12" s="17">
        <v>0</v>
      </c>
    </row>
    <row r="13" spans="2:48" x14ac:dyDescent="0.25">
      <c r="B13" s="18" t="s">
        <v>202</v>
      </c>
      <c r="C13" s="17">
        <v>0.11877167954986401</v>
      </c>
      <c r="D13" s="17">
        <v>0.15811919004491701</v>
      </c>
      <c r="E13" s="17">
        <v>8.1650989297131202E-2</v>
      </c>
      <c r="F13" s="17"/>
      <c r="G13" s="17">
        <v>8.0565741117156794E-2</v>
      </c>
      <c r="H13" s="17">
        <v>9.5900623002162802E-2</v>
      </c>
      <c r="I13" s="17">
        <v>0.123506174618937</v>
      </c>
      <c r="J13" s="17">
        <v>0.103229692960597</v>
      </c>
      <c r="K13" s="17">
        <v>0.18824035485026</v>
      </c>
      <c r="L13" s="17"/>
      <c r="M13" s="17">
        <v>0.16633460401039599</v>
      </c>
      <c r="N13" s="17">
        <v>8.8038114976100396E-2</v>
      </c>
      <c r="O13" s="17">
        <v>0.11942490769351601</v>
      </c>
      <c r="P13" s="17">
        <v>0.10700114148331701</v>
      </c>
      <c r="Q13" s="17"/>
      <c r="R13" s="17">
        <v>0.14529586323132701</v>
      </c>
      <c r="S13" s="17">
        <v>9.0690580802665996E-2</v>
      </c>
      <c r="T13" s="17">
        <v>0.137805085786148</v>
      </c>
      <c r="U13" s="17">
        <v>0.101692620160244</v>
      </c>
      <c r="V13" s="17"/>
      <c r="W13" s="17">
        <v>8.8177974958120894E-2</v>
      </c>
      <c r="X13" s="17">
        <v>9.9376067369610396E-2</v>
      </c>
      <c r="Y13" s="17">
        <v>0.18052559957865999</v>
      </c>
      <c r="Z13" s="17">
        <v>0.18133804410872301</v>
      </c>
      <c r="AA13" s="17">
        <v>0.24946689638367101</v>
      </c>
      <c r="AB13" s="17"/>
      <c r="AC13" s="17">
        <v>0.10716077078955399</v>
      </c>
      <c r="AD13" s="17">
        <v>0.14540375194947799</v>
      </c>
      <c r="AE13" s="17"/>
      <c r="AF13" s="17">
        <v>0.16524447222681399</v>
      </c>
      <c r="AG13" s="17">
        <v>0.17228121288779899</v>
      </c>
      <c r="AH13" s="17">
        <v>7.9595002934531894E-2</v>
      </c>
      <c r="AI13" s="17">
        <v>3.40430450179805E-2</v>
      </c>
      <c r="AJ13" s="17"/>
      <c r="AK13" s="17">
        <v>0.166746339316972</v>
      </c>
      <c r="AL13" s="17">
        <v>8.3725124846402002E-2</v>
      </c>
      <c r="AM13" s="17"/>
      <c r="AN13" s="17">
        <v>0.15665187033026101</v>
      </c>
      <c r="AO13" s="17">
        <v>0.132612049931223</v>
      </c>
      <c r="AP13" s="17">
        <v>7.8855259025833901E-2</v>
      </c>
      <c r="AQ13" s="17"/>
      <c r="AR13" s="17">
        <v>0.22235656034680201</v>
      </c>
      <c r="AS13" s="17">
        <v>2.2897050584966799E-2</v>
      </c>
      <c r="AT13" s="17"/>
      <c r="AU13" s="17">
        <v>0.32804908806513899</v>
      </c>
      <c r="AV13" s="17">
        <v>0</v>
      </c>
    </row>
    <row r="14" spans="2:48" x14ac:dyDescent="0.25">
      <c r="B14" s="18" t="s">
        <v>123</v>
      </c>
      <c r="C14" s="17">
        <v>2.86799444264269E-2</v>
      </c>
      <c r="D14" s="17">
        <v>3.1521940025678499E-2</v>
      </c>
      <c r="E14" s="17">
        <v>2.4570227354710299E-2</v>
      </c>
      <c r="F14" s="17"/>
      <c r="G14" s="17">
        <v>3.5828138887934999E-2</v>
      </c>
      <c r="H14" s="17">
        <v>5.0072649388815102E-2</v>
      </c>
      <c r="I14" s="17">
        <v>1.2115994938645101E-2</v>
      </c>
      <c r="J14" s="17">
        <v>2.1788476796877398E-2</v>
      </c>
      <c r="K14" s="17">
        <v>2.4153951057218299E-2</v>
      </c>
      <c r="L14" s="17"/>
      <c r="M14" s="17">
        <v>1.52469054414667E-2</v>
      </c>
      <c r="N14" s="17">
        <v>3.2716876473584199E-2</v>
      </c>
      <c r="O14" s="17">
        <v>2.8180902905993999E-2</v>
      </c>
      <c r="P14" s="17">
        <v>4.0598821107687998E-2</v>
      </c>
      <c r="Q14" s="17"/>
      <c r="R14" s="17">
        <v>2.8016442796830399E-2</v>
      </c>
      <c r="S14" s="17">
        <v>2.9893842405166099E-2</v>
      </c>
      <c r="T14" s="17">
        <v>1.5413829801484801E-2</v>
      </c>
      <c r="U14" s="17">
        <v>4.90340585689805E-2</v>
      </c>
      <c r="V14" s="17"/>
      <c r="W14" s="17">
        <v>2.76161335561796E-2</v>
      </c>
      <c r="X14" s="17">
        <v>2.99974257352295E-2</v>
      </c>
      <c r="Y14" s="17">
        <v>2.5082665730607499E-2</v>
      </c>
      <c r="Z14" s="17">
        <v>0</v>
      </c>
      <c r="AA14" s="17">
        <v>0</v>
      </c>
      <c r="AB14" s="17"/>
      <c r="AC14" s="17">
        <v>3.0839679122953802E-2</v>
      </c>
      <c r="AD14" s="17">
        <v>2.3404231543814099E-2</v>
      </c>
      <c r="AE14" s="17"/>
      <c r="AF14" s="17">
        <v>1.64085343489918E-2</v>
      </c>
      <c r="AG14" s="17">
        <v>1.10467623617594E-2</v>
      </c>
      <c r="AH14" s="17">
        <v>3.05891303348917E-2</v>
      </c>
      <c r="AI14" s="17">
        <v>9.8152291794730506E-2</v>
      </c>
      <c r="AJ14" s="17"/>
      <c r="AK14" s="17">
        <v>2.77225324473903E-2</v>
      </c>
      <c r="AL14" s="17">
        <v>2.9623304171169901E-2</v>
      </c>
      <c r="AM14" s="17"/>
      <c r="AN14" s="17">
        <v>1.79309995587471E-2</v>
      </c>
      <c r="AO14" s="17">
        <v>2.6625492051428799E-2</v>
      </c>
      <c r="AP14" s="17">
        <v>3.4918947632300197E-2</v>
      </c>
      <c r="AQ14" s="17"/>
      <c r="AR14" s="17">
        <v>1.4010826395716901E-2</v>
      </c>
      <c r="AS14" s="17">
        <v>3.76058819868395E-2</v>
      </c>
      <c r="AT14" s="17"/>
      <c r="AU14" s="17">
        <v>0</v>
      </c>
      <c r="AV14" s="17">
        <v>0</v>
      </c>
    </row>
    <row r="15" spans="2:48" x14ac:dyDescent="0.25">
      <c r="B15" s="18" t="s">
        <v>203</v>
      </c>
      <c r="C15" s="21">
        <v>0.38053854342313298</v>
      </c>
      <c r="D15" s="21">
        <v>0.28694134196058502</v>
      </c>
      <c r="E15" s="21">
        <v>0.46630933801705798</v>
      </c>
      <c r="F15" s="21"/>
      <c r="G15" s="21">
        <v>0.51841029413987605</v>
      </c>
      <c r="H15" s="21">
        <v>0.38531235221161197</v>
      </c>
      <c r="I15" s="21">
        <v>0.40697633097663599</v>
      </c>
      <c r="J15" s="21">
        <v>0.39468132072683199</v>
      </c>
      <c r="K15" s="21">
        <v>0.204723866781688</v>
      </c>
      <c r="L15" s="21"/>
      <c r="M15" s="21">
        <v>0.29043151080744101</v>
      </c>
      <c r="N15" s="21">
        <v>0.43933938059474398</v>
      </c>
      <c r="O15" s="21">
        <v>0.38899321190053099</v>
      </c>
      <c r="P15" s="21">
        <v>0.38136862315102799</v>
      </c>
      <c r="Q15" s="21"/>
      <c r="R15" s="21">
        <v>0.29063520895933698</v>
      </c>
      <c r="S15" s="21">
        <v>0.34668968860786697</v>
      </c>
      <c r="T15" s="21">
        <v>0.40574801212880701</v>
      </c>
      <c r="U15" s="21">
        <v>0.41749859225109098</v>
      </c>
      <c r="V15" s="21"/>
      <c r="W15" s="21">
        <v>0.468661098721117</v>
      </c>
      <c r="X15" s="21">
        <v>0.38678995346946499</v>
      </c>
      <c r="Y15" s="21">
        <v>0.31779371884590901</v>
      </c>
      <c r="Z15" s="21">
        <v>0.25615669387996398</v>
      </c>
      <c r="AA15" s="21">
        <v>0</v>
      </c>
      <c r="AB15" s="21"/>
      <c r="AC15" s="21">
        <v>0.41689778304323299</v>
      </c>
      <c r="AD15" s="21">
        <v>0.31171639386359601</v>
      </c>
      <c r="AE15" s="21"/>
      <c r="AF15" s="21">
        <v>0.27542473363741299</v>
      </c>
      <c r="AG15" s="21">
        <v>0.34236128227062101</v>
      </c>
      <c r="AH15" s="21">
        <v>0.46915976914180102</v>
      </c>
      <c r="AI15" s="21">
        <v>0.42108515234014898</v>
      </c>
      <c r="AJ15" s="21"/>
      <c r="AK15" s="21">
        <v>0.32408231832939599</v>
      </c>
      <c r="AL15" s="21">
        <v>0.426508371514631</v>
      </c>
      <c r="AM15" s="21"/>
      <c r="AN15" s="21">
        <v>0.319320890528904</v>
      </c>
      <c r="AO15" s="21">
        <v>0.39388141071577298</v>
      </c>
      <c r="AP15" s="21">
        <v>0.43195792271129502</v>
      </c>
      <c r="AQ15" s="21"/>
      <c r="AR15" s="21">
        <v>0.20210530926186701</v>
      </c>
      <c r="AS15" s="21">
        <v>0.66970214524617699</v>
      </c>
      <c r="AT15" s="21"/>
      <c r="AU15" s="21">
        <v>0</v>
      </c>
      <c r="AV15" s="21">
        <v>1</v>
      </c>
    </row>
    <row r="16" spans="2:48" x14ac:dyDescent="0.25">
      <c r="B16" s="18" t="s">
        <v>204</v>
      </c>
      <c r="C16" s="21">
        <v>0.362054594482763</v>
      </c>
      <c r="D16" s="21">
        <v>0.41717366533382699</v>
      </c>
      <c r="E16" s="21">
        <v>0.31360525036039</v>
      </c>
      <c r="F16" s="21"/>
      <c r="G16" s="21">
        <v>0.20801087120943901</v>
      </c>
      <c r="H16" s="21">
        <v>0.34837939052073202</v>
      </c>
      <c r="I16" s="21">
        <v>0.37855517485062301</v>
      </c>
      <c r="J16" s="21">
        <v>0.36605981490119899</v>
      </c>
      <c r="K16" s="21">
        <v>0.50176090550569097</v>
      </c>
      <c r="L16" s="21"/>
      <c r="M16" s="21">
        <v>0.47279746727444799</v>
      </c>
      <c r="N16" s="21">
        <v>0.32099263566529201</v>
      </c>
      <c r="O16" s="21">
        <v>0.36806739407567302</v>
      </c>
      <c r="P16" s="21">
        <v>0.299523036511539</v>
      </c>
      <c r="Q16" s="21"/>
      <c r="R16" s="21">
        <v>0.39553807477403302</v>
      </c>
      <c r="S16" s="21">
        <v>0.37690668128733401</v>
      </c>
      <c r="T16" s="21">
        <v>0.380009058242468</v>
      </c>
      <c r="U16" s="21">
        <v>0.29570190356873099</v>
      </c>
      <c r="V16" s="21"/>
      <c r="W16" s="21">
        <v>0.27194716115372097</v>
      </c>
      <c r="X16" s="21">
        <v>0.34838808973785101</v>
      </c>
      <c r="Y16" s="21">
        <v>0.474134010033259</v>
      </c>
      <c r="Z16" s="21">
        <v>0.47360891092240398</v>
      </c>
      <c r="AA16" s="21">
        <v>0.64068213197611401</v>
      </c>
      <c r="AB16" s="21"/>
      <c r="AC16" s="21">
        <v>0.34799293805496201</v>
      </c>
      <c r="AD16" s="21">
        <v>0.39747259703765297</v>
      </c>
      <c r="AE16" s="21"/>
      <c r="AF16" s="21">
        <v>0.47366714752799299</v>
      </c>
      <c r="AG16" s="21">
        <v>0.41283045933275703</v>
      </c>
      <c r="AH16" s="21">
        <v>0.284660484312109</v>
      </c>
      <c r="AI16" s="21">
        <v>0.20883467124909699</v>
      </c>
      <c r="AJ16" s="21"/>
      <c r="AK16" s="21">
        <v>0.41331219310801998</v>
      </c>
      <c r="AL16" s="21">
        <v>0.326259675602452</v>
      </c>
      <c r="AM16" s="21"/>
      <c r="AN16" s="21">
        <v>0.443087028672775</v>
      </c>
      <c r="AO16" s="21">
        <v>0.40074224213191101</v>
      </c>
      <c r="AP16" s="21">
        <v>0.25961355444755302</v>
      </c>
      <c r="AQ16" s="21"/>
      <c r="AR16" s="21">
        <v>0.58220742509764301</v>
      </c>
      <c r="AS16" s="21">
        <v>0.15303482143286401</v>
      </c>
      <c r="AT16" s="21"/>
      <c r="AU16" s="21">
        <v>1</v>
      </c>
      <c r="AV16" s="21">
        <v>0</v>
      </c>
    </row>
    <row r="17" spans="2:48" x14ac:dyDescent="0.25">
      <c r="B17" s="18" t="s">
        <v>147</v>
      </c>
      <c r="C17" s="22">
        <v>-1.8483948940369799E-2</v>
      </c>
      <c r="D17" s="22">
        <v>0.130232323373242</v>
      </c>
      <c r="E17" s="22">
        <v>-0.15270408765666801</v>
      </c>
      <c r="F17" s="22"/>
      <c r="G17" s="22">
        <v>-0.31039942293043699</v>
      </c>
      <c r="H17" s="22">
        <v>-3.6932961690880103E-2</v>
      </c>
      <c r="I17" s="22">
        <v>-2.8421156126013099E-2</v>
      </c>
      <c r="J17" s="22">
        <v>-2.8621505825633699E-2</v>
      </c>
      <c r="K17" s="22">
        <v>0.297037038724003</v>
      </c>
      <c r="L17" s="22"/>
      <c r="M17" s="22">
        <v>0.18236595646700701</v>
      </c>
      <c r="N17" s="22">
        <v>-0.11834674492945201</v>
      </c>
      <c r="O17" s="22">
        <v>-2.09258178248579E-2</v>
      </c>
      <c r="P17" s="22">
        <v>-8.1845586639488793E-2</v>
      </c>
      <c r="Q17" s="22"/>
      <c r="R17" s="22">
        <v>0.104902865814697</v>
      </c>
      <c r="S17" s="22">
        <v>3.02169926794668E-2</v>
      </c>
      <c r="T17" s="22">
        <v>-2.57389538863395E-2</v>
      </c>
      <c r="U17" s="22">
        <v>-0.12179668868236</v>
      </c>
      <c r="V17" s="22"/>
      <c r="W17" s="22">
        <v>-0.196713937567396</v>
      </c>
      <c r="X17" s="22">
        <v>-3.8401863731614701E-2</v>
      </c>
      <c r="Y17" s="22">
        <v>0.15634029118734999</v>
      </c>
      <c r="Z17" s="22">
        <v>0.21745221704244</v>
      </c>
      <c r="AA17" s="22">
        <v>0.64068213197611401</v>
      </c>
      <c r="AB17" s="22"/>
      <c r="AC17" s="22">
        <v>-6.8904844988271804E-2</v>
      </c>
      <c r="AD17" s="22">
        <v>8.5756203174057605E-2</v>
      </c>
      <c r="AE17" s="22"/>
      <c r="AF17" s="22">
        <v>0.19824241389058</v>
      </c>
      <c r="AG17" s="22">
        <v>7.0469177062135596E-2</v>
      </c>
      <c r="AH17" s="22">
        <v>-0.184499284829692</v>
      </c>
      <c r="AI17" s="22">
        <v>-0.21225048109105099</v>
      </c>
      <c r="AJ17" s="22"/>
      <c r="AK17" s="22">
        <v>8.9229874778624402E-2</v>
      </c>
      <c r="AL17" s="22">
        <v>-0.100248695912179</v>
      </c>
      <c r="AM17" s="22"/>
      <c r="AN17" s="22">
        <v>0.123766138143872</v>
      </c>
      <c r="AO17" s="22">
        <v>6.8608314161372501E-3</v>
      </c>
      <c r="AP17" s="22">
        <v>-0.172344368263742</v>
      </c>
      <c r="AQ17" s="22"/>
      <c r="AR17" s="22">
        <v>0.38010211583577602</v>
      </c>
      <c r="AS17" s="22">
        <v>-0.51666732381331304</v>
      </c>
      <c r="AT17" s="22"/>
      <c r="AU17" s="22">
        <v>1</v>
      </c>
      <c r="AV17" s="22">
        <v>-1</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0.131725766140495</v>
      </c>
      <c r="D9" s="17">
        <v>0.102846017744451</v>
      </c>
      <c r="E9" s="17">
        <v>0.15364058113478801</v>
      </c>
      <c r="F9" s="17"/>
      <c r="G9" s="17">
        <v>0.13244584172273199</v>
      </c>
      <c r="H9" s="17">
        <v>0.163484063580985</v>
      </c>
      <c r="I9" s="17">
        <v>9.0496514153120503E-2</v>
      </c>
      <c r="J9" s="17">
        <v>0.18021935465236</v>
      </c>
      <c r="K9" s="17">
        <v>9.2165590184552407E-2</v>
      </c>
      <c r="L9" s="17"/>
      <c r="M9" s="17">
        <v>9.1482890887309098E-2</v>
      </c>
      <c r="N9" s="17">
        <v>0.144965259629142</v>
      </c>
      <c r="O9" s="17">
        <v>0.13622094787768299</v>
      </c>
      <c r="P9" s="17">
        <v>0.143150517119987</v>
      </c>
      <c r="Q9" s="17"/>
      <c r="R9" s="17">
        <v>8.9472695578693195E-2</v>
      </c>
      <c r="S9" s="17">
        <v>0.116888708237621</v>
      </c>
      <c r="T9" s="17">
        <v>0.11720257995357899</v>
      </c>
      <c r="U9" s="17">
        <v>0.165198628289215</v>
      </c>
      <c r="V9" s="17"/>
      <c r="W9" s="17">
        <v>0.17703707622425299</v>
      </c>
      <c r="X9" s="17">
        <v>0.118337561441239</v>
      </c>
      <c r="Y9" s="17">
        <v>0.14113997326774</v>
      </c>
      <c r="Z9" s="17">
        <v>1.2583986544127099E-2</v>
      </c>
      <c r="AA9" s="17">
        <v>0</v>
      </c>
      <c r="AB9" s="17"/>
      <c r="AC9" s="17">
        <v>0.12988173210193299</v>
      </c>
      <c r="AD9" s="17">
        <v>0.13202583877534199</v>
      </c>
      <c r="AE9" s="17"/>
      <c r="AF9" s="17">
        <v>0.100294020338314</v>
      </c>
      <c r="AG9" s="17">
        <v>0.106050918438266</v>
      </c>
      <c r="AH9" s="17">
        <v>0.15617714300975599</v>
      </c>
      <c r="AI9" s="17">
        <v>0.19851121440104999</v>
      </c>
      <c r="AJ9" s="17"/>
      <c r="AK9" s="17">
        <v>0.129010581485141</v>
      </c>
      <c r="AL9" s="17">
        <v>0.13686218279136</v>
      </c>
      <c r="AM9" s="17"/>
      <c r="AN9" s="17">
        <v>0.125186554850066</v>
      </c>
      <c r="AO9" s="17">
        <v>0.1304627418365</v>
      </c>
      <c r="AP9" s="17">
        <v>0.146594046391856</v>
      </c>
      <c r="AQ9" s="17"/>
      <c r="AR9" s="17">
        <v>7.2691753196580305E-2</v>
      </c>
      <c r="AS9" s="17">
        <v>0.22611748123951</v>
      </c>
      <c r="AT9" s="17"/>
      <c r="AU9" s="17">
        <v>5.7028443425330297E-2</v>
      </c>
      <c r="AV9" s="17">
        <v>0.24103633146390699</v>
      </c>
    </row>
    <row r="10" spans="2:48" x14ac:dyDescent="0.25">
      <c r="B10" s="18" t="s">
        <v>199</v>
      </c>
      <c r="C10" s="17">
        <v>0.283371350667663</v>
      </c>
      <c r="D10" s="17">
        <v>0.22441834547260101</v>
      </c>
      <c r="E10" s="17">
        <v>0.345842108322374</v>
      </c>
      <c r="F10" s="17"/>
      <c r="G10" s="17">
        <v>0.34918908196574699</v>
      </c>
      <c r="H10" s="17">
        <v>0.26344092484637699</v>
      </c>
      <c r="I10" s="17">
        <v>0.34808836562165901</v>
      </c>
      <c r="J10" s="17">
        <v>0.23554810633839801</v>
      </c>
      <c r="K10" s="17">
        <v>0.22443869672824199</v>
      </c>
      <c r="L10" s="17"/>
      <c r="M10" s="17">
        <v>0.27295380458764801</v>
      </c>
      <c r="N10" s="17">
        <v>0.26235798236185798</v>
      </c>
      <c r="O10" s="17">
        <v>0.31273325640913802</v>
      </c>
      <c r="P10" s="17">
        <v>0.27306424881254199</v>
      </c>
      <c r="Q10" s="17"/>
      <c r="R10" s="17">
        <v>0.18386827328381</v>
      </c>
      <c r="S10" s="17">
        <v>0.28736118914507303</v>
      </c>
      <c r="T10" s="17">
        <v>0.30832703879900403</v>
      </c>
      <c r="U10" s="17">
        <v>0.31744654870158401</v>
      </c>
      <c r="V10" s="17"/>
      <c r="W10" s="17">
        <v>0.294071703714889</v>
      </c>
      <c r="X10" s="17">
        <v>0.33246548724713698</v>
      </c>
      <c r="Y10" s="17">
        <v>0.25184888640394398</v>
      </c>
      <c r="Z10" s="17">
        <v>0.18162086234028499</v>
      </c>
      <c r="AA10" s="17">
        <v>0</v>
      </c>
      <c r="AB10" s="17"/>
      <c r="AC10" s="17">
        <v>0.29658834589960298</v>
      </c>
      <c r="AD10" s="17">
        <v>0.26477673928001899</v>
      </c>
      <c r="AE10" s="17"/>
      <c r="AF10" s="17">
        <v>0.25020360881120002</v>
      </c>
      <c r="AG10" s="17">
        <v>0.27734830976981101</v>
      </c>
      <c r="AH10" s="17">
        <v>0.32435576158664797</v>
      </c>
      <c r="AI10" s="17">
        <v>0.21698773711363001</v>
      </c>
      <c r="AJ10" s="17"/>
      <c r="AK10" s="17">
        <v>0.21079893420296</v>
      </c>
      <c r="AL10" s="17">
        <v>0.33726518659641203</v>
      </c>
      <c r="AM10" s="17"/>
      <c r="AN10" s="17">
        <v>0.256029150944729</v>
      </c>
      <c r="AO10" s="17">
        <v>0.28531013734880201</v>
      </c>
      <c r="AP10" s="17">
        <v>0.32869907818313998</v>
      </c>
      <c r="AQ10" s="17"/>
      <c r="AR10" s="17">
        <v>0.22232615262736</v>
      </c>
      <c r="AS10" s="17">
        <v>0.35151847286635701</v>
      </c>
      <c r="AT10" s="17"/>
      <c r="AU10" s="17">
        <v>0.18817035961894599</v>
      </c>
      <c r="AV10" s="17">
        <v>0.42456177243093102</v>
      </c>
    </row>
    <row r="11" spans="2:48" x14ac:dyDescent="0.25">
      <c r="B11" s="18" t="s">
        <v>200</v>
      </c>
      <c r="C11" s="17">
        <v>0.23121797711167999</v>
      </c>
      <c r="D11" s="17">
        <v>0.25441036190097199</v>
      </c>
      <c r="E11" s="17">
        <v>0.208641708169407</v>
      </c>
      <c r="F11" s="17"/>
      <c r="G11" s="17">
        <v>0.221875720286413</v>
      </c>
      <c r="H11" s="17">
        <v>0.21396363716375399</v>
      </c>
      <c r="I11" s="17">
        <v>0.21974094359964899</v>
      </c>
      <c r="J11" s="17">
        <v>0.24735872150316399</v>
      </c>
      <c r="K11" s="17">
        <v>0.252050617877775</v>
      </c>
      <c r="L11" s="17"/>
      <c r="M11" s="17">
        <v>0.22229772736157499</v>
      </c>
      <c r="N11" s="17">
        <v>0.22425320556964301</v>
      </c>
      <c r="O11" s="17">
        <v>0.24616894331592501</v>
      </c>
      <c r="P11" s="17">
        <v>0.24909424122676799</v>
      </c>
      <c r="Q11" s="17"/>
      <c r="R11" s="17">
        <v>0.25892668769655303</v>
      </c>
      <c r="S11" s="17">
        <v>0.216946558810756</v>
      </c>
      <c r="T11" s="17">
        <v>0.27472221793143697</v>
      </c>
      <c r="U11" s="17">
        <v>0.207458669785586</v>
      </c>
      <c r="V11" s="17"/>
      <c r="W11" s="17">
        <v>0.22403396610333401</v>
      </c>
      <c r="X11" s="17">
        <v>0.22113069624871501</v>
      </c>
      <c r="Y11" s="17">
        <v>0.21515756568243499</v>
      </c>
      <c r="Z11" s="17">
        <v>0.236452269536714</v>
      </c>
      <c r="AA11" s="17">
        <v>0.32091790115060598</v>
      </c>
      <c r="AB11" s="17"/>
      <c r="AC11" s="17">
        <v>0.228956218574976</v>
      </c>
      <c r="AD11" s="17">
        <v>0.22647349804223299</v>
      </c>
      <c r="AE11" s="17"/>
      <c r="AF11" s="17">
        <v>0.248293914446124</v>
      </c>
      <c r="AG11" s="17">
        <v>0.22001804391080401</v>
      </c>
      <c r="AH11" s="17">
        <v>0.21521811495481399</v>
      </c>
      <c r="AI11" s="17">
        <v>0.25300384050619001</v>
      </c>
      <c r="AJ11" s="17"/>
      <c r="AK11" s="17">
        <v>0.239478112358292</v>
      </c>
      <c r="AL11" s="17">
        <v>0.21701265635709299</v>
      </c>
      <c r="AM11" s="17"/>
      <c r="AN11" s="17">
        <v>0.211673207908667</v>
      </c>
      <c r="AO11" s="17">
        <v>0.22252223003664001</v>
      </c>
      <c r="AP11" s="17">
        <v>0.23937162438731299</v>
      </c>
      <c r="AQ11" s="17"/>
      <c r="AR11" s="17">
        <v>0.202466006703202</v>
      </c>
      <c r="AS11" s="17">
        <v>0.19642493234424499</v>
      </c>
      <c r="AT11" s="17"/>
      <c r="AU11" s="17">
        <v>0.21604414337105199</v>
      </c>
      <c r="AV11" s="17">
        <v>0.15974107083699099</v>
      </c>
    </row>
    <row r="12" spans="2:48" x14ac:dyDescent="0.25">
      <c r="B12" s="18" t="s">
        <v>201</v>
      </c>
      <c r="C12" s="17">
        <v>0.24082261219419199</v>
      </c>
      <c r="D12" s="17">
        <v>0.28957369390238302</v>
      </c>
      <c r="E12" s="17">
        <v>0.194619097374056</v>
      </c>
      <c r="F12" s="17"/>
      <c r="G12" s="17">
        <v>0.225237312271062</v>
      </c>
      <c r="H12" s="17">
        <v>0.26801438454212001</v>
      </c>
      <c r="I12" s="17">
        <v>0.20109111602887</v>
      </c>
      <c r="J12" s="17">
        <v>0.21279815322380499</v>
      </c>
      <c r="K12" s="17">
        <v>0.29604659493108498</v>
      </c>
      <c r="L12" s="17"/>
      <c r="M12" s="17">
        <v>0.29619926343511199</v>
      </c>
      <c r="N12" s="17">
        <v>0.26249198824043701</v>
      </c>
      <c r="O12" s="17">
        <v>0.22610908840355401</v>
      </c>
      <c r="P12" s="17">
        <v>0.17816798442644799</v>
      </c>
      <c r="Q12" s="17"/>
      <c r="R12" s="17">
        <v>0.32818594047294702</v>
      </c>
      <c r="S12" s="17">
        <v>0.27360923208572602</v>
      </c>
      <c r="T12" s="17">
        <v>0.20692242467791799</v>
      </c>
      <c r="U12" s="17">
        <v>0.21364633816734499</v>
      </c>
      <c r="V12" s="17"/>
      <c r="W12" s="17">
        <v>0.243290848034416</v>
      </c>
      <c r="X12" s="17">
        <v>0.231409797688991</v>
      </c>
      <c r="Y12" s="17">
        <v>0.228406736083754</v>
      </c>
      <c r="Z12" s="17">
        <v>0.41860332352586599</v>
      </c>
      <c r="AA12" s="17">
        <v>0.16746767269650301</v>
      </c>
      <c r="AB12" s="17"/>
      <c r="AC12" s="17">
        <v>0.23036956125342301</v>
      </c>
      <c r="AD12" s="17">
        <v>0.264600011952347</v>
      </c>
      <c r="AE12" s="17"/>
      <c r="AF12" s="17">
        <v>0.26848903801557999</v>
      </c>
      <c r="AG12" s="17">
        <v>0.26044824064111999</v>
      </c>
      <c r="AH12" s="17">
        <v>0.22098426674393401</v>
      </c>
      <c r="AI12" s="17">
        <v>0.207931029265259</v>
      </c>
      <c r="AJ12" s="17"/>
      <c r="AK12" s="17">
        <v>0.28931969349498399</v>
      </c>
      <c r="AL12" s="17">
        <v>0.20972444394989401</v>
      </c>
      <c r="AM12" s="17"/>
      <c r="AN12" s="17">
        <v>0.25093426519552597</v>
      </c>
      <c r="AO12" s="17">
        <v>0.26323963168278602</v>
      </c>
      <c r="AP12" s="17">
        <v>0.22110916067114</v>
      </c>
      <c r="AQ12" s="17"/>
      <c r="AR12" s="17">
        <v>0.33205281772800999</v>
      </c>
      <c r="AS12" s="17">
        <v>0.16903635101155801</v>
      </c>
      <c r="AT12" s="17"/>
      <c r="AU12" s="17">
        <v>0.36882896534330101</v>
      </c>
      <c r="AV12" s="17">
        <v>0.127650870392538</v>
      </c>
    </row>
    <row r="13" spans="2:48" x14ac:dyDescent="0.25">
      <c r="B13" s="18" t="s">
        <v>202</v>
      </c>
      <c r="C13" s="17">
        <v>8.0254119158547299E-2</v>
      </c>
      <c r="D13" s="17">
        <v>9.7690652126474195E-2</v>
      </c>
      <c r="E13" s="17">
        <v>6.4305545179564494E-2</v>
      </c>
      <c r="F13" s="17"/>
      <c r="G13" s="17">
        <v>4.0467113826570103E-2</v>
      </c>
      <c r="H13" s="17">
        <v>5.8049806697271798E-2</v>
      </c>
      <c r="I13" s="17">
        <v>0.111550322229567</v>
      </c>
      <c r="J13" s="17">
        <v>9.0014203205435003E-2</v>
      </c>
      <c r="K13" s="17">
        <v>9.9329502775737294E-2</v>
      </c>
      <c r="L13" s="17"/>
      <c r="M13" s="17">
        <v>0.11002246052674999</v>
      </c>
      <c r="N13" s="17">
        <v>7.7771339811758697E-2</v>
      </c>
      <c r="O13" s="17">
        <v>5.8676609211133497E-2</v>
      </c>
      <c r="P13" s="17">
        <v>7.9329095328803501E-2</v>
      </c>
      <c r="Q13" s="17"/>
      <c r="R13" s="17">
        <v>0.104709166422216</v>
      </c>
      <c r="S13" s="17">
        <v>6.5243839791606598E-2</v>
      </c>
      <c r="T13" s="17">
        <v>8.2024257792764704E-2</v>
      </c>
      <c r="U13" s="17">
        <v>6.5799572708019394E-2</v>
      </c>
      <c r="V13" s="17"/>
      <c r="W13" s="17">
        <v>5.09615683389293E-2</v>
      </c>
      <c r="X13" s="17">
        <v>7.0658642490638704E-2</v>
      </c>
      <c r="Y13" s="17">
        <v>0.104331470156701</v>
      </c>
      <c r="Z13" s="17">
        <v>0.13557416666067501</v>
      </c>
      <c r="AA13" s="17">
        <v>0.36891484192944901</v>
      </c>
      <c r="AB13" s="17"/>
      <c r="AC13" s="17">
        <v>8.1350684637629206E-2</v>
      </c>
      <c r="AD13" s="17">
        <v>8.0949792071295004E-2</v>
      </c>
      <c r="AE13" s="17"/>
      <c r="AF13" s="17">
        <v>0.12359787822909001</v>
      </c>
      <c r="AG13" s="17">
        <v>8.9511654271072105E-2</v>
      </c>
      <c r="AH13" s="17">
        <v>4.9128887794371398E-2</v>
      </c>
      <c r="AI13" s="17">
        <v>6.6528347777824695E-2</v>
      </c>
      <c r="AJ13" s="17"/>
      <c r="AK13" s="17">
        <v>9.5185744068652295E-2</v>
      </c>
      <c r="AL13" s="17">
        <v>7.3182810299744799E-2</v>
      </c>
      <c r="AM13" s="17"/>
      <c r="AN13" s="17">
        <v>0.13639351456444901</v>
      </c>
      <c r="AO13" s="17">
        <v>6.4614989946913601E-2</v>
      </c>
      <c r="AP13" s="17">
        <v>4.6333389851158403E-2</v>
      </c>
      <c r="AQ13" s="17"/>
      <c r="AR13" s="17">
        <v>0.13839261514377199</v>
      </c>
      <c r="AS13" s="17">
        <v>2.53320474447047E-2</v>
      </c>
      <c r="AT13" s="17"/>
      <c r="AU13" s="17">
        <v>0.14321658982124399</v>
      </c>
      <c r="AV13" s="17">
        <v>2.3775780350994001E-2</v>
      </c>
    </row>
    <row r="14" spans="2:48" x14ac:dyDescent="0.25">
      <c r="B14" s="18" t="s">
        <v>123</v>
      </c>
      <c r="C14" s="17">
        <v>3.2608174727423202E-2</v>
      </c>
      <c r="D14" s="17">
        <v>3.1060928853119101E-2</v>
      </c>
      <c r="E14" s="17">
        <v>3.2950959819810298E-2</v>
      </c>
      <c r="F14" s="17"/>
      <c r="G14" s="17">
        <v>3.0784929927476799E-2</v>
      </c>
      <c r="H14" s="17">
        <v>3.3047183169493399E-2</v>
      </c>
      <c r="I14" s="17">
        <v>2.90327383671347E-2</v>
      </c>
      <c r="J14" s="17">
        <v>3.40614610768376E-2</v>
      </c>
      <c r="K14" s="17">
        <v>3.5968997502608298E-2</v>
      </c>
      <c r="L14" s="17"/>
      <c r="M14" s="17">
        <v>7.0438532016069396E-3</v>
      </c>
      <c r="N14" s="17">
        <v>2.8160224387160801E-2</v>
      </c>
      <c r="O14" s="17">
        <v>2.0091154782566199E-2</v>
      </c>
      <c r="P14" s="17">
        <v>7.7193913085450705E-2</v>
      </c>
      <c r="Q14" s="17"/>
      <c r="R14" s="17">
        <v>3.4837236545781101E-2</v>
      </c>
      <c r="S14" s="17">
        <v>3.9950471929216899E-2</v>
      </c>
      <c r="T14" s="17">
        <v>1.0801480845297799E-2</v>
      </c>
      <c r="U14" s="17">
        <v>3.04502423482504E-2</v>
      </c>
      <c r="V14" s="17"/>
      <c r="W14" s="17">
        <v>1.0604837584179299E-2</v>
      </c>
      <c r="X14" s="17">
        <v>2.5997814883279499E-2</v>
      </c>
      <c r="Y14" s="17">
        <v>5.9115368405426298E-2</v>
      </c>
      <c r="Z14" s="17">
        <v>1.5165391392332601E-2</v>
      </c>
      <c r="AA14" s="17">
        <v>0.14269958422344201</v>
      </c>
      <c r="AB14" s="17"/>
      <c r="AC14" s="17">
        <v>3.2853457532435702E-2</v>
      </c>
      <c r="AD14" s="17">
        <v>3.11741198787642E-2</v>
      </c>
      <c r="AE14" s="17"/>
      <c r="AF14" s="17">
        <v>9.1215401596913305E-3</v>
      </c>
      <c r="AG14" s="17">
        <v>4.6622832968926199E-2</v>
      </c>
      <c r="AH14" s="17">
        <v>3.4135825910476501E-2</v>
      </c>
      <c r="AI14" s="17">
        <v>5.7037830936046301E-2</v>
      </c>
      <c r="AJ14" s="17"/>
      <c r="AK14" s="17">
        <v>3.6206934389971003E-2</v>
      </c>
      <c r="AL14" s="17">
        <v>2.59527200054957E-2</v>
      </c>
      <c r="AM14" s="17"/>
      <c r="AN14" s="17">
        <v>1.9783306536563499E-2</v>
      </c>
      <c r="AO14" s="17">
        <v>3.3850269148359001E-2</v>
      </c>
      <c r="AP14" s="17">
        <v>1.7892700515392001E-2</v>
      </c>
      <c r="AQ14" s="17"/>
      <c r="AR14" s="17">
        <v>3.2070654601075797E-2</v>
      </c>
      <c r="AS14" s="17">
        <v>3.1570715093625801E-2</v>
      </c>
      <c r="AT14" s="17"/>
      <c r="AU14" s="17">
        <v>2.6711498420127201E-2</v>
      </c>
      <c r="AV14" s="17">
        <v>2.3234174524638999E-2</v>
      </c>
    </row>
    <row r="15" spans="2:48" x14ac:dyDescent="0.25">
      <c r="B15" s="18" t="s">
        <v>203</v>
      </c>
      <c r="C15" s="21">
        <v>0.41509711680815797</v>
      </c>
      <c r="D15" s="21">
        <v>0.32726436321705199</v>
      </c>
      <c r="E15" s="21">
        <v>0.49948268945716201</v>
      </c>
      <c r="F15" s="21"/>
      <c r="G15" s="21">
        <v>0.48163492368847899</v>
      </c>
      <c r="H15" s="21">
        <v>0.42692498842736198</v>
      </c>
      <c r="I15" s="21">
        <v>0.43858487977478</v>
      </c>
      <c r="J15" s="21">
        <v>0.41576746099075901</v>
      </c>
      <c r="K15" s="21">
        <v>0.31660428691279402</v>
      </c>
      <c r="L15" s="21"/>
      <c r="M15" s="21">
        <v>0.364436695474957</v>
      </c>
      <c r="N15" s="21">
        <v>0.40732324199100001</v>
      </c>
      <c r="O15" s="21">
        <v>0.44895420428682098</v>
      </c>
      <c r="P15" s="21">
        <v>0.41621476593252899</v>
      </c>
      <c r="Q15" s="21"/>
      <c r="R15" s="21">
        <v>0.27334096886250298</v>
      </c>
      <c r="S15" s="21">
        <v>0.40424989738269401</v>
      </c>
      <c r="T15" s="21">
        <v>0.425529618752582</v>
      </c>
      <c r="U15" s="21">
        <v>0.48264517699079901</v>
      </c>
      <c r="V15" s="21"/>
      <c r="W15" s="21">
        <v>0.47110877993914202</v>
      </c>
      <c r="X15" s="21">
        <v>0.45080304868837601</v>
      </c>
      <c r="Y15" s="21">
        <v>0.39298885967168401</v>
      </c>
      <c r="Z15" s="21">
        <v>0.194204848884412</v>
      </c>
      <c r="AA15" s="21">
        <v>0</v>
      </c>
      <c r="AB15" s="21"/>
      <c r="AC15" s="21">
        <v>0.42647007800153702</v>
      </c>
      <c r="AD15" s="21">
        <v>0.39680257805536101</v>
      </c>
      <c r="AE15" s="21"/>
      <c r="AF15" s="21">
        <v>0.35049762914951399</v>
      </c>
      <c r="AG15" s="21">
        <v>0.38339922820807798</v>
      </c>
      <c r="AH15" s="21">
        <v>0.48053290459640402</v>
      </c>
      <c r="AI15" s="21">
        <v>0.41549895151468003</v>
      </c>
      <c r="AJ15" s="21"/>
      <c r="AK15" s="21">
        <v>0.33980951568809997</v>
      </c>
      <c r="AL15" s="21">
        <v>0.474127369387772</v>
      </c>
      <c r="AM15" s="21"/>
      <c r="AN15" s="21">
        <v>0.38121570579479502</v>
      </c>
      <c r="AO15" s="21">
        <v>0.41577287918530198</v>
      </c>
      <c r="AP15" s="21">
        <v>0.47529312457499601</v>
      </c>
      <c r="AQ15" s="21"/>
      <c r="AR15" s="21">
        <v>0.29501790582394</v>
      </c>
      <c r="AS15" s="21">
        <v>0.57763595410586599</v>
      </c>
      <c r="AT15" s="21"/>
      <c r="AU15" s="21">
        <v>0.24519880304427699</v>
      </c>
      <c r="AV15" s="21">
        <v>0.66559810389483798</v>
      </c>
    </row>
    <row r="16" spans="2:48" x14ac:dyDescent="0.25">
      <c r="B16" s="18" t="s">
        <v>204</v>
      </c>
      <c r="C16" s="21">
        <v>0.32107673135273901</v>
      </c>
      <c r="D16" s="21">
        <v>0.38726434602885701</v>
      </c>
      <c r="E16" s="21">
        <v>0.25892464255362102</v>
      </c>
      <c r="F16" s="21"/>
      <c r="G16" s="21">
        <v>0.26570442609763201</v>
      </c>
      <c r="H16" s="21">
        <v>0.32606419123939101</v>
      </c>
      <c r="I16" s="21">
        <v>0.31264143825843599</v>
      </c>
      <c r="J16" s="21">
        <v>0.30281235642923998</v>
      </c>
      <c r="K16" s="21">
        <v>0.39537609770682203</v>
      </c>
      <c r="L16" s="21"/>
      <c r="M16" s="21">
        <v>0.40622172396186201</v>
      </c>
      <c r="N16" s="21">
        <v>0.340263328052196</v>
      </c>
      <c r="O16" s="21">
        <v>0.28478569761468803</v>
      </c>
      <c r="P16" s="21">
        <v>0.25749707975525199</v>
      </c>
      <c r="Q16" s="21"/>
      <c r="R16" s="21">
        <v>0.43289510689516197</v>
      </c>
      <c r="S16" s="21">
        <v>0.33885307187733299</v>
      </c>
      <c r="T16" s="21">
        <v>0.288946682470683</v>
      </c>
      <c r="U16" s="21">
        <v>0.27944591087536502</v>
      </c>
      <c r="V16" s="21"/>
      <c r="W16" s="21">
        <v>0.29425241637334498</v>
      </c>
      <c r="X16" s="21">
        <v>0.30206844017962903</v>
      </c>
      <c r="Y16" s="21">
        <v>0.33273820624045503</v>
      </c>
      <c r="Z16" s="21">
        <v>0.55417749018654106</v>
      </c>
      <c r="AA16" s="21">
        <v>0.53638251462595199</v>
      </c>
      <c r="AB16" s="21"/>
      <c r="AC16" s="21">
        <v>0.31172024589105202</v>
      </c>
      <c r="AD16" s="21">
        <v>0.34554980402364199</v>
      </c>
      <c r="AE16" s="21"/>
      <c r="AF16" s="21">
        <v>0.39208691624467001</v>
      </c>
      <c r="AG16" s="21">
        <v>0.34995989491219198</v>
      </c>
      <c r="AH16" s="21">
        <v>0.27011315453830598</v>
      </c>
      <c r="AI16" s="21">
        <v>0.27445937704308299</v>
      </c>
      <c r="AJ16" s="21"/>
      <c r="AK16" s="21">
        <v>0.38450543756363698</v>
      </c>
      <c r="AL16" s="21">
        <v>0.28290725424963897</v>
      </c>
      <c r="AM16" s="21"/>
      <c r="AN16" s="21">
        <v>0.38732777975997501</v>
      </c>
      <c r="AO16" s="21">
        <v>0.32785462162969897</v>
      </c>
      <c r="AP16" s="21">
        <v>0.26744255052229898</v>
      </c>
      <c r="AQ16" s="21"/>
      <c r="AR16" s="21">
        <v>0.47044543287178198</v>
      </c>
      <c r="AS16" s="21">
        <v>0.194368398456263</v>
      </c>
      <c r="AT16" s="21"/>
      <c r="AU16" s="21">
        <v>0.51204555516454398</v>
      </c>
      <c r="AV16" s="21">
        <v>0.15142665074353201</v>
      </c>
    </row>
    <row r="17" spans="2:48" x14ac:dyDescent="0.25">
      <c r="B17" s="18" t="s">
        <v>147</v>
      </c>
      <c r="C17" s="22">
        <v>-9.4020385455419006E-2</v>
      </c>
      <c r="D17" s="22">
        <v>5.9999982811805297E-2</v>
      </c>
      <c r="E17" s="22">
        <v>-0.24055804690354099</v>
      </c>
      <c r="F17" s="22"/>
      <c r="G17" s="22">
        <v>-0.21593049759084701</v>
      </c>
      <c r="H17" s="22">
        <v>-0.10086079718797</v>
      </c>
      <c r="I17" s="22">
        <v>-0.12594344151634301</v>
      </c>
      <c r="J17" s="22">
        <v>-0.112955104561519</v>
      </c>
      <c r="K17" s="22">
        <v>7.8771810794028604E-2</v>
      </c>
      <c r="L17" s="22"/>
      <c r="M17" s="22">
        <v>4.17850284869054E-2</v>
      </c>
      <c r="N17" s="22">
        <v>-6.7059913938803603E-2</v>
      </c>
      <c r="O17" s="22">
        <v>-0.16416850667213401</v>
      </c>
      <c r="P17" s="22">
        <v>-0.158717686177277</v>
      </c>
      <c r="Q17" s="22"/>
      <c r="R17" s="22">
        <v>0.159554138032659</v>
      </c>
      <c r="S17" s="22">
        <v>-6.5396825505361203E-2</v>
      </c>
      <c r="T17" s="22">
        <v>-0.13658293628189999</v>
      </c>
      <c r="U17" s="22">
        <v>-0.20319926611543401</v>
      </c>
      <c r="V17" s="22"/>
      <c r="W17" s="22">
        <v>-0.17685636356579701</v>
      </c>
      <c r="X17" s="22">
        <v>-0.14873460850874601</v>
      </c>
      <c r="Y17" s="22">
        <v>-6.0250653431229102E-2</v>
      </c>
      <c r="Z17" s="22">
        <v>0.35997264130212803</v>
      </c>
      <c r="AA17" s="22">
        <v>0.53638251462595199</v>
      </c>
      <c r="AB17" s="22"/>
      <c r="AC17" s="22">
        <v>-0.11474983211048501</v>
      </c>
      <c r="AD17" s="22">
        <v>-5.1252774031719801E-2</v>
      </c>
      <c r="AE17" s="22"/>
      <c r="AF17" s="22">
        <v>4.1589287095155802E-2</v>
      </c>
      <c r="AG17" s="22">
        <v>-3.3439333295885901E-2</v>
      </c>
      <c r="AH17" s="22">
        <v>-0.21041975005809899</v>
      </c>
      <c r="AI17" s="22">
        <v>-0.14103957447159701</v>
      </c>
      <c r="AJ17" s="22"/>
      <c r="AK17" s="22">
        <v>4.4695921875536303E-2</v>
      </c>
      <c r="AL17" s="22">
        <v>-0.191220115138133</v>
      </c>
      <c r="AM17" s="22"/>
      <c r="AN17" s="22">
        <v>6.1120739651798197E-3</v>
      </c>
      <c r="AO17" s="22">
        <v>-8.79182575556028E-2</v>
      </c>
      <c r="AP17" s="22">
        <v>-0.207850574052697</v>
      </c>
      <c r="AQ17" s="22"/>
      <c r="AR17" s="22">
        <v>0.17542752704784301</v>
      </c>
      <c r="AS17" s="22">
        <v>-0.38326755564960302</v>
      </c>
      <c r="AT17" s="22"/>
      <c r="AU17" s="22">
        <v>0.26684675212026798</v>
      </c>
      <c r="AV17" s="22">
        <v>-0.51417145315130597</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0.16576450683392799</v>
      </c>
      <c r="D9" s="17">
        <v>0.13549225148437699</v>
      </c>
      <c r="E9" s="17">
        <v>0.189136832561493</v>
      </c>
      <c r="F9" s="17"/>
      <c r="G9" s="17">
        <v>0.25245018580691098</v>
      </c>
      <c r="H9" s="17">
        <v>0.17063185772338699</v>
      </c>
      <c r="I9" s="17">
        <v>0.14508108732438799</v>
      </c>
      <c r="J9" s="17">
        <v>0.17584633518801401</v>
      </c>
      <c r="K9" s="17">
        <v>8.8766004961293402E-2</v>
      </c>
      <c r="L9" s="17"/>
      <c r="M9" s="17">
        <v>0.10625212300452801</v>
      </c>
      <c r="N9" s="17">
        <v>0.155600874018721</v>
      </c>
      <c r="O9" s="17">
        <v>0.17207049816456199</v>
      </c>
      <c r="P9" s="17">
        <v>0.22361063435857101</v>
      </c>
      <c r="Q9" s="17"/>
      <c r="R9" s="17">
        <v>9.6075211818666795E-2</v>
      </c>
      <c r="S9" s="17">
        <v>0.17410618902414801</v>
      </c>
      <c r="T9" s="17">
        <v>0.15343505891545201</v>
      </c>
      <c r="U9" s="17">
        <v>0.17935823556657199</v>
      </c>
      <c r="V9" s="17"/>
      <c r="W9" s="17">
        <v>0.21666360666957099</v>
      </c>
      <c r="X9" s="17">
        <v>0.16337998678505999</v>
      </c>
      <c r="Y9" s="17">
        <v>0.136966429999416</v>
      </c>
      <c r="Z9" s="17">
        <v>3.3929291541515597E-2</v>
      </c>
      <c r="AA9" s="17">
        <v>0</v>
      </c>
      <c r="AB9" s="17"/>
      <c r="AC9" s="17">
        <v>0.177038692393334</v>
      </c>
      <c r="AD9" s="17">
        <v>0.145319373190608</v>
      </c>
      <c r="AE9" s="17"/>
      <c r="AF9" s="17">
        <v>0.127332089113254</v>
      </c>
      <c r="AG9" s="17">
        <v>0.105053800845839</v>
      </c>
      <c r="AH9" s="17">
        <v>0.20777892203148299</v>
      </c>
      <c r="AI9" s="17">
        <v>0.252475196482424</v>
      </c>
      <c r="AJ9" s="17"/>
      <c r="AK9" s="17">
        <v>0.15396664652602099</v>
      </c>
      <c r="AL9" s="17">
        <v>0.162466819994352</v>
      </c>
      <c r="AM9" s="17"/>
      <c r="AN9" s="17">
        <v>0.16823273582321199</v>
      </c>
      <c r="AO9" s="17">
        <v>0.120175502897262</v>
      </c>
      <c r="AP9" s="17">
        <v>0.211188543813223</v>
      </c>
      <c r="AQ9" s="17"/>
      <c r="AR9" s="17">
        <v>9.8444486093878694E-2</v>
      </c>
      <c r="AS9" s="17">
        <v>0.27234472188259701</v>
      </c>
      <c r="AT9" s="17"/>
      <c r="AU9" s="17">
        <v>7.2523518820942906E-2</v>
      </c>
      <c r="AV9" s="17">
        <v>0.30766828102572602</v>
      </c>
    </row>
    <row r="10" spans="2:48" x14ac:dyDescent="0.25">
      <c r="B10" s="18" t="s">
        <v>199</v>
      </c>
      <c r="C10" s="17">
        <v>0.30644947573586101</v>
      </c>
      <c r="D10" s="17">
        <v>0.248615813603796</v>
      </c>
      <c r="E10" s="17">
        <v>0.365147669999</v>
      </c>
      <c r="F10" s="17"/>
      <c r="G10" s="17">
        <v>0.31801824954281299</v>
      </c>
      <c r="H10" s="17">
        <v>0.31605186999361901</v>
      </c>
      <c r="I10" s="17">
        <v>0.32809969199896499</v>
      </c>
      <c r="J10" s="17">
        <v>0.31366492698743598</v>
      </c>
      <c r="K10" s="17">
        <v>0.25769310485054903</v>
      </c>
      <c r="L10" s="17"/>
      <c r="M10" s="17">
        <v>0.31322182034838603</v>
      </c>
      <c r="N10" s="17">
        <v>0.34370001240983999</v>
      </c>
      <c r="O10" s="17">
        <v>0.29416714546738598</v>
      </c>
      <c r="P10" s="17">
        <v>0.25285733453894099</v>
      </c>
      <c r="Q10" s="17"/>
      <c r="R10" s="17">
        <v>0.22368894132675099</v>
      </c>
      <c r="S10" s="17">
        <v>0.28032483001783198</v>
      </c>
      <c r="T10" s="17">
        <v>0.31394085537169097</v>
      </c>
      <c r="U10" s="17">
        <v>0.346852046895546</v>
      </c>
      <c r="V10" s="17"/>
      <c r="W10" s="17">
        <v>0.34303159119508803</v>
      </c>
      <c r="X10" s="17">
        <v>0.317219315475813</v>
      </c>
      <c r="Y10" s="17">
        <v>0.29513877928064303</v>
      </c>
      <c r="Z10" s="17">
        <v>0.196788433098921</v>
      </c>
      <c r="AA10" s="17">
        <v>0.19560761779622099</v>
      </c>
      <c r="AB10" s="17"/>
      <c r="AC10" s="17">
        <v>0.33854654609513901</v>
      </c>
      <c r="AD10" s="17">
        <v>0.252138899087201</v>
      </c>
      <c r="AE10" s="17"/>
      <c r="AF10" s="17">
        <v>0.27772505516079599</v>
      </c>
      <c r="AG10" s="17">
        <v>0.31506328959527402</v>
      </c>
      <c r="AH10" s="17">
        <v>0.33702990877512601</v>
      </c>
      <c r="AI10" s="17">
        <v>0.232503233311738</v>
      </c>
      <c r="AJ10" s="17"/>
      <c r="AK10" s="17">
        <v>0.27102591525865499</v>
      </c>
      <c r="AL10" s="17">
        <v>0.34904215576412101</v>
      </c>
      <c r="AM10" s="17"/>
      <c r="AN10" s="17">
        <v>0.25941943059789802</v>
      </c>
      <c r="AO10" s="17">
        <v>0.33231636151553501</v>
      </c>
      <c r="AP10" s="17">
        <v>0.34761292865700999</v>
      </c>
      <c r="AQ10" s="17"/>
      <c r="AR10" s="17">
        <v>0.27277867695223101</v>
      </c>
      <c r="AS10" s="17">
        <v>0.36296368347878</v>
      </c>
      <c r="AT10" s="17"/>
      <c r="AU10" s="17">
        <v>0.233013295303826</v>
      </c>
      <c r="AV10" s="17">
        <v>0.41535747673895901</v>
      </c>
    </row>
    <row r="11" spans="2:48" x14ac:dyDescent="0.25">
      <c r="B11" s="18" t="s">
        <v>200</v>
      </c>
      <c r="C11" s="17">
        <v>0.22783115057457701</v>
      </c>
      <c r="D11" s="17">
        <v>0.261989388594142</v>
      </c>
      <c r="E11" s="17">
        <v>0.19595812245225999</v>
      </c>
      <c r="F11" s="17"/>
      <c r="G11" s="17">
        <v>0.22425584845934299</v>
      </c>
      <c r="H11" s="17">
        <v>0.229088794142735</v>
      </c>
      <c r="I11" s="17">
        <v>0.20945830438197899</v>
      </c>
      <c r="J11" s="17">
        <v>0.22434417786986699</v>
      </c>
      <c r="K11" s="17">
        <v>0.25148369788221198</v>
      </c>
      <c r="L11" s="17"/>
      <c r="M11" s="17">
        <v>0.23039404107991601</v>
      </c>
      <c r="N11" s="17">
        <v>0.20315385160246799</v>
      </c>
      <c r="O11" s="17">
        <v>0.24957668389506499</v>
      </c>
      <c r="P11" s="17">
        <v>0.240135087313262</v>
      </c>
      <c r="Q11" s="17"/>
      <c r="R11" s="17">
        <v>0.301781961678598</v>
      </c>
      <c r="S11" s="17">
        <v>0.21984413750756801</v>
      </c>
      <c r="T11" s="17">
        <v>0.20958688090401201</v>
      </c>
      <c r="U11" s="17">
        <v>0.217406833916514</v>
      </c>
      <c r="V11" s="17"/>
      <c r="W11" s="17">
        <v>0.21913751601672701</v>
      </c>
      <c r="X11" s="17">
        <v>0.226835086357701</v>
      </c>
      <c r="Y11" s="17">
        <v>0.18015046926542899</v>
      </c>
      <c r="Z11" s="17">
        <v>0.27871745830253702</v>
      </c>
      <c r="AA11" s="17">
        <v>0.36435919344067602</v>
      </c>
      <c r="AB11" s="17"/>
      <c r="AC11" s="17">
        <v>0.22116905335477799</v>
      </c>
      <c r="AD11" s="17">
        <v>0.23053375955468999</v>
      </c>
      <c r="AE11" s="17"/>
      <c r="AF11" s="17">
        <v>0.241531724393233</v>
      </c>
      <c r="AG11" s="17">
        <v>0.234131676731958</v>
      </c>
      <c r="AH11" s="17">
        <v>0.21404920504917199</v>
      </c>
      <c r="AI11" s="17">
        <v>0.25183757600040602</v>
      </c>
      <c r="AJ11" s="17"/>
      <c r="AK11" s="17">
        <v>0.21631575829329</v>
      </c>
      <c r="AL11" s="17">
        <v>0.23162180515839101</v>
      </c>
      <c r="AM11" s="17"/>
      <c r="AN11" s="17">
        <v>0.20359221141824599</v>
      </c>
      <c r="AO11" s="17">
        <v>0.243728628024449</v>
      </c>
      <c r="AP11" s="17">
        <v>0.19797511000604701</v>
      </c>
      <c r="AQ11" s="17"/>
      <c r="AR11" s="17">
        <v>0.23886675828908899</v>
      </c>
      <c r="AS11" s="17">
        <v>0.15829580424585701</v>
      </c>
      <c r="AT11" s="17"/>
      <c r="AU11" s="17">
        <v>0.22342369154111</v>
      </c>
      <c r="AV11" s="17">
        <v>0.13091000065432901</v>
      </c>
    </row>
    <row r="12" spans="2:48" x14ac:dyDescent="0.25">
      <c r="B12" s="18" t="s">
        <v>201</v>
      </c>
      <c r="C12" s="17">
        <v>0.21156511494861999</v>
      </c>
      <c r="D12" s="17">
        <v>0.24711113458275</v>
      </c>
      <c r="E12" s="17">
        <v>0.17813194944612001</v>
      </c>
      <c r="F12" s="17"/>
      <c r="G12" s="17">
        <v>0.1461334419159</v>
      </c>
      <c r="H12" s="17">
        <v>0.19853040679765099</v>
      </c>
      <c r="I12" s="17">
        <v>0.24339622170936501</v>
      </c>
      <c r="J12" s="17">
        <v>0.19018863421312601</v>
      </c>
      <c r="K12" s="17">
        <v>0.27663405259463503</v>
      </c>
      <c r="L12" s="17"/>
      <c r="M12" s="17">
        <v>0.273105782883659</v>
      </c>
      <c r="N12" s="17">
        <v>0.203561520068341</v>
      </c>
      <c r="O12" s="17">
        <v>0.21315844132737199</v>
      </c>
      <c r="P12" s="17">
        <v>0.17040110868244401</v>
      </c>
      <c r="Q12" s="17"/>
      <c r="R12" s="17">
        <v>0.248896439024134</v>
      </c>
      <c r="S12" s="17">
        <v>0.25693544365258297</v>
      </c>
      <c r="T12" s="17">
        <v>0.247229903863944</v>
      </c>
      <c r="U12" s="17">
        <v>0.173792919269049</v>
      </c>
      <c r="V12" s="17"/>
      <c r="W12" s="17">
        <v>0.16320511935598001</v>
      </c>
      <c r="X12" s="17">
        <v>0.20089131044542499</v>
      </c>
      <c r="Y12" s="17">
        <v>0.25975513517755899</v>
      </c>
      <c r="Z12" s="17">
        <v>0.38942303701400699</v>
      </c>
      <c r="AA12" s="17">
        <v>0.296535378519726</v>
      </c>
      <c r="AB12" s="17"/>
      <c r="AC12" s="17">
        <v>0.183393166417781</v>
      </c>
      <c r="AD12" s="17">
        <v>0.27100729953227098</v>
      </c>
      <c r="AE12" s="17"/>
      <c r="AF12" s="17">
        <v>0.25057347008658098</v>
      </c>
      <c r="AG12" s="17">
        <v>0.23854626387879499</v>
      </c>
      <c r="AH12" s="17">
        <v>0.17394470179133301</v>
      </c>
      <c r="AI12" s="17">
        <v>0.18941189745146</v>
      </c>
      <c r="AJ12" s="17"/>
      <c r="AK12" s="17">
        <v>0.23481249445362001</v>
      </c>
      <c r="AL12" s="17">
        <v>0.19456400320025299</v>
      </c>
      <c r="AM12" s="17"/>
      <c r="AN12" s="17">
        <v>0.26119196950913998</v>
      </c>
      <c r="AO12" s="17">
        <v>0.21023285420110799</v>
      </c>
      <c r="AP12" s="17">
        <v>0.184718517626828</v>
      </c>
      <c r="AQ12" s="17"/>
      <c r="AR12" s="17">
        <v>0.27670268858199298</v>
      </c>
      <c r="AS12" s="17">
        <v>0.141013607978202</v>
      </c>
      <c r="AT12" s="17"/>
      <c r="AU12" s="17">
        <v>0.35267435402731101</v>
      </c>
      <c r="AV12" s="17">
        <v>8.7233972341805799E-2</v>
      </c>
    </row>
    <row r="13" spans="2:48" x14ac:dyDescent="0.25">
      <c r="B13" s="18" t="s">
        <v>202</v>
      </c>
      <c r="C13" s="17">
        <v>5.6712919024035198E-2</v>
      </c>
      <c r="D13" s="17">
        <v>6.8505272763519504E-2</v>
      </c>
      <c r="E13" s="17">
        <v>4.5971089870858198E-2</v>
      </c>
      <c r="F13" s="17"/>
      <c r="G13" s="17">
        <v>2.8788673157368799E-2</v>
      </c>
      <c r="H13" s="17">
        <v>6.1437743089214097E-2</v>
      </c>
      <c r="I13" s="17">
        <v>3.0397102015187E-2</v>
      </c>
      <c r="J13" s="17">
        <v>6.2056971523713401E-2</v>
      </c>
      <c r="K13" s="17">
        <v>9.9131500682644202E-2</v>
      </c>
      <c r="L13" s="17"/>
      <c r="M13" s="17">
        <v>7.0029361102691104E-2</v>
      </c>
      <c r="N13" s="17">
        <v>6.2159607644725001E-2</v>
      </c>
      <c r="O13" s="17">
        <v>4.5498900500413303E-2</v>
      </c>
      <c r="P13" s="17">
        <v>5.2333250836034503E-2</v>
      </c>
      <c r="Q13" s="17"/>
      <c r="R13" s="17">
        <v>9.6846356774680897E-2</v>
      </c>
      <c r="S13" s="17">
        <v>2.8894337401551898E-2</v>
      </c>
      <c r="T13" s="17">
        <v>6.0304831659917298E-2</v>
      </c>
      <c r="U13" s="17">
        <v>4.4765064312396699E-2</v>
      </c>
      <c r="V13" s="17"/>
      <c r="W13" s="17">
        <v>3.7407380262469099E-2</v>
      </c>
      <c r="X13" s="17">
        <v>6.0466472778424797E-2</v>
      </c>
      <c r="Y13" s="17">
        <v>7.2343044324116201E-2</v>
      </c>
      <c r="Z13" s="17">
        <v>0.10114178004301901</v>
      </c>
      <c r="AA13" s="17">
        <v>0.14349781024337699</v>
      </c>
      <c r="AB13" s="17"/>
      <c r="AC13" s="17">
        <v>4.9928283137653399E-2</v>
      </c>
      <c r="AD13" s="17">
        <v>6.73342535128474E-2</v>
      </c>
      <c r="AE13" s="17"/>
      <c r="AF13" s="17">
        <v>8.1908489873444401E-2</v>
      </c>
      <c r="AG13" s="17">
        <v>5.0500130884069197E-2</v>
      </c>
      <c r="AH13" s="17">
        <v>4.3694630355560399E-2</v>
      </c>
      <c r="AI13" s="17">
        <v>3.3792215929900601E-2</v>
      </c>
      <c r="AJ13" s="17"/>
      <c r="AK13" s="17">
        <v>8.1503214933715804E-2</v>
      </c>
      <c r="AL13" s="17">
        <v>3.93405697342534E-2</v>
      </c>
      <c r="AM13" s="17"/>
      <c r="AN13" s="17">
        <v>7.3288013756426101E-2</v>
      </c>
      <c r="AO13" s="17">
        <v>6.4049335808797098E-2</v>
      </c>
      <c r="AP13" s="17">
        <v>3.6325068171478903E-2</v>
      </c>
      <c r="AQ13" s="17"/>
      <c r="AR13" s="17">
        <v>8.7531860284524393E-2</v>
      </c>
      <c r="AS13" s="17">
        <v>2.8707006583755801E-2</v>
      </c>
      <c r="AT13" s="17"/>
      <c r="AU13" s="17">
        <v>0.10144168149792</v>
      </c>
      <c r="AV13" s="17">
        <v>3.6061753417236199E-2</v>
      </c>
    </row>
    <row r="14" spans="2:48" x14ac:dyDescent="0.25">
      <c r="B14" s="18" t="s">
        <v>123</v>
      </c>
      <c r="C14" s="17">
        <v>3.1676832882977797E-2</v>
      </c>
      <c r="D14" s="17">
        <v>3.8286138971415397E-2</v>
      </c>
      <c r="E14" s="17">
        <v>2.5654335670268199E-2</v>
      </c>
      <c r="F14" s="17"/>
      <c r="G14" s="17">
        <v>3.03536011176655E-2</v>
      </c>
      <c r="H14" s="17">
        <v>2.4259328253393098E-2</v>
      </c>
      <c r="I14" s="17">
        <v>4.3567592570114999E-2</v>
      </c>
      <c r="J14" s="17">
        <v>3.3898954217843703E-2</v>
      </c>
      <c r="K14" s="17">
        <v>2.62916390286668E-2</v>
      </c>
      <c r="L14" s="17"/>
      <c r="M14" s="17">
        <v>6.9968715808208098E-3</v>
      </c>
      <c r="N14" s="17">
        <v>3.1824134255904198E-2</v>
      </c>
      <c r="O14" s="17">
        <v>2.5528330645202699E-2</v>
      </c>
      <c r="P14" s="17">
        <v>6.0662584270747E-2</v>
      </c>
      <c r="Q14" s="17"/>
      <c r="R14" s="17">
        <v>3.2711089377168101E-2</v>
      </c>
      <c r="S14" s="17">
        <v>3.9895062396317099E-2</v>
      </c>
      <c r="T14" s="17">
        <v>1.55024692849835E-2</v>
      </c>
      <c r="U14" s="17">
        <v>3.7824900039922199E-2</v>
      </c>
      <c r="V14" s="17"/>
      <c r="W14" s="17">
        <v>2.0554786500165099E-2</v>
      </c>
      <c r="X14" s="17">
        <v>3.12078281575764E-2</v>
      </c>
      <c r="Y14" s="17">
        <v>5.5646141952837298E-2</v>
      </c>
      <c r="Z14" s="17">
        <v>0</v>
      </c>
      <c r="AA14" s="17">
        <v>0</v>
      </c>
      <c r="AB14" s="17"/>
      <c r="AC14" s="17">
        <v>2.99242586013144E-2</v>
      </c>
      <c r="AD14" s="17">
        <v>3.3666415122381797E-2</v>
      </c>
      <c r="AE14" s="17"/>
      <c r="AF14" s="17">
        <v>2.0929171372690999E-2</v>
      </c>
      <c r="AG14" s="17">
        <v>5.6704838064063498E-2</v>
      </c>
      <c r="AH14" s="17">
        <v>2.35026319973256E-2</v>
      </c>
      <c r="AI14" s="17">
        <v>3.9979880824072001E-2</v>
      </c>
      <c r="AJ14" s="17"/>
      <c r="AK14" s="17">
        <v>4.2375970534697299E-2</v>
      </c>
      <c r="AL14" s="17">
        <v>2.2964646148629E-2</v>
      </c>
      <c r="AM14" s="17"/>
      <c r="AN14" s="17">
        <v>3.4275638895078703E-2</v>
      </c>
      <c r="AO14" s="17">
        <v>2.9497317552847999E-2</v>
      </c>
      <c r="AP14" s="17">
        <v>2.2179831725412599E-2</v>
      </c>
      <c r="AQ14" s="17"/>
      <c r="AR14" s="17">
        <v>2.5675529798283501E-2</v>
      </c>
      <c r="AS14" s="17">
        <v>3.66751758308081E-2</v>
      </c>
      <c r="AT14" s="17"/>
      <c r="AU14" s="17">
        <v>1.6923458808891002E-2</v>
      </c>
      <c r="AV14" s="17">
        <v>2.2768515821943901E-2</v>
      </c>
    </row>
    <row r="15" spans="2:48" x14ac:dyDescent="0.25">
      <c r="B15" s="18" t="s">
        <v>203</v>
      </c>
      <c r="C15" s="21">
        <v>0.47221398256979003</v>
      </c>
      <c r="D15" s="21">
        <v>0.38410806508817402</v>
      </c>
      <c r="E15" s="21">
        <v>0.554284502560494</v>
      </c>
      <c r="F15" s="21"/>
      <c r="G15" s="21">
        <v>0.57046843534972302</v>
      </c>
      <c r="H15" s="21">
        <v>0.48668372771700702</v>
      </c>
      <c r="I15" s="21">
        <v>0.47318077932335401</v>
      </c>
      <c r="J15" s="21">
        <v>0.48951126217544999</v>
      </c>
      <c r="K15" s="21">
        <v>0.34645910981184203</v>
      </c>
      <c r="L15" s="21"/>
      <c r="M15" s="21">
        <v>0.41947394335291299</v>
      </c>
      <c r="N15" s="21">
        <v>0.49930088642856102</v>
      </c>
      <c r="O15" s="21">
        <v>0.46623764363194697</v>
      </c>
      <c r="P15" s="21">
        <v>0.47646796889751197</v>
      </c>
      <c r="Q15" s="21"/>
      <c r="R15" s="21">
        <v>0.31976415314541801</v>
      </c>
      <c r="S15" s="21">
        <v>0.45443101904198002</v>
      </c>
      <c r="T15" s="21">
        <v>0.46737591428714398</v>
      </c>
      <c r="U15" s="21">
        <v>0.52621028246211898</v>
      </c>
      <c r="V15" s="21"/>
      <c r="W15" s="21">
        <v>0.55969519786465805</v>
      </c>
      <c r="X15" s="21">
        <v>0.480599302260873</v>
      </c>
      <c r="Y15" s="21">
        <v>0.43210520928005902</v>
      </c>
      <c r="Z15" s="21">
        <v>0.23071772464043699</v>
      </c>
      <c r="AA15" s="21">
        <v>0.19560761779622099</v>
      </c>
      <c r="AB15" s="21"/>
      <c r="AC15" s="21">
        <v>0.51558523848847404</v>
      </c>
      <c r="AD15" s="21">
        <v>0.397458272277809</v>
      </c>
      <c r="AE15" s="21"/>
      <c r="AF15" s="21">
        <v>0.40505714427404999</v>
      </c>
      <c r="AG15" s="21">
        <v>0.42011709044111401</v>
      </c>
      <c r="AH15" s="21">
        <v>0.54480883080660902</v>
      </c>
      <c r="AI15" s="21">
        <v>0.484978429794162</v>
      </c>
      <c r="AJ15" s="21"/>
      <c r="AK15" s="21">
        <v>0.42499256178467698</v>
      </c>
      <c r="AL15" s="21">
        <v>0.51150897575847298</v>
      </c>
      <c r="AM15" s="21"/>
      <c r="AN15" s="21">
        <v>0.42765216642110898</v>
      </c>
      <c r="AO15" s="21">
        <v>0.45249186441279798</v>
      </c>
      <c r="AP15" s="21">
        <v>0.55880147247023404</v>
      </c>
      <c r="AQ15" s="21"/>
      <c r="AR15" s="21">
        <v>0.37122316304610897</v>
      </c>
      <c r="AS15" s="21">
        <v>0.635308405361377</v>
      </c>
      <c r="AT15" s="21"/>
      <c r="AU15" s="21">
        <v>0.30553681412476802</v>
      </c>
      <c r="AV15" s="21">
        <v>0.72302575776468503</v>
      </c>
    </row>
    <row r="16" spans="2:48" x14ac:dyDescent="0.25">
      <c r="B16" s="18" t="s">
        <v>204</v>
      </c>
      <c r="C16" s="21">
        <v>0.26827803397265498</v>
      </c>
      <c r="D16" s="21">
        <v>0.315616407346269</v>
      </c>
      <c r="E16" s="21">
        <v>0.224103039316978</v>
      </c>
      <c r="F16" s="21"/>
      <c r="G16" s="21">
        <v>0.17492211507326899</v>
      </c>
      <c r="H16" s="21">
        <v>0.25996814988686501</v>
      </c>
      <c r="I16" s="21">
        <v>0.27379332372455201</v>
      </c>
      <c r="J16" s="21">
        <v>0.25224560573684002</v>
      </c>
      <c r="K16" s="21">
        <v>0.37576555327728001</v>
      </c>
      <c r="L16" s="21"/>
      <c r="M16" s="21">
        <v>0.34313514398634998</v>
      </c>
      <c r="N16" s="21">
        <v>0.265721127713066</v>
      </c>
      <c r="O16" s="21">
        <v>0.25865734182778499</v>
      </c>
      <c r="P16" s="21">
        <v>0.222734359518479</v>
      </c>
      <c r="Q16" s="21"/>
      <c r="R16" s="21">
        <v>0.34574279579881501</v>
      </c>
      <c r="S16" s="21">
        <v>0.28582978105413398</v>
      </c>
      <c r="T16" s="21">
        <v>0.30753473552386101</v>
      </c>
      <c r="U16" s="21">
        <v>0.21855798358144499</v>
      </c>
      <c r="V16" s="21"/>
      <c r="W16" s="21">
        <v>0.20061249961844899</v>
      </c>
      <c r="X16" s="21">
        <v>0.26135778322385</v>
      </c>
      <c r="Y16" s="21">
        <v>0.33209817950167497</v>
      </c>
      <c r="Z16" s="21">
        <v>0.49056481705702698</v>
      </c>
      <c r="AA16" s="21">
        <v>0.44003318876310299</v>
      </c>
      <c r="AB16" s="21"/>
      <c r="AC16" s="21">
        <v>0.23332144955543399</v>
      </c>
      <c r="AD16" s="21">
        <v>0.33834155304511898</v>
      </c>
      <c r="AE16" s="21"/>
      <c r="AF16" s="21">
        <v>0.332481959960026</v>
      </c>
      <c r="AG16" s="21">
        <v>0.28904639476286398</v>
      </c>
      <c r="AH16" s="21">
        <v>0.21763933214689299</v>
      </c>
      <c r="AI16" s="21">
        <v>0.22320411338136001</v>
      </c>
      <c r="AJ16" s="21"/>
      <c r="AK16" s="21">
        <v>0.316315709387336</v>
      </c>
      <c r="AL16" s="21">
        <v>0.233904572934507</v>
      </c>
      <c r="AM16" s="21"/>
      <c r="AN16" s="21">
        <v>0.33447998326556599</v>
      </c>
      <c r="AO16" s="21">
        <v>0.274282190009906</v>
      </c>
      <c r="AP16" s="21">
        <v>0.22104358579830699</v>
      </c>
      <c r="AQ16" s="21"/>
      <c r="AR16" s="21">
        <v>0.36423454886651802</v>
      </c>
      <c r="AS16" s="21">
        <v>0.169720614561958</v>
      </c>
      <c r="AT16" s="21"/>
      <c r="AU16" s="21">
        <v>0.45411603552523</v>
      </c>
      <c r="AV16" s="21">
        <v>0.123295725759042</v>
      </c>
    </row>
    <row r="17" spans="2:48" x14ac:dyDescent="0.25">
      <c r="B17" s="18" t="s">
        <v>147</v>
      </c>
      <c r="C17" s="22">
        <v>-0.20393594859713399</v>
      </c>
      <c r="D17" s="22">
        <v>-6.8491657741904105E-2</v>
      </c>
      <c r="E17" s="22">
        <v>-0.33018146324351499</v>
      </c>
      <c r="F17" s="22"/>
      <c r="G17" s="22">
        <v>-0.39554632027645398</v>
      </c>
      <c r="H17" s="22">
        <v>-0.22671557783014201</v>
      </c>
      <c r="I17" s="22">
        <v>-0.199387455598802</v>
      </c>
      <c r="J17" s="22">
        <v>-0.23726565643861</v>
      </c>
      <c r="K17" s="22">
        <v>2.93064434654376E-2</v>
      </c>
      <c r="L17" s="22"/>
      <c r="M17" s="22">
        <v>-7.6338799366563001E-2</v>
      </c>
      <c r="N17" s="22">
        <v>-0.233579758715495</v>
      </c>
      <c r="O17" s="22">
        <v>-0.20758030180416201</v>
      </c>
      <c r="P17" s="22">
        <v>-0.253733609379033</v>
      </c>
      <c r="Q17" s="22"/>
      <c r="R17" s="22">
        <v>2.59786426533971E-2</v>
      </c>
      <c r="S17" s="22">
        <v>-0.16860123798784599</v>
      </c>
      <c r="T17" s="22">
        <v>-0.15984117876328299</v>
      </c>
      <c r="U17" s="22">
        <v>-0.30765229888067303</v>
      </c>
      <c r="V17" s="22"/>
      <c r="W17" s="22">
        <v>-0.35908269824620898</v>
      </c>
      <c r="X17" s="22">
        <v>-0.21924151903702299</v>
      </c>
      <c r="Y17" s="22">
        <v>-0.10000702977838399</v>
      </c>
      <c r="Z17" s="22">
        <v>0.25984709241658999</v>
      </c>
      <c r="AA17" s="22">
        <v>0.244425570966882</v>
      </c>
      <c r="AB17" s="22"/>
      <c r="AC17" s="22">
        <v>-0.28226378893303899</v>
      </c>
      <c r="AD17" s="22">
        <v>-5.9116719232690199E-2</v>
      </c>
      <c r="AE17" s="22"/>
      <c r="AF17" s="22">
        <v>-7.2575184314024294E-2</v>
      </c>
      <c r="AG17" s="22">
        <v>-0.13107069567825</v>
      </c>
      <c r="AH17" s="22">
        <v>-0.32716949865971601</v>
      </c>
      <c r="AI17" s="22">
        <v>-0.26177431641280202</v>
      </c>
      <c r="AJ17" s="22"/>
      <c r="AK17" s="22">
        <v>-0.10867685239734</v>
      </c>
      <c r="AL17" s="22">
        <v>-0.27760440282396598</v>
      </c>
      <c r="AM17" s="22"/>
      <c r="AN17" s="22">
        <v>-9.3172183155543403E-2</v>
      </c>
      <c r="AO17" s="22">
        <v>-0.17820967440289201</v>
      </c>
      <c r="AP17" s="22">
        <v>-0.33775788667192702</v>
      </c>
      <c r="AQ17" s="22"/>
      <c r="AR17" s="22">
        <v>-6.9886141795915098E-3</v>
      </c>
      <c r="AS17" s="22">
        <v>-0.46558779079941898</v>
      </c>
      <c r="AT17" s="22"/>
      <c r="AU17" s="22">
        <v>0.14857922140046201</v>
      </c>
      <c r="AV17" s="22">
        <v>-0.59973003200564301</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0.13305154919898499</v>
      </c>
      <c r="D9" s="17">
        <v>9.0625112402809294E-2</v>
      </c>
      <c r="E9" s="17">
        <v>0.16880685679287999</v>
      </c>
      <c r="F9" s="17"/>
      <c r="G9" s="17">
        <v>0.203668924665066</v>
      </c>
      <c r="H9" s="17">
        <v>0.13096752030082801</v>
      </c>
      <c r="I9" s="17">
        <v>9.2559710093867098E-2</v>
      </c>
      <c r="J9" s="17">
        <v>0.17745359154120699</v>
      </c>
      <c r="K9" s="17">
        <v>6.3291423895334195E-2</v>
      </c>
      <c r="L9" s="17"/>
      <c r="M9" s="17">
        <v>9.7005642482315205E-2</v>
      </c>
      <c r="N9" s="17">
        <v>0.13861461241581399</v>
      </c>
      <c r="O9" s="17">
        <v>0.14536035571862599</v>
      </c>
      <c r="P9" s="17">
        <v>0.14984056668315901</v>
      </c>
      <c r="Q9" s="17"/>
      <c r="R9" s="17">
        <v>0.10369715904976801</v>
      </c>
      <c r="S9" s="17">
        <v>0.12609387359559199</v>
      </c>
      <c r="T9" s="17">
        <v>0.108614217575348</v>
      </c>
      <c r="U9" s="17">
        <v>0.157382745781072</v>
      </c>
      <c r="V9" s="17"/>
      <c r="W9" s="17">
        <v>0.18967358320239799</v>
      </c>
      <c r="X9" s="17">
        <v>0.12037756745196899</v>
      </c>
      <c r="Y9" s="17">
        <v>0.13805754143544</v>
      </c>
      <c r="Z9" s="17">
        <v>3.8028433270694301E-2</v>
      </c>
      <c r="AA9" s="17">
        <v>0</v>
      </c>
      <c r="AB9" s="17"/>
      <c r="AC9" s="17">
        <v>0.139211490112821</v>
      </c>
      <c r="AD9" s="17">
        <v>0.115893939899282</v>
      </c>
      <c r="AE9" s="17"/>
      <c r="AF9" s="17">
        <v>7.8192356846512795E-2</v>
      </c>
      <c r="AG9" s="17">
        <v>7.1037865256065896E-2</v>
      </c>
      <c r="AH9" s="17">
        <v>0.183064999696083</v>
      </c>
      <c r="AI9" s="17">
        <v>0.22481593071988001</v>
      </c>
      <c r="AJ9" s="17"/>
      <c r="AK9" s="17">
        <v>0.115664920644847</v>
      </c>
      <c r="AL9" s="17">
        <v>0.14634955224233101</v>
      </c>
      <c r="AM9" s="17"/>
      <c r="AN9" s="17">
        <v>0.10996095128662001</v>
      </c>
      <c r="AO9" s="17">
        <v>9.9435939481390595E-2</v>
      </c>
      <c r="AP9" s="17">
        <v>0.18749447667876801</v>
      </c>
      <c r="AQ9" s="17"/>
      <c r="AR9" s="17">
        <v>5.0299486561593297E-2</v>
      </c>
      <c r="AS9" s="17">
        <v>0.25365844440852497</v>
      </c>
      <c r="AT9" s="17"/>
      <c r="AU9" s="17">
        <v>2.4858471047734299E-2</v>
      </c>
      <c r="AV9" s="17">
        <v>0.28992518624963798</v>
      </c>
    </row>
    <row r="10" spans="2:48" x14ac:dyDescent="0.25">
      <c r="B10" s="18" t="s">
        <v>199</v>
      </c>
      <c r="C10" s="17">
        <v>0.240014957392119</v>
      </c>
      <c r="D10" s="17">
        <v>0.18225784999113001</v>
      </c>
      <c r="E10" s="17">
        <v>0.298299957178977</v>
      </c>
      <c r="F10" s="17"/>
      <c r="G10" s="17">
        <v>0.275759966155606</v>
      </c>
      <c r="H10" s="17">
        <v>0.29417813784212998</v>
      </c>
      <c r="I10" s="17">
        <v>0.23087002025158099</v>
      </c>
      <c r="J10" s="17">
        <v>0.242200655462352</v>
      </c>
      <c r="K10" s="17">
        <v>0.16006630759718801</v>
      </c>
      <c r="L10" s="17"/>
      <c r="M10" s="17">
        <v>0.185863032153918</v>
      </c>
      <c r="N10" s="17">
        <v>0.28161109299884202</v>
      </c>
      <c r="O10" s="17">
        <v>0.26079364758217599</v>
      </c>
      <c r="P10" s="17">
        <v>0.20605522976004101</v>
      </c>
      <c r="Q10" s="17"/>
      <c r="R10" s="17">
        <v>0.18801076348859899</v>
      </c>
      <c r="S10" s="17">
        <v>0.28214998018277399</v>
      </c>
      <c r="T10" s="17">
        <v>0.28745160275256199</v>
      </c>
      <c r="U10" s="17">
        <v>0.229939880668908</v>
      </c>
      <c r="V10" s="17"/>
      <c r="W10" s="17">
        <v>0.241556469158971</v>
      </c>
      <c r="X10" s="17">
        <v>0.280694478636627</v>
      </c>
      <c r="Y10" s="17">
        <v>0.15951315437643501</v>
      </c>
      <c r="Z10" s="17">
        <v>0.24924327772462501</v>
      </c>
      <c r="AA10" s="17">
        <v>0</v>
      </c>
      <c r="AB10" s="17"/>
      <c r="AC10" s="17">
        <v>0.23988770571921</v>
      </c>
      <c r="AD10" s="17">
        <v>0.24868629023400601</v>
      </c>
      <c r="AE10" s="17"/>
      <c r="AF10" s="17">
        <v>0.20307741510158001</v>
      </c>
      <c r="AG10" s="17">
        <v>0.21178460627285201</v>
      </c>
      <c r="AH10" s="17">
        <v>0.28996029981956301</v>
      </c>
      <c r="AI10" s="17">
        <v>0.22147903056644</v>
      </c>
      <c r="AJ10" s="17"/>
      <c r="AK10" s="17">
        <v>0.19938167104004301</v>
      </c>
      <c r="AL10" s="17">
        <v>0.26321299541214399</v>
      </c>
      <c r="AM10" s="17"/>
      <c r="AN10" s="17">
        <v>0.20236960439009399</v>
      </c>
      <c r="AO10" s="17">
        <v>0.23768960396126099</v>
      </c>
      <c r="AP10" s="17">
        <v>0.29722063756549799</v>
      </c>
      <c r="AQ10" s="17"/>
      <c r="AR10" s="17">
        <v>0.14868523132637099</v>
      </c>
      <c r="AS10" s="17">
        <v>0.32981325887676999</v>
      </c>
      <c r="AT10" s="17"/>
      <c r="AU10" s="17">
        <v>8.9255303323065902E-2</v>
      </c>
      <c r="AV10" s="17">
        <v>0.41016817226269398</v>
      </c>
    </row>
    <row r="11" spans="2:48" x14ac:dyDescent="0.25">
      <c r="B11" s="18" t="s">
        <v>200</v>
      </c>
      <c r="C11" s="17">
        <v>0.234445963149678</v>
      </c>
      <c r="D11" s="17">
        <v>0.25805777671387697</v>
      </c>
      <c r="E11" s="17">
        <v>0.21150698820675601</v>
      </c>
      <c r="F11" s="17"/>
      <c r="G11" s="17">
        <v>0.232474709823877</v>
      </c>
      <c r="H11" s="17">
        <v>0.200265390447526</v>
      </c>
      <c r="I11" s="17">
        <v>0.25941020263249598</v>
      </c>
      <c r="J11" s="17">
        <v>0.24024759584018299</v>
      </c>
      <c r="K11" s="17">
        <v>0.23935166082488701</v>
      </c>
      <c r="L11" s="17"/>
      <c r="M11" s="17">
        <v>0.24731497531909999</v>
      </c>
      <c r="N11" s="17">
        <v>0.19275527848857699</v>
      </c>
      <c r="O11" s="17">
        <v>0.23075180832881501</v>
      </c>
      <c r="P11" s="17">
        <v>0.27418768411156103</v>
      </c>
      <c r="Q11" s="17"/>
      <c r="R11" s="17">
        <v>0.19769552285456801</v>
      </c>
      <c r="S11" s="17">
        <v>0.21356010349698001</v>
      </c>
      <c r="T11" s="17">
        <v>0.18332614426983099</v>
      </c>
      <c r="U11" s="17">
        <v>0.27999490210339201</v>
      </c>
      <c r="V11" s="17"/>
      <c r="W11" s="17">
        <v>0.25560692576103899</v>
      </c>
      <c r="X11" s="17">
        <v>0.24041978090796601</v>
      </c>
      <c r="Y11" s="17">
        <v>0.19564687847751999</v>
      </c>
      <c r="Z11" s="17">
        <v>0.23367380875038199</v>
      </c>
      <c r="AA11" s="17">
        <v>0.49342689926389899</v>
      </c>
      <c r="AB11" s="17"/>
      <c r="AC11" s="17">
        <v>0.247904174983655</v>
      </c>
      <c r="AD11" s="17">
        <v>0.20047707899718101</v>
      </c>
      <c r="AE11" s="17"/>
      <c r="AF11" s="17">
        <v>0.237137377198401</v>
      </c>
      <c r="AG11" s="17">
        <v>0.244103204702631</v>
      </c>
      <c r="AH11" s="17">
        <v>0.21165548159616501</v>
      </c>
      <c r="AI11" s="17">
        <v>0.31261252176186599</v>
      </c>
      <c r="AJ11" s="17"/>
      <c r="AK11" s="17">
        <v>0.22072378636068701</v>
      </c>
      <c r="AL11" s="17">
        <v>0.24836507314762499</v>
      </c>
      <c r="AM11" s="17"/>
      <c r="AN11" s="17">
        <v>0.22604957098376099</v>
      </c>
      <c r="AO11" s="17">
        <v>0.25049994962262201</v>
      </c>
      <c r="AP11" s="17">
        <v>0.22172344003556699</v>
      </c>
      <c r="AQ11" s="17"/>
      <c r="AR11" s="17">
        <v>0.22154027608237301</v>
      </c>
      <c r="AS11" s="17">
        <v>0.18319541654482899</v>
      </c>
      <c r="AT11" s="17"/>
      <c r="AU11" s="17">
        <v>0.20221208836610499</v>
      </c>
      <c r="AV11" s="17">
        <v>0.161874591430933</v>
      </c>
    </row>
    <row r="12" spans="2:48" x14ac:dyDescent="0.25">
      <c r="B12" s="18" t="s">
        <v>201</v>
      </c>
      <c r="C12" s="17">
        <v>0.27785708716174501</v>
      </c>
      <c r="D12" s="17">
        <v>0.33456595358001201</v>
      </c>
      <c r="E12" s="17">
        <v>0.22629317404180099</v>
      </c>
      <c r="F12" s="17"/>
      <c r="G12" s="17">
        <v>0.22693300667584401</v>
      </c>
      <c r="H12" s="17">
        <v>0.25767149825292901</v>
      </c>
      <c r="I12" s="17">
        <v>0.306720164001897</v>
      </c>
      <c r="J12" s="17">
        <v>0.209054107685087</v>
      </c>
      <c r="K12" s="17">
        <v>0.38627954395817599</v>
      </c>
      <c r="L12" s="17"/>
      <c r="M12" s="17">
        <v>0.33992621071676399</v>
      </c>
      <c r="N12" s="17">
        <v>0.26841312201760897</v>
      </c>
      <c r="O12" s="17">
        <v>0.26346652057785303</v>
      </c>
      <c r="P12" s="17">
        <v>0.25523450560585997</v>
      </c>
      <c r="Q12" s="17"/>
      <c r="R12" s="17">
        <v>0.34513439767772502</v>
      </c>
      <c r="S12" s="17">
        <v>0.28473659364625997</v>
      </c>
      <c r="T12" s="17">
        <v>0.30274323966201999</v>
      </c>
      <c r="U12" s="17">
        <v>0.22200933700075701</v>
      </c>
      <c r="V12" s="17"/>
      <c r="W12" s="17">
        <v>0.23497468114608799</v>
      </c>
      <c r="X12" s="17">
        <v>0.27802863097400199</v>
      </c>
      <c r="Y12" s="17">
        <v>0.32683620994964702</v>
      </c>
      <c r="Z12" s="17">
        <v>0.29370556522840602</v>
      </c>
      <c r="AA12" s="17">
        <v>0.244425570966882</v>
      </c>
      <c r="AB12" s="17"/>
      <c r="AC12" s="17">
        <v>0.265779210296127</v>
      </c>
      <c r="AD12" s="17">
        <v>0.306481648184869</v>
      </c>
      <c r="AE12" s="17"/>
      <c r="AF12" s="17">
        <v>0.323361457629052</v>
      </c>
      <c r="AG12" s="17">
        <v>0.34236257739874099</v>
      </c>
      <c r="AH12" s="17">
        <v>0.23168250833182699</v>
      </c>
      <c r="AI12" s="17">
        <v>0.16599660691345799</v>
      </c>
      <c r="AJ12" s="17"/>
      <c r="AK12" s="17">
        <v>0.31709451244727999</v>
      </c>
      <c r="AL12" s="17">
        <v>0.25042319948646302</v>
      </c>
      <c r="AM12" s="17"/>
      <c r="AN12" s="17">
        <v>0.32552844408100401</v>
      </c>
      <c r="AO12" s="17">
        <v>0.28190747270411498</v>
      </c>
      <c r="AP12" s="17">
        <v>0.236687243952662</v>
      </c>
      <c r="AQ12" s="17"/>
      <c r="AR12" s="17">
        <v>0.413942215910028</v>
      </c>
      <c r="AS12" s="17">
        <v>0.14890505419877401</v>
      </c>
      <c r="AT12" s="17"/>
      <c r="AU12" s="17">
        <v>0.50306693202679997</v>
      </c>
      <c r="AV12" s="17">
        <v>8.1851046593446497E-2</v>
      </c>
    </row>
    <row r="13" spans="2:48" x14ac:dyDescent="0.25">
      <c r="B13" s="18" t="s">
        <v>202</v>
      </c>
      <c r="C13" s="17">
        <v>8.2113005325508498E-2</v>
      </c>
      <c r="D13" s="17">
        <v>0.103333236789366</v>
      </c>
      <c r="E13" s="17">
        <v>6.0630701839437799E-2</v>
      </c>
      <c r="F13" s="17"/>
      <c r="G13" s="17">
        <v>3.7335955618889201E-2</v>
      </c>
      <c r="H13" s="17">
        <v>6.8741085926077306E-2</v>
      </c>
      <c r="I13" s="17">
        <v>7.5445076450502593E-2</v>
      </c>
      <c r="J13" s="17">
        <v>9.2321188153728306E-2</v>
      </c>
      <c r="K13" s="17">
        <v>0.134082373987188</v>
      </c>
      <c r="L13" s="17"/>
      <c r="M13" s="17">
        <v>0.122226993801701</v>
      </c>
      <c r="N13" s="17">
        <v>7.6481678530083905E-2</v>
      </c>
      <c r="O13" s="17">
        <v>7.8624395738356098E-2</v>
      </c>
      <c r="P13" s="17">
        <v>5.7819001609902401E-2</v>
      </c>
      <c r="Q13" s="17"/>
      <c r="R13" s="17">
        <v>0.136958752758641</v>
      </c>
      <c r="S13" s="17">
        <v>7.0785516306244994E-2</v>
      </c>
      <c r="T13" s="17">
        <v>8.5300144568278502E-2</v>
      </c>
      <c r="U13" s="17">
        <v>7.1404437165609194E-2</v>
      </c>
      <c r="V13" s="17"/>
      <c r="W13" s="17">
        <v>5.8494708915508599E-2</v>
      </c>
      <c r="X13" s="17">
        <v>5.1713400568238199E-2</v>
      </c>
      <c r="Y13" s="17">
        <v>0.13493345483594499</v>
      </c>
      <c r="Z13" s="17">
        <v>0.17068919556842399</v>
      </c>
      <c r="AA13" s="17">
        <v>0.26214752976921901</v>
      </c>
      <c r="AB13" s="17"/>
      <c r="AC13" s="17">
        <v>7.6032040114443894E-2</v>
      </c>
      <c r="AD13" s="17">
        <v>9.6759837041485899E-2</v>
      </c>
      <c r="AE13" s="17"/>
      <c r="AF13" s="17">
        <v>0.13816286684193599</v>
      </c>
      <c r="AG13" s="17">
        <v>9.9998071921788695E-2</v>
      </c>
      <c r="AH13" s="17">
        <v>4.1822873081713098E-2</v>
      </c>
      <c r="AI13" s="17">
        <v>4.4460061655094002E-2</v>
      </c>
      <c r="AJ13" s="17"/>
      <c r="AK13" s="17">
        <v>0.11192106700369001</v>
      </c>
      <c r="AL13" s="17">
        <v>6.3874466951150899E-2</v>
      </c>
      <c r="AM13" s="17"/>
      <c r="AN13" s="17">
        <v>0.12235121385809999</v>
      </c>
      <c r="AO13" s="17">
        <v>9.4810310414683602E-2</v>
      </c>
      <c r="AP13" s="17">
        <v>3.2604649526326697E-2</v>
      </c>
      <c r="AQ13" s="17"/>
      <c r="AR13" s="17">
        <v>0.14831150629463299</v>
      </c>
      <c r="AS13" s="17">
        <v>3.9098359147698401E-2</v>
      </c>
      <c r="AT13" s="17"/>
      <c r="AU13" s="17">
        <v>0.162311998221537</v>
      </c>
      <c r="AV13" s="17">
        <v>2.6203135927411601E-2</v>
      </c>
    </row>
    <row r="14" spans="2:48" x14ac:dyDescent="0.25">
      <c r="B14" s="18" t="s">
        <v>123</v>
      </c>
      <c r="C14" s="17">
        <v>3.2517437771965002E-2</v>
      </c>
      <c r="D14" s="17">
        <v>3.1160070522806199E-2</v>
      </c>
      <c r="E14" s="17">
        <v>3.4462321940147797E-2</v>
      </c>
      <c r="F14" s="17"/>
      <c r="G14" s="17">
        <v>2.3827437060717899E-2</v>
      </c>
      <c r="H14" s="17">
        <v>4.8176367230509602E-2</v>
      </c>
      <c r="I14" s="17">
        <v>3.4994826569657099E-2</v>
      </c>
      <c r="J14" s="17">
        <v>3.8722861317442403E-2</v>
      </c>
      <c r="K14" s="17">
        <v>1.69286897372261E-2</v>
      </c>
      <c r="L14" s="17"/>
      <c r="M14" s="17">
        <v>7.6631455262019602E-3</v>
      </c>
      <c r="N14" s="17">
        <v>4.2124215549074903E-2</v>
      </c>
      <c r="O14" s="17">
        <v>2.1003272054172701E-2</v>
      </c>
      <c r="P14" s="17">
        <v>5.6863012229476803E-2</v>
      </c>
      <c r="Q14" s="17"/>
      <c r="R14" s="17">
        <v>2.8503404170698202E-2</v>
      </c>
      <c r="S14" s="17">
        <v>2.2673932772148499E-2</v>
      </c>
      <c r="T14" s="17">
        <v>3.2564651171959398E-2</v>
      </c>
      <c r="U14" s="17">
        <v>3.9268697280261299E-2</v>
      </c>
      <c r="V14" s="17"/>
      <c r="W14" s="17">
        <v>1.9693631815995701E-2</v>
      </c>
      <c r="X14" s="17">
        <v>2.8766141461197801E-2</v>
      </c>
      <c r="Y14" s="17">
        <v>4.5012760925012697E-2</v>
      </c>
      <c r="Z14" s="17">
        <v>1.4659719457469101E-2</v>
      </c>
      <c r="AA14" s="17">
        <v>0</v>
      </c>
      <c r="AB14" s="17"/>
      <c r="AC14" s="17">
        <v>3.1185378773743298E-2</v>
      </c>
      <c r="AD14" s="17">
        <v>3.1701205643175599E-2</v>
      </c>
      <c r="AE14" s="17"/>
      <c r="AF14" s="17">
        <v>2.0068526382517E-2</v>
      </c>
      <c r="AG14" s="17">
        <v>3.0713674447921901E-2</v>
      </c>
      <c r="AH14" s="17">
        <v>4.1813837474650201E-2</v>
      </c>
      <c r="AI14" s="17">
        <v>3.0635848383260798E-2</v>
      </c>
      <c r="AJ14" s="17"/>
      <c r="AK14" s="17">
        <v>3.5214042503451601E-2</v>
      </c>
      <c r="AL14" s="17">
        <v>2.7774712760286299E-2</v>
      </c>
      <c r="AM14" s="17"/>
      <c r="AN14" s="17">
        <v>1.37402154004218E-2</v>
      </c>
      <c r="AO14" s="17">
        <v>3.5656723815927299E-2</v>
      </c>
      <c r="AP14" s="17">
        <v>2.4269552241178698E-2</v>
      </c>
      <c r="AQ14" s="17"/>
      <c r="AR14" s="17">
        <v>1.7221283825001099E-2</v>
      </c>
      <c r="AS14" s="17">
        <v>4.53294668234034E-2</v>
      </c>
      <c r="AT14" s="17"/>
      <c r="AU14" s="17">
        <v>1.82952070147578E-2</v>
      </c>
      <c r="AV14" s="17">
        <v>2.9977867535877702E-2</v>
      </c>
    </row>
    <row r="15" spans="2:48" x14ac:dyDescent="0.25">
      <c r="B15" s="18" t="s">
        <v>203</v>
      </c>
      <c r="C15" s="21">
        <v>0.37306650659110402</v>
      </c>
      <c r="D15" s="21">
        <v>0.27288296239394</v>
      </c>
      <c r="E15" s="21">
        <v>0.46710681397185699</v>
      </c>
      <c r="F15" s="21"/>
      <c r="G15" s="21">
        <v>0.47942889082067203</v>
      </c>
      <c r="H15" s="21">
        <v>0.42514565814295902</v>
      </c>
      <c r="I15" s="21">
        <v>0.32342973034544797</v>
      </c>
      <c r="J15" s="21">
        <v>0.41965424700355902</v>
      </c>
      <c r="K15" s="21">
        <v>0.223357731492523</v>
      </c>
      <c r="L15" s="21"/>
      <c r="M15" s="21">
        <v>0.282868674636233</v>
      </c>
      <c r="N15" s="21">
        <v>0.42022570541465598</v>
      </c>
      <c r="O15" s="21">
        <v>0.40615400330080298</v>
      </c>
      <c r="P15" s="21">
        <v>0.35589579644320002</v>
      </c>
      <c r="Q15" s="21"/>
      <c r="R15" s="21">
        <v>0.29170792253836803</v>
      </c>
      <c r="S15" s="21">
        <v>0.40824385377836703</v>
      </c>
      <c r="T15" s="21">
        <v>0.39606582032790999</v>
      </c>
      <c r="U15" s="21">
        <v>0.387322626449981</v>
      </c>
      <c r="V15" s="21"/>
      <c r="W15" s="21">
        <v>0.43123005236136902</v>
      </c>
      <c r="X15" s="21">
        <v>0.40107204608859598</v>
      </c>
      <c r="Y15" s="21">
        <v>0.29757069581187601</v>
      </c>
      <c r="Z15" s="21">
        <v>0.28727171099532001</v>
      </c>
      <c r="AA15" s="21">
        <v>0</v>
      </c>
      <c r="AB15" s="21"/>
      <c r="AC15" s="21">
        <v>0.379099195832031</v>
      </c>
      <c r="AD15" s="21">
        <v>0.364580230133288</v>
      </c>
      <c r="AE15" s="21"/>
      <c r="AF15" s="21">
        <v>0.28126977194809299</v>
      </c>
      <c r="AG15" s="21">
        <v>0.28282247152891798</v>
      </c>
      <c r="AH15" s="21">
        <v>0.47302529951564498</v>
      </c>
      <c r="AI15" s="21">
        <v>0.44629496128632101</v>
      </c>
      <c r="AJ15" s="21"/>
      <c r="AK15" s="21">
        <v>0.31504659168489102</v>
      </c>
      <c r="AL15" s="21">
        <v>0.40956254765447497</v>
      </c>
      <c r="AM15" s="21"/>
      <c r="AN15" s="21">
        <v>0.31233055567671397</v>
      </c>
      <c r="AO15" s="21">
        <v>0.337125543442652</v>
      </c>
      <c r="AP15" s="21">
        <v>0.484715114244265</v>
      </c>
      <c r="AQ15" s="21"/>
      <c r="AR15" s="21">
        <v>0.19898471788796401</v>
      </c>
      <c r="AS15" s="21">
        <v>0.58347170328529496</v>
      </c>
      <c r="AT15" s="21"/>
      <c r="AU15" s="21">
        <v>0.1141137743708</v>
      </c>
      <c r="AV15" s="21">
        <v>0.70009335851233101</v>
      </c>
    </row>
    <row r="16" spans="2:48" x14ac:dyDescent="0.25">
      <c r="B16" s="18" t="s">
        <v>204</v>
      </c>
      <c r="C16" s="21">
        <v>0.35997009248725298</v>
      </c>
      <c r="D16" s="21">
        <v>0.43789919036937802</v>
      </c>
      <c r="E16" s="21">
        <v>0.28692387588123902</v>
      </c>
      <c r="F16" s="21"/>
      <c r="G16" s="21">
        <v>0.26426896229473301</v>
      </c>
      <c r="H16" s="21">
        <v>0.32641258417900598</v>
      </c>
      <c r="I16" s="21">
        <v>0.38216524045239902</v>
      </c>
      <c r="J16" s="21">
        <v>0.301375295838816</v>
      </c>
      <c r="K16" s="21">
        <v>0.52036191794536502</v>
      </c>
      <c r="L16" s="21"/>
      <c r="M16" s="21">
        <v>0.46215320451846498</v>
      </c>
      <c r="N16" s="21">
        <v>0.344894800547692</v>
      </c>
      <c r="O16" s="21">
        <v>0.34209091631620903</v>
      </c>
      <c r="P16" s="21">
        <v>0.31305350721576197</v>
      </c>
      <c r="Q16" s="21"/>
      <c r="R16" s="21">
        <v>0.48209315043636702</v>
      </c>
      <c r="S16" s="21">
        <v>0.35552210995250499</v>
      </c>
      <c r="T16" s="21">
        <v>0.38804338423029899</v>
      </c>
      <c r="U16" s="21">
        <v>0.29341377416636599</v>
      </c>
      <c r="V16" s="21"/>
      <c r="W16" s="21">
        <v>0.293469390061596</v>
      </c>
      <c r="X16" s="21">
        <v>0.32974203154224002</v>
      </c>
      <c r="Y16" s="21">
        <v>0.461769664785592</v>
      </c>
      <c r="Z16" s="21">
        <v>0.46439476079683001</v>
      </c>
      <c r="AA16" s="21">
        <v>0.50657310073610096</v>
      </c>
      <c r="AB16" s="21"/>
      <c r="AC16" s="21">
        <v>0.34181125041057098</v>
      </c>
      <c r="AD16" s="21">
        <v>0.403241485226355</v>
      </c>
      <c r="AE16" s="21"/>
      <c r="AF16" s="21">
        <v>0.46152432447098901</v>
      </c>
      <c r="AG16" s="21">
        <v>0.44236064932052899</v>
      </c>
      <c r="AH16" s="21">
        <v>0.27350538141354003</v>
      </c>
      <c r="AI16" s="21">
        <v>0.210456668568552</v>
      </c>
      <c r="AJ16" s="21"/>
      <c r="AK16" s="21">
        <v>0.42901557945097002</v>
      </c>
      <c r="AL16" s="21">
        <v>0.31429766643761398</v>
      </c>
      <c r="AM16" s="21"/>
      <c r="AN16" s="21">
        <v>0.447879657939104</v>
      </c>
      <c r="AO16" s="21">
        <v>0.376717783118799</v>
      </c>
      <c r="AP16" s="21">
        <v>0.26929189347898902</v>
      </c>
      <c r="AQ16" s="21"/>
      <c r="AR16" s="21">
        <v>0.56225372220466097</v>
      </c>
      <c r="AS16" s="21">
        <v>0.188003413346473</v>
      </c>
      <c r="AT16" s="21"/>
      <c r="AU16" s="21">
        <v>0.66537893024833705</v>
      </c>
      <c r="AV16" s="21">
        <v>0.10805418252085799</v>
      </c>
    </row>
    <row r="17" spans="2:48" x14ac:dyDescent="0.25">
      <c r="B17" s="18" t="s">
        <v>147</v>
      </c>
      <c r="C17" s="22">
        <v>-1.3096414103850301E-2</v>
      </c>
      <c r="D17" s="22">
        <v>0.165016227975438</v>
      </c>
      <c r="E17" s="22">
        <v>-0.180182938090618</v>
      </c>
      <c r="F17" s="22"/>
      <c r="G17" s="22">
        <v>-0.21515992852593799</v>
      </c>
      <c r="H17" s="22">
        <v>-9.8733073963952797E-2</v>
      </c>
      <c r="I17" s="22">
        <v>5.8735510106951397E-2</v>
      </c>
      <c r="J17" s="22">
        <v>-0.118278951164744</v>
      </c>
      <c r="K17" s="22">
        <v>0.29700418645284199</v>
      </c>
      <c r="L17" s="22"/>
      <c r="M17" s="22">
        <v>0.17928452988223201</v>
      </c>
      <c r="N17" s="22">
        <v>-7.5330904866963797E-2</v>
      </c>
      <c r="O17" s="22">
        <v>-6.4063086984593495E-2</v>
      </c>
      <c r="P17" s="22">
        <v>-4.2842289227437699E-2</v>
      </c>
      <c r="Q17" s="22"/>
      <c r="R17" s="22">
        <v>0.190385227897999</v>
      </c>
      <c r="S17" s="22">
        <v>-5.2721743825861797E-2</v>
      </c>
      <c r="T17" s="22">
        <v>-8.0224360976118795E-3</v>
      </c>
      <c r="U17" s="22">
        <v>-9.3908852283614494E-2</v>
      </c>
      <c r="V17" s="22"/>
      <c r="W17" s="22">
        <v>-0.13776066229977299</v>
      </c>
      <c r="X17" s="22">
        <v>-7.1330014546355694E-2</v>
      </c>
      <c r="Y17" s="22">
        <v>0.164198968973716</v>
      </c>
      <c r="Z17" s="22">
        <v>0.17712304980151</v>
      </c>
      <c r="AA17" s="22">
        <v>0.50657310073610096</v>
      </c>
      <c r="AB17" s="22"/>
      <c r="AC17" s="22">
        <v>-3.7287945421460002E-2</v>
      </c>
      <c r="AD17" s="22">
        <v>3.8661255093066997E-2</v>
      </c>
      <c r="AE17" s="22"/>
      <c r="AF17" s="22">
        <v>0.18025455252289599</v>
      </c>
      <c r="AG17" s="22">
        <v>0.159538177791612</v>
      </c>
      <c r="AH17" s="22">
        <v>-0.19951991810210601</v>
      </c>
      <c r="AI17" s="22">
        <v>-0.23583829271776899</v>
      </c>
      <c r="AJ17" s="22"/>
      <c r="AK17" s="22">
        <v>0.113968987766079</v>
      </c>
      <c r="AL17" s="22">
        <v>-9.5264881216861205E-2</v>
      </c>
      <c r="AM17" s="22"/>
      <c r="AN17" s="22">
        <v>0.13554910226239</v>
      </c>
      <c r="AO17" s="22">
        <v>3.9592239676146598E-2</v>
      </c>
      <c r="AP17" s="22">
        <v>-0.21542322076527601</v>
      </c>
      <c r="AQ17" s="22"/>
      <c r="AR17" s="22">
        <v>0.36326900431669701</v>
      </c>
      <c r="AS17" s="22">
        <v>-0.39546828993882199</v>
      </c>
      <c r="AT17" s="22"/>
      <c r="AU17" s="22">
        <v>0.55126515587753699</v>
      </c>
      <c r="AV17" s="22">
        <v>-0.59203917599147304</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0.111330805811502</v>
      </c>
      <c r="D9" s="17">
        <v>9.0105662391219296E-2</v>
      </c>
      <c r="E9" s="17">
        <v>0.129842340701467</v>
      </c>
      <c r="F9" s="17"/>
      <c r="G9" s="17">
        <v>0.12694810406874801</v>
      </c>
      <c r="H9" s="17">
        <v>0.118833091726869</v>
      </c>
      <c r="I9" s="17">
        <v>9.3299429660977595E-2</v>
      </c>
      <c r="J9" s="17">
        <v>0.13920501229431201</v>
      </c>
      <c r="K9" s="17">
        <v>7.90417975085103E-2</v>
      </c>
      <c r="L9" s="17"/>
      <c r="M9" s="17">
        <v>6.79028607539785E-2</v>
      </c>
      <c r="N9" s="17">
        <v>8.9406141059236596E-2</v>
      </c>
      <c r="O9" s="17">
        <v>0.113386772485931</v>
      </c>
      <c r="P9" s="17">
        <v>0.17520960329412899</v>
      </c>
      <c r="Q9" s="17"/>
      <c r="R9" s="17">
        <v>0.12108880526979</v>
      </c>
      <c r="S9" s="17">
        <v>0.14706638035598199</v>
      </c>
      <c r="T9" s="17">
        <v>0.100912682840451</v>
      </c>
      <c r="U9" s="17">
        <v>8.7879512093923001E-2</v>
      </c>
      <c r="V9" s="17"/>
      <c r="W9" s="17">
        <v>0.16683680090887501</v>
      </c>
      <c r="X9" s="17">
        <v>9.3058556981992502E-2</v>
      </c>
      <c r="Y9" s="17">
        <v>0.11659368870977101</v>
      </c>
      <c r="Z9" s="17">
        <v>6.1038563787909703E-3</v>
      </c>
      <c r="AA9" s="17">
        <v>8.6745102799036106E-2</v>
      </c>
      <c r="AB9" s="17"/>
      <c r="AC9" s="17">
        <v>0.111462044665967</v>
      </c>
      <c r="AD9" s="17">
        <v>0.110532450599946</v>
      </c>
      <c r="AE9" s="17"/>
      <c r="AF9" s="17">
        <v>9.8031487853183205E-2</v>
      </c>
      <c r="AG9" s="17">
        <v>9.4821209951871294E-2</v>
      </c>
      <c r="AH9" s="17">
        <v>0.10707626916440501</v>
      </c>
      <c r="AI9" s="17">
        <v>0.20629555368691599</v>
      </c>
      <c r="AJ9" s="17"/>
      <c r="AK9" s="17">
        <v>0.12776302292355399</v>
      </c>
      <c r="AL9" s="17">
        <v>0.10104205756722601</v>
      </c>
      <c r="AM9" s="17"/>
      <c r="AN9" s="17">
        <v>9.5818353949388299E-2</v>
      </c>
      <c r="AO9" s="17">
        <v>0.122933651743326</v>
      </c>
      <c r="AP9" s="17">
        <v>0.116326010187337</v>
      </c>
      <c r="AQ9" s="17"/>
      <c r="AR9" s="17">
        <v>6.0833663863555799E-2</v>
      </c>
      <c r="AS9" s="17">
        <v>0.17513179090952299</v>
      </c>
      <c r="AT9" s="17"/>
      <c r="AU9" s="17">
        <v>2.9592304057960098E-2</v>
      </c>
      <c r="AV9" s="17">
        <v>0.21650846369871299</v>
      </c>
    </row>
    <row r="10" spans="2:48" x14ac:dyDescent="0.25">
      <c r="B10" s="18" t="s">
        <v>199</v>
      </c>
      <c r="C10" s="17">
        <v>0.25287678326511898</v>
      </c>
      <c r="D10" s="17">
        <v>0.219125107262435</v>
      </c>
      <c r="E10" s="17">
        <v>0.28320076465189697</v>
      </c>
      <c r="F10" s="17"/>
      <c r="G10" s="17">
        <v>0.29677577084310702</v>
      </c>
      <c r="H10" s="17">
        <v>0.22305815571345999</v>
      </c>
      <c r="I10" s="17">
        <v>0.27661885815468601</v>
      </c>
      <c r="J10" s="17">
        <v>0.260002827264813</v>
      </c>
      <c r="K10" s="17">
        <v>0.20977368157717599</v>
      </c>
      <c r="L10" s="17"/>
      <c r="M10" s="17">
        <v>0.27632901598614301</v>
      </c>
      <c r="N10" s="17">
        <v>0.26101535713795498</v>
      </c>
      <c r="O10" s="17">
        <v>0.23306103802942801</v>
      </c>
      <c r="P10" s="17">
        <v>0.220272391819339</v>
      </c>
      <c r="Q10" s="17"/>
      <c r="R10" s="17">
        <v>0.14074890356320399</v>
      </c>
      <c r="S10" s="17">
        <v>0.28091989094804098</v>
      </c>
      <c r="T10" s="17">
        <v>0.25916222153656499</v>
      </c>
      <c r="U10" s="17">
        <v>0.28249862235709899</v>
      </c>
      <c r="V10" s="17"/>
      <c r="W10" s="17">
        <v>0.25474660471194399</v>
      </c>
      <c r="X10" s="17">
        <v>0.26901636724647698</v>
      </c>
      <c r="Y10" s="17">
        <v>0.259891282023413</v>
      </c>
      <c r="Z10" s="17">
        <v>0.19694850302098099</v>
      </c>
      <c r="AA10" s="17">
        <v>0</v>
      </c>
      <c r="AB10" s="17"/>
      <c r="AC10" s="17">
        <v>0.27574368267500299</v>
      </c>
      <c r="AD10" s="17">
        <v>0.21202973494836799</v>
      </c>
      <c r="AE10" s="17"/>
      <c r="AF10" s="17">
        <v>0.20072337400881399</v>
      </c>
      <c r="AG10" s="17">
        <v>0.26971467230671797</v>
      </c>
      <c r="AH10" s="17">
        <v>0.30492877544359098</v>
      </c>
      <c r="AI10" s="17">
        <v>0.17580192376218301</v>
      </c>
      <c r="AJ10" s="17"/>
      <c r="AK10" s="17">
        <v>0.193393868691975</v>
      </c>
      <c r="AL10" s="17">
        <v>0.29248059412573102</v>
      </c>
      <c r="AM10" s="17"/>
      <c r="AN10" s="17">
        <v>0.21047191601144</v>
      </c>
      <c r="AO10" s="17">
        <v>0.25414650472376299</v>
      </c>
      <c r="AP10" s="17">
        <v>0.31387999873386702</v>
      </c>
      <c r="AQ10" s="17"/>
      <c r="AR10" s="17">
        <v>0.165560275201905</v>
      </c>
      <c r="AS10" s="17">
        <v>0.35497238740286902</v>
      </c>
      <c r="AT10" s="17"/>
      <c r="AU10" s="17">
        <v>0.14482020938929999</v>
      </c>
      <c r="AV10" s="17">
        <v>0.38984476702976001</v>
      </c>
    </row>
    <row r="11" spans="2:48" x14ac:dyDescent="0.25">
      <c r="B11" s="18" t="s">
        <v>200</v>
      </c>
      <c r="C11" s="17">
        <v>0.25262416811259802</v>
      </c>
      <c r="D11" s="17">
        <v>0.28026697225708502</v>
      </c>
      <c r="E11" s="17">
        <v>0.22770452275701999</v>
      </c>
      <c r="F11" s="17"/>
      <c r="G11" s="17">
        <v>0.25022492439603999</v>
      </c>
      <c r="H11" s="17">
        <v>0.25705161439762098</v>
      </c>
      <c r="I11" s="17">
        <v>0.264704005065864</v>
      </c>
      <c r="J11" s="17">
        <v>0.20002541159722001</v>
      </c>
      <c r="K11" s="17">
        <v>0.29120818127565401</v>
      </c>
      <c r="L11" s="17"/>
      <c r="M11" s="17">
        <v>0.239084631848903</v>
      </c>
      <c r="N11" s="17">
        <v>0.27332950566488101</v>
      </c>
      <c r="O11" s="17">
        <v>0.248129048945532</v>
      </c>
      <c r="P11" s="17">
        <v>0.24363832343893299</v>
      </c>
      <c r="Q11" s="17"/>
      <c r="R11" s="17">
        <v>0.24839020573683601</v>
      </c>
      <c r="S11" s="17">
        <v>0.17642522931174201</v>
      </c>
      <c r="T11" s="17">
        <v>0.25591432003794701</v>
      </c>
      <c r="U11" s="17">
        <v>0.29498147574761502</v>
      </c>
      <c r="V11" s="17"/>
      <c r="W11" s="17">
        <v>0.23943931834429899</v>
      </c>
      <c r="X11" s="17">
        <v>0.28319686846373499</v>
      </c>
      <c r="Y11" s="17">
        <v>0.181029015619141</v>
      </c>
      <c r="Z11" s="17">
        <v>0.26277414395154702</v>
      </c>
      <c r="AA11" s="17">
        <v>0.46818038302107101</v>
      </c>
      <c r="AB11" s="17"/>
      <c r="AC11" s="17">
        <v>0.26144937862681999</v>
      </c>
      <c r="AD11" s="17">
        <v>0.228338931353291</v>
      </c>
      <c r="AE11" s="17"/>
      <c r="AF11" s="17">
        <v>0.26375478462346302</v>
      </c>
      <c r="AG11" s="17">
        <v>0.194854832413595</v>
      </c>
      <c r="AH11" s="17">
        <v>0.26070529489601102</v>
      </c>
      <c r="AI11" s="17">
        <v>0.299074158562882</v>
      </c>
      <c r="AJ11" s="17"/>
      <c r="AK11" s="17">
        <v>0.24637354415731</v>
      </c>
      <c r="AL11" s="17">
        <v>0.248147737036332</v>
      </c>
      <c r="AM11" s="17"/>
      <c r="AN11" s="17">
        <v>0.23922183705779199</v>
      </c>
      <c r="AO11" s="17">
        <v>0.25322898541924399</v>
      </c>
      <c r="AP11" s="17">
        <v>0.24297402272597399</v>
      </c>
      <c r="AQ11" s="17"/>
      <c r="AR11" s="17">
        <v>0.24203552764418099</v>
      </c>
      <c r="AS11" s="17">
        <v>0.193266280006478</v>
      </c>
      <c r="AT11" s="17"/>
      <c r="AU11" s="17">
        <v>0.22425012561895499</v>
      </c>
      <c r="AV11" s="17">
        <v>0.17632682224443499</v>
      </c>
    </row>
    <row r="12" spans="2:48" x14ac:dyDescent="0.25">
      <c r="B12" s="18" t="s">
        <v>201</v>
      </c>
      <c r="C12" s="17">
        <v>0.27630023012563398</v>
      </c>
      <c r="D12" s="17">
        <v>0.29060938548941401</v>
      </c>
      <c r="E12" s="17">
        <v>0.26344643274956198</v>
      </c>
      <c r="F12" s="17"/>
      <c r="G12" s="17">
        <v>0.26165557892887498</v>
      </c>
      <c r="H12" s="17">
        <v>0.31872889684004502</v>
      </c>
      <c r="I12" s="17">
        <v>0.25007692451246299</v>
      </c>
      <c r="J12" s="17">
        <v>0.25056167395252599</v>
      </c>
      <c r="K12" s="17">
        <v>0.300285914360434</v>
      </c>
      <c r="L12" s="17"/>
      <c r="M12" s="17">
        <v>0.31880524996569698</v>
      </c>
      <c r="N12" s="17">
        <v>0.25251138777370902</v>
      </c>
      <c r="O12" s="17">
        <v>0.29447251590766799</v>
      </c>
      <c r="P12" s="17">
        <v>0.25824066448576999</v>
      </c>
      <c r="Q12" s="17"/>
      <c r="R12" s="17">
        <v>0.34205499226539698</v>
      </c>
      <c r="S12" s="17">
        <v>0.27206887325033902</v>
      </c>
      <c r="T12" s="17">
        <v>0.27652593380028201</v>
      </c>
      <c r="U12" s="17">
        <v>0.255308294639009</v>
      </c>
      <c r="V12" s="17"/>
      <c r="W12" s="17">
        <v>0.252820527683704</v>
      </c>
      <c r="X12" s="17">
        <v>0.29671326644701901</v>
      </c>
      <c r="Y12" s="17">
        <v>0.26906284037672801</v>
      </c>
      <c r="Z12" s="17">
        <v>0.384783835984428</v>
      </c>
      <c r="AA12" s="17">
        <v>0.105969086140295</v>
      </c>
      <c r="AB12" s="17"/>
      <c r="AC12" s="17">
        <v>0.26647826446802297</v>
      </c>
      <c r="AD12" s="17">
        <v>0.30251425318840103</v>
      </c>
      <c r="AE12" s="17"/>
      <c r="AF12" s="17">
        <v>0.30542304322227898</v>
      </c>
      <c r="AG12" s="17">
        <v>0.32124243772309202</v>
      </c>
      <c r="AH12" s="17">
        <v>0.24456046420265701</v>
      </c>
      <c r="AI12" s="17">
        <v>0.229280155773989</v>
      </c>
      <c r="AJ12" s="17"/>
      <c r="AK12" s="17">
        <v>0.28498016899008</v>
      </c>
      <c r="AL12" s="17">
        <v>0.274743361400202</v>
      </c>
      <c r="AM12" s="17"/>
      <c r="AN12" s="17">
        <v>0.32555978078305198</v>
      </c>
      <c r="AO12" s="17">
        <v>0.25385409039672302</v>
      </c>
      <c r="AP12" s="17">
        <v>0.27295882273268302</v>
      </c>
      <c r="AQ12" s="17"/>
      <c r="AR12" s="17">
        <v>0.37620625243758099</v>
      </c>
      <c r="AS12" s="17">
        <v>0.20411313391472</v>
      </c>
      <c r="AT12" s="17"/>
      <c r="AU12" s="17">
        <v>0.42908387255564301</v>
      </c>
      <c r="AV12" s="17">
        <v>0.17451133888245399</v>
      </c>
    </row>
    <row r="13" spans="2:48" x14ac:dyDescent="0.25">
      <c r="B13" s="18" t="s">
        <v>202</v>
      </c>
      <c r="C13" s="17">
        <v>7.0560757994518594E-2</v>
      </c>
      <c r="D13" s="17">
        <v>8.3911126144056394E-2</v>
      </c>
      <c r="E13" s="17">
        <v>5.8515013281725502E-2</v>
      </c>
      <c r="F13" s="17"/>
      <c r="G13" s="17">
        <v>2.8298617159051302E-2</v>
      </c>
      <c r="H13" s="17">
        <v>4.9951992415799902E-2</v>
      </c>
      <c r="I13" s="17">
        <v>8.6604455809690895E-2</v>
      </c>
      <c r="J13" s="17">
        <v>0.10017250233524599</v>
      </c>
      <c r="K13" s="17">
        <v>8.5586065758566698E-2</v>
      </c>
      <c r="L13" s="17"/>
      <c r="M13" s="17">
        <v>8.4915383975615696E-2</v>
      </c>
      <c r="N13" s="17">
        <v>6.7182510961905695E-2</v>
      </c>
      <c r="O13" s="17">
        <v>7.82980356286299E-2</v>
      </c>
      <c r="P13" s="17">
        <v>5.8487543472649201E-2</v>
      </c>
      <c r="Q13" s="17"/>
      <c r="R13" s="17">
        <v>9.5988935577854498E-2</v>
      </c>
      <c r="S13" s="17">
        <v>6.3480853310451502E-2</v>
      </c>
      <c r="T13" s="17">
        <v>9.4264425698369597E-2</v>
      </c>
      <c r="U13" s="17">
        <v>3.90706117283008E-2</v>
      </c>
      <c r="V13" s="17"/>
      <c r="W13" s="17">
        <v>5.4363294710397303E-2</v>
      </c>
      <c r="X13" s="17">
        <v>2.9761366738332101E-2</v>
      </c>
      <c r="Y13" s="17">
        <v>0.11825579525142001</v>
      </c>
      <c r="Z13" s="17">
        <v>0.13464405340173199</v>
      </c>
      <c r="AA13" s="17">
        <v>0.33910542803959798</v>
      </c>
      <c r="AB13" s="17"/>
      <c r="AC13" s="17">
        <v>5.4130229263969397E-2</v>
      </c>
      <c r="AD13" s="17">
        <v>0.10032947614280199</v>
      </c>
      <c r="AE13" s="17"/>
      <c r="AF13" s="17">
        <v>0.10781190488772301</v>
      </c>
      <c r="AG13" s="17">
        <v>8.5089964921529301E-2</v>
      </c>
      <c r="AH13" s="17">
        <v>4.5145526896126303E-2</v>
      </c>
      <c r="AI13" s="17">
        <v>1.7479888085133299E-2</v>
      </c>
      <c r="AJ13" s="17"/>
      <c r="AK13" s="17">
        <v>9.3996491705919893E-2</v>
      </c>
      <c r="AL13" s="17">
        <v>5.8394741652054098E-2</v>
      </c>
      <c r="AM13" s="17"/>
      <c r="AN13" s="17">
        <v>0.10325595950142399</v>
      </c>
      <c r="AO13" s="17">
        <v>8.0329809617465595E-2</v>
      </c>
      <c r="AP13" s="17">
        <v>2.8853664369708699E-2</v>
      </c>
      <c r="AQ13" s="17"/>
      <c r="AR13" s="17">
        <v>0.127103247937605</v>
      </c>
      <c r="AS13" s="17">
        <v>2.9276709346645599E-2</v>
      </c>
      <c r="AT13" s="17"/>
      <c r="AU13" s="17">
        <v>0.148726181545902</v>
      </c>
      <c r="AV13" s="17">
        <v>2.0625983271171301E-2</v>
      </c>
    </row>
    <row r="14" spans="2:48" x14ac:dyDescent="0.25">
      <c r="B14" s="18" t="s">
        <v>123</v>
      </c>
      <c r="C14" s="17">
        <v>3.6307254690628898E-2</v>
      </c>
      <c r="D14" s="17">
        <v>3.5981746455790602E-2</v>
      </c>
      <c r="E14" s="17">
        <v>3.7290925858327897E-2</v>
      </c>
      <c r="F14" s="17"/>
      <c r="G14" s="17">
        <v>3.6097004604177897E-2</v>
      </c>
      <c r="H14" s="17">
        <v>3.23762489062034E-2</v>
      </c>
      <c r="I14" s="17">
        <v>2.8696326796318301E-2</v>
      </c>
      <c r="J14" s="17">
        <v>5.0032572555882199E-2</v>
      </c>
      <c r="K14" s="17">
        <v>3.4104359519659302E-2</v>
      </c>
      <c r="L14" s="17"/>
      <c r="M14" s="17">
        <v>1.29628574696631E-2</v>
      </c>
      <c r="N14" s="17">
        <v>5.6555097402313098E-2</v>
      </c>
      <c r="O14" s="17">
        <v>3.26525890028114E-2</v>
      </c>
      <c r="P14" s="17">
        <v>4.4151473489179797E-2</v>
      </c>
      <c r="Q14" s="17"/>
      <c r="R14" s="17">
        <v>5.1728157586918198E-2</v>
      </c>
      <c r="S14" s="17">
        <v>6.0038772823444803E-2</v>
      </c>
      <c r="T14" s="17">
        <v>1.32204160863849E-2</v>
      </c>
      <c r="U14" s="17">
        <v>4.0261483434053502E-2</v>
      </c>
      <c r="V14" s="17"/>
      <c r="W14" s="17">
        <v>3.1793453640781198E-2</v>
      </c>
      <c r="X14" s="17">
        <v>2.8253574122444301E-2</v>
      </c>
      <c r="Y14" s="17">
        <v>5.5167378019526599E-2</v>
      </c>
      <c r="Z14" s="17">
        <v>1.47456072625206E-2</v>
      </c>
      <c r="AA14" s="17">
        <v>0</v>
      </c>
      <c r="AB14" s="17"/>
      <c r="AC14" s="17">
        <v>3.0736400300218101E-2</v>
      </c>
      <c r="AD14" s="17">
        <v>4.62551537671912E-2</v>
      </c>
      <c r="AE14" s="17"/>
      <c r="AF14" s="17">
        <v>2.42554054045378E-2</v>
      </c>
      <c r="AG14" s="17">
        <v>3.4276882683194697E-2</v>
      </c>
      <c r="AH14" s="17">
        <v>3.7583669397210702E-2</v>
      </c>
      <c r="AI14" s="17">
        <v>7.2068320128896801E-2</v>
      </c>
      <c r="AJ14" s="17"/>
      <c r="AK14" s="17">
        <v>5.3492903531160998E-2</v>
      </c>
      <c r="AL14" s="17">
        <v>2.5191508218454801E-2</v>
      </c>
      <c r="AM14" s="17"/>
      <c r="AN14" s="17">
        <v>2.56721526969028E-2</v>
      </c>
      <c r="AO14" s="17">
        <v>3.5506958099478798E-2</v>
      </c>
      <c r="AP14" s="17">
        <v>2.50074812504298E-2</v>
      </c>
      <c r="AQ14" s="17"/>
      <c r="AR14" s="17">
        <v>2.8261032915171898E-2</v>
      </c>
      <c r="AS14" s="17">
        <v>4.3239698419765001E-2</v>
      </c>
      <c r="AT14" s="17"/>
      <c r="AU14" s="17">
        <v>2.3527306832240601E-2</v>
      </c>
      <c r="AV14" s="17">
        <v>2.2182624873467002E-2</v>
      </c>
    </row>
    <row r="15" spans="2:48" x14ac:dyDescent="0.25">
      <c r="B15" s="18" t="s">
        <v>203</v>
      </c>
      <c r="C15" s="21">
        <v>0.36420758907662099</v>
      </c>
      <c r="D15" s="21">
        <v>0.30923076965365398</v>
      </c>
      <c r="E15" s="21">
        <v>0.41304310535336403</v>
      </c>
      <c r="F15" s="21"/>
      <c r="G15" s="21">
        <v>0.42372387491185498</v>
      </c>
      <c r="H15" s="21">
        <v>0.34189124744033</v>
      </c>
      <c r="I15" s="21">
        <v>0.36991828781566299</v>
      </c>
      <c r="J15" s="21">
        <v>0.39920783955912598</v>
      </c>
      <c r="K15" s="21">
        <v>0.288815479085686</v>
      </c>
      <c r="L15" s="21"/>
      <c r="M15" s="21">
        <v>0.34423187674012201</v>
      </c>
      <c r="N15" s="21">
        <v>0.35042149819719098</v>
      </c>
      <c r="O15" s="21">
        <v>0.34644781051536</v>
      </c>
      <c r="P15" s="21">
        <v>0.39548199511346899</v>
      </c>
      <c r="Q15" s="21"/>
      <c r="R15" s="21">
        <v>0.26183770883299401</v>
      </c>
      <c r="S15" s="21">
        <v>0.427986271304023</v>
      </c>
      <c r="T15" s="21">
        <v>0.360074904377016</v>
      </c>
      <c r="U15" s="21">
        <v>0.37037813445102202</v>
      </c>
      <c r="V15" s="21"/>
      <c r="W15" s="21">
        <v>0.42158340562081797</v>
      </c>
      <c r="X15" s="21">
        <v>0.36207492422846899</v>
      </c>
      <c r="Y15" s="21">
        <v>0.37648497073318499</v>
      </c>
      <c r="Z15" s="21">
        <v>0.20305235939977201</v>
      </c>
      <c r="AA15" s="21">
        <v>8.6745102799036106E-2</v>
      </c>
      <c r="AB15" s="21"/>
      <c r="AC15" s="21">
        <v>0.38720572734096997</v>
      </c>
      <c r="AD15" s="21">
        <v>0.32256218554831401</v>
      </c>
      <c r="AE15" s="21"/>
      <c r="AF15" s="21">
        <v>0.29875486186199701</v>
      </c>
      <c r="AG15" s="21">
        <v>0.36453588225858902</v>
      </c>
      <c r="AH15" s="21">
        <v>0.41200504460799597</v>
      </c>
      <c r="AI15" s="21">
        <v>0.382097477449098</v>
      </c>
      <c r="AJ15" s="21"/>
      <c r="AK15" s="21">
        <v>0.32115689161552902</v>
      </c>
      <c r="AL15" s="21">
        <v>0.39352265169295703</v>
      </c>
      <c r="AM15" s="21"/>
      <c r="AN15" s="21">
        <v>0.30629026996082898</v>
      </c>
      <c r="AO15" s="21">
        <v>0.37708015646708898</v>
      </c>
      <c r="AP15" s="21">
        <v>0.43020600892120398</v>
      </c>
      <c r="AQ15" s="21"/>
      <c r="AR15" s="21">
        <v>0.22639393906546099</v>
      </c>
      <c r="AS15" s="21">
        <v>0.53010417831239198</v>
      </c>
      <c r="AT15" s="21"/>
      <c r="AU15" s="21">
        <v>0.17441251344726</v>
      </c>
      <c r="AV15" s="21">
        <v>0.60635323072847302</v>
      </c>
    </row>
    <row r="16" spans="2:48" x14ac:dyDescent="0.25">
      <c r="B16" s="18" t="s">
        <v>204</v>
      </c>
      <c r="C16" s="21">
        <v>0.34686098812015298</v>
      </c>
      <c r="D16" s="21">
        <v>0.37452051163347</v>
      </c>
      <c r="E16" s="21">
        <v>0.32196144603128801</v>
      </c>
      <c r="F16" s="21"/>
      <c r="G16" s="21">
        <v>0.289954196087927</v>
      </c>
      <c r="H16" s="21">
        <v>0.36868088925584502</v>
      </c>
      <c r="I16" s="21">
        <v>0.336681380322154</v>
      </c>
      <c r="J16" s="21">
        <v>0.35073417628777198</v>
      </c>
      <c r="K16" s="21">
        <v>0.38587198011900098</v>
      </c>
      <c r="L16" s="21"/>
      <c r="M16" s="21">
        <v>0.40372063394131202</v>
      </c>
      <c r="N16" s="21">
        <v>0.31969389873561499</v>
      </c>
      <c r="O16" s="21">
        <v>0.37277055153629701</v>
      </c>
      <c r="P16" s="21">
        <v>0.31672820795841899</v>
      </c>
      <c r="Q16" s="21"/>
      <c r="R16" s="21">
        <v>0.43804392784325102</v>
      </c>
      <c r="S16" s="21">
        <v>0.33554972656079002</v>
      </c>
      <c r="T16" s="21">
        <v>0.37079035949865202</v>
      </c>
      <c r="U16" s="21">
        <v>0.29437890636731001</v>
      </c>
      <c r="V16" s="21"/>
      <c r="W16" s="21">
        <v>0.30718382239410202</v>
      </c>
      <c r="X16" s="21">
        <v>0.32647463318535103</v>
      </c>
      <c r="Y16" s="21">
        <v>0.387318635628148</v>
      </c>
      <c r="Z16" s="21">
        <v>0.51942788938616002</v>
      </c>
      <c r="AA16" s="21">
        <v>0.44507451417989302</v>
      </c>
      <c r="AB16" s="21"/>
      <c r="AC16" s="21">
        <v>0.32060849373199302</v>
      </c>
      <c r="AD16" s="21">
        <v>0.40284372933120399</v>
      </c>
      <c r="AE16" s="21"/>
      <c r="AF16" s="21">
        <v>0.413234948110001</v>
      </c>
      <c r="AG16" s="21">
        <v>0.406332402644621</v>
      </c>
      <c r="AH16" s="21">
        <v>0.28970599109878298</v>
      </c>
      <c r="AI16" s="21">
        <v>0.24676004385912301</v>
      </c>
      <c r="AJ16" s="21"/>
      <c r="AK16" s="21">
        <v>0.378976660696</v>
      </c>
      <c r="AL16" s="21">
        <v>0.333138103052256</v>
      </c>
      <c r="AM16" s="21"/>
      <c r="AN16" s="21">
        <v>0.428815740284477</v>
      </c>
      <c r="AO16" s="21">
        <v>0.33418390001418802</v>
      </c>
      <c r="AP16" s="21">
        <v>0.301812487102392</v>
      </c>
      <c r="AQ16" s="21"/>
      <c r="AR16" s="21">
        <v>0.50330950037518596</v>
      </c>
      <c r="AS16" s="21">
        <v>0.233389843261365</v>
      </c>
      <c r="AT16" s="21"/>
      <c r="AU16" s="21">
        <v>0.57781005410154396</v>
      </c>
      <c r="AV16" s="21">
        <v>0.195137322153625</v>
      </c>
    </row>
    <row r="17" spans="2:48" x14ac:dyDescent="0.25">
      <c r="B17" s="18" t="s">
        <v>147</v>
      </c>
      <c r="C17" s="22">
        <v>-1.7346600956467999E-2</v>
      </c>
      <c r="D17" s="22">
        <v>6.5289741979816004E-2</v>
      </c>
      <c r="E17" s="22">
        <v>-9.1081659322076597E-2</v>
      </c>
      <c r="F17" s="22"/>
      <c r="G17" s="22">
        <v>-0.13376967882392901</v>
      </c>
      <c r="H17" s="22">
        <v>2.6789641815515498E-2</v>
      </c>
      <c r="I17" s="22">
        <v>-3.3236907493509098E-2</v>
      </c>
      <c r="J17" s="22">
        <v>-4.84736632713531E-2</v>
      </c>
      <c r="K17" s="22">
        <v>9.7056501033314396E-2</v>
      </c>
      <c r="L17" s="22"/>
      <c r="M17" s="22">
        <v>5.9488757201190401E-2</v>
      </c>
      <c r="N17" s="22">
        <v>-3.0727599461576799E-2</v>
      </c>
      <c r="O17" s="22">
        <v>2.6322741020938002E-2</v>
      </c>
      <c r="P17" s="22">
        <v>-7.8753787155049798E-2</v>
      </c>
      <c r="Q17" s="22"/>
      <c r="R17" s="22">
        <v>0.17620621901025699</v>
      </c>
      <c r="S17" s="22">
        <v>-9.2436544743232596E-2</v>
      </c>
      <c r="T17" s="22">
        <v>1.0715455121636E-2</v>
      </c>
      <c r="U17" s="22">
        <v>-7.5999228083711595E-2</v>
      </c>
      <c r="V17" s="22"/>
      <c r="W17" s="22">
        <v>-0.11439958322671701</v>
      </c>
      <c r="X17" s="22">
        <v>-3.5600291043118203E-2</v>
      </c>
      <c r="Y17" s="22">
        <v>1.08336648949634E-2</v>
      </c>
      <c r="Z17" s="22">
        <v>0.31637552998638802</v>
      </c>
      <c r="AA17" s="22">
        <v>0.358329411380856</v>
      </c>
      <c r="AB17" s="22"/>
      <c r="AC17" s="22">
        <v>-6.6597233608977E-2</v>
      </c>
      <c r="AD17" s="22">
        <v>8.0281543782889195E-2</v>
      </c>
      <c r="AE17" s="22"/>
      <c r="AF17" s="22">
        <v>0.114480086248004</v>
      </c>
      <c r="AG17" s="22">
        <v>4.1796520386032002E-2</v>
      </c>
      <c r="AH17" s="22">
        <v>-0.122299053509213</v>
      </c>
      <c r="AI17" s="22">
        <v>-0.13533743358997599</v>
      </c>
      <c r="AJ17" s="22"/>
      <c r="AK17" s="22">
        <v>5.7819769080471199E-2</v>
      </c>
      <c r="AL17" s="22">
        <v>-6.0384548640700801E-2</v>
      </c>
      <c r="AM17" s="22"/>
      <c r="AN17" s="22">
        <v>0.12252547032364799</v>
      </c>
      <c r="AO17" s="22">
        <v>-4.2896256452900502E-2</v>
      </c>
      <c r="AP17" s="22">
        <v>-0.128393521818813</v>
      </c>
      <c r="AQ17" s="22"/>
      <c r="AR17" s="22">
        <v>0.276915561309725</v>
      </c>
      <c r="AS17" s="22">
        <v>-0.29671433505102701</v>
      </c>
      <c r="AT17" s="22"/>
      <c r="AU17" s="22">
        <v>0.40339754065428401</v>
      </c>
      <c r="AV17" s="22">
        <v>-0.41121590857484802</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0.11689020781161499</v>
      </c>
      <c r="D9" s="17">
        <v>9.4260972255983705E-2</v>
      </c>
      <c r="E9" s="17">
        <v>0.13455476986606801</v>
      </c>
      <c r="F9" s="17"/>
      <c r="G9" s="17">
        <v>0.104432476612559</v>
      </c>
      <c r="H9" s="17">
        <v>0.122477320195944</v>
      </c>
      <c r="I9" s="17">
        <v>0.1188756404164</v>
      </c>
      <c r="J9" s="17">
        <v>0.17904348676690901</v>
      </c>
      <c r="K9" s="17">
        <v>5.9387565087120398E-2</v>
      </c>
      <c r="L9" s="17"/>
      <c r="M9" s="17">
        <v>0.103319712663448</v>
      </c>
      <c r="N9" s="17">
        <v>0.103897203235236</v>
      </c>
      <c r="O9" s="17">
        <v>0.119091927670307</v>
      </c>
      <c r="P9" s="17">
        <v>0.14191472597850899</v>
      </c>
      <c r="Q9" s="17"/>
      <c r="R9" s="17">
        <v>0.10556265371948299</v>
      </c>
      <c r="S9" s="17">
        <v>0.107903835680961</v>
      </c>
      <c r="T9" s="17">
        <v>0.12571471059858</v>
      </c>
      <c r="U9" s="17">
        <v>0.115259112816144</v>
      </c>
      <c r="V9" s="17"/>
      <c r="W9" s="17">
        <v>0.15391432870617</v>
      </c>
      <c r="X9" s="17">
        <v>0.108514732798102</v>
      </c>
      <c r="Y9" s="17">
        <v>0.13606219272252201</v>
      </c>
      <c r="Z9" s="17">
        <v>2.6576275509801E-2</v>
      </c>
      <c r="AA9" s="17">
        <v>8.6745102799036106E-2</v>
      </c>
      <c r="AB9" s="17"/>
      <c r="AC9" s="17">
        <v>0.11827672621445599</v>
      </c>
      <c r="AD9" s="17">
        <v>0.110419571819957</v>
      </c>
      <c r="AE9" s="17"/>
      <c r="AF9" s="17">
        <v>8.8096104682916496E-2</v>
      </c>
      <c r="AG9" s="17">
        <v>0.104118165106621</v>
      </c>
      <c r="AH9" s="17">
        <v>0.13258791927498101</v>
      </c>
      <c r="AI9" s="17">
        <v>0.172283158617653</v>
      </c>
      <c r="AJ9" s="17"/>
      <c r="AK9" s="17">
        <v>0.11111892950056999</v>
      </c>
      <c r="AL9" s="17">
        <v>0.12263972740731</v>
      </c>
      <c r="AM9" s="17"/>
      <c r="AN9" s="17">
        <v>0.122633955209022</v>
      </c>
      <c r="AO9" s="17">
        <v>9.3663782987413305E-2</v>
      </c>
      <c r="AP9" s="17">
        <v>0.14171418435197</v>
      </c>
      <c r="AQ9" s="17"/>
      <c r="AR9" s="17">
        <v>6.5610449346499303E-2</v>
      </c>
      <c r="AS9" s="17">
        <v>0.21530776248799899</v>
      </c>
      <c r="AT9" s="17"/>
      <c r="AU9" s="17">
        <v>3.8648484072853297E-2</v>
      </c>
      <c r="AV9" s="17">
        <v>0.23210138725837201</v>
      </c>
    </row>
    <row r="10" spans="2:48" x14ac:dyDescent="0.25">
      <c r="B10" s="18" t="s">
        <v>199</v>
      </c>
      <c r="C10" s="17">
        <v>0.29719660331731501</v>
      </c>
      <c r="D10" s="17">
        <v>0.242484871259596</v>
      </c>
      <c r="E10" s="17">
        <v>0.34968497741536497</v>
      </c>
      <c r="F10" s="17"/>
      <c r="G10" s="17">
        <v>0.410405338027648</v>
      </c>
      <c r="H10" s="17">
        <v>0.30780793757264402</v>
      </c>
      <c r="I10" s="17">
        <v>0.318196953311706</v>
      </c>
      <c r="J10" s="17">
        <v>0.25867917163738902</v>
      </c>
      <c r="K10" s="17">
        <v>0.19699619245175001</v>
      </c>
      <c r="L10" s="17"/>
      <c r="M10" s="17">
        <v>0.270891854419615</v>
      </c>
      <c r="N10" s="17">
        <v>0.32568989073396898</v>
      </c>
      <c r="O10" s="17">
        <v>0.31303540388328099</v>
      </c>
      <c r="P10" s="17">
        <v>0.25916645167985802</v>
      </c>
      <c r="Q10" s="17"/>
      <c r="R10" s="17">
        <v>0.20830689567697799</v>
      </c>
      <c r="S10" s="17">
        <v>0.31907126650739998</v>
      </c>
      <c r="T10" s="17">
        <v>0.31212728046003702</v>
      </c>
      <c r="U10" s="17">
        <v>0.309053966293028</v>
      </c>
      <c r="V10" s="17"/>
      <c r="W10" s="17">
        <v>0.33780084228093099</v>
      </c>
      <c r="X10" s="17">
        <v>0.32159384476720498</v>
      </c>
      <c r="Y10" s="17">
        <v>0.230743633102822</v>
      </c>
      <c r="Z10" s="17">
        <v>0.22764589361413201</v>
      </c>
      <c r="AA10" s="17">
        <v>0</v>
      </c>
      <c r="AB10" s="17"/>
      <c r="AC10" s="17">
        <v>0.31945678939886402</v>
      </c>
      <c r="AD10" s="17">
        <v>0.26207686730223501</v>
      </c>
      <c r="AE10" s="17"/>
      <c r="AF10" s="17">
        <v>0.22613082489006101</v>
      </c>
      <c r="AG10" s="17">
        <v>0.26957250021214602</v>
      </c>
      <c r="AH10" s="17">
        <v>0.36890003359311702</v>
      </c>
      <c r="AI10" s="17">
        <v>0.26601710200915502</v>
      </c>
      <c r="AJ10" s="17"/>
      <c r="AK10" s="17">
        <v>0.239521845112805</v>
      </c>
      <c r="AL10" s="17">
        <v>0.34110974955560602</v>
      </c>
      <c r="AM10" s="17"/>
      <c r="AN10" s="17">
        <v>0.229902277600189</v>
      </c>
      <c r="AO10" s="17">
        <v>0.29010328288512499</v>
      </c>
      <c r="AP10" s="17">
        <v>0.38062163396961401</v>
      </c>
      <c r="AQ10" s="17"/>
      <c r="AR10" s="17">
        <v>0.21401774376665</v>
      </c>
      <c r="AS10" s="17">
        <v>0.39906093142161397</v>
      </c>
      <c r="AT10" s="17"/>
      <c r="AU10" s="17">
        <v>0.158322938449387</v>
      </c>
      <c r="AV10" s="17">
        <v>0.48401160159733497</v>
      </c>
    </row>
    <row r="11" spans="2:48" x14ac:dyDescent="0.25">
      <c r="B11" s="18" t="s">
        <v>200</v>
      </c>
      <c r="C11" s="17">
        <v>0.220875984883351</v>
      </c>
      <c r="D11" s="17">
        <v>0.23159467197810901</v>
      </c>
      <c r="E11" s="17">
        <v>0.21418442949747399</v>
      </c>
      <c r="F11" s="17"/>
      <c r="G11" s="17">
        <v>0.182813622020463</v>
      </c>
      <c r="H11" s="17">
        <v>0.22772034081616499</v>
      </c>
      <c r="I11" s="17">
        <v>0.21400543182198201</v>
      </c>
      <c r="J11" s="17">
        <v>0.21478540614434199</v>
      </c>
      <c r="K11" s="17">
        <v>0.26322867596433902</v>
      </c>
      <c r="L11" s="17"/>
      <c r="M11" s="17">
        <v>0.20817909255342801</v>
      </c>
      <c r="N11" s="17">
        <v>0.208736364255907</v>
      </c>
      <c r="O11" s="17">
        <v>0.24069065249236599</v>
      </c>
      <c r="P11" s="17">
        <v>0.232479528578137</v>
      </c>
      <c r="Q11" s="17"/>
      <c r="R11" s="17">
        <v>0.213157714197723</v>
      </c>
      <c r="S11" s="17">
        <v>0.21012193304983201</v>
      </c>
      <c r="T11" s="17">
        <v>0.21921913522202099</v>
      </c>
      <c r="U11" s="17">
        <v>0.22767569221189701</v>
      </c>
      <c r="V11" s="17"/>
      <c r="W11" s="17">
        <v>0.192874350948078</v>
      </c>
      <c r="X11" s="17">
        <v>0.24328031126480501</v>
      </c>
      <c r="Y11" s="17">
        <v>0.18440376369679601</v>
      </c>
      <c r="Z11" s="17">
        <v>0.22544413468195401</v>
      </c>
      <c r="AA11" s="17">
        <v>0.105105092528347</v>
      </c>
      <c r="AB11" s="17"/>
      <c r="AC11" s="17">
        <v>0.227290978008962</v>
      </c>
      <c r="AD11" s="17">
        <v>0.208477062474689</v>
      </c>
      <c r="AE11" s="17"/>
      <c r="AF11" s="17">
        <v>0.224447221067859</v>
      </c>
      <c r="AG11" s="17">
        <v>0.23768335189172199</v>
      </c>
      <c r="AH11" s="17">
        <v>0.203423575457089</v>
      </c>
      <c r="AI11" s="17">
        <v>0.27167001123311102</v>
      </c>
      <c r="AJ11" s="17"/>
      <c r="AK11" s="17">
        <v>0.23565634176129999</v>
      </c>
      <c r="AL11" s="17">
        <v>0.21182133189087299</v>
      </c>
      <c r="AM11" s="17"/>
      <c r="AN11" s="17">
        <v>0.21691405695166499</v>
      </c>
      <c r="AO11" s="17">
        <v>0.22042603666855101</v>
      </c>
      <c r="AP11" s="17">
        <v>0.20989516063956001</v>
      </c>
      <c r="AQ11" s="17"/>
      <c r="AR11" s="17">
        <v>0.22107555670988599</v>
      </c>
      <c r="AS11" s="17">
        <v>0.14165422602630701</v>
      </c>
      <c r="AT11" s="17"/>
      <c r="AU11" s="17">
        <v>0.212589163066432</v>
      </c>
      <c r="AV11" s="17">
        <v>0.12321541775438601</v>
      </c>
    </row>
    <row r="12" spans="2:48" x14ac:dyDescent="0.25">
      <c r="B12" s="18" t="s">
        <v>201</v>
      </c>
      <c r="C12" s="17">
        <v>0.23731759241515599</v>
      </c>
      <c r="D12" s="17">
        <v>0.271042513366611</v>
      </c>
      <c r="E12" s="17">
        <v>0.20616945280054</v>
      </c>
      <c r="F12" s="17"/>
      <c r="G12" s="17">
        <v>0.199864626410823</v>
      </c>
      <c r="H12" s="17">
        <v>0.237745272980531</v>
      </c>
      <c r="I12" s="17">
        <v>0.222469379506639</v>
      </c>
      <c r="J12" s="17">
        <v>0.21125324486326799</v>
      </c>
      <c r="K12" s="17">
        <v>0.31306674330783701</v>
      </c>
      <c r="L12" s="17"/>
      <c r="M12" s="17">
        <v>0.27886580896407698</v>
      </c>
      <c r="N12" s="17">
        <v>0.24240293683790301</v>
      </c>
      <c r="O12" s="17">
        <v>0.21743931142530701</v>
      </c>
      <c r="P12" s="17">
        <v>0.213791001006092</v>
      </c>
      <c r="Q12" s="17"/>
      <c r="R12" s="17">
        <v>0.29788223689548099</v>
      </c>
      <c r="S12" s="17">
        <v>0.23234794183747801</v>
      </c>
      <c r="T12" s="17">
        <v>0.24655525469</v>
      </c>
      <c r="U12" s="17">
        <v>0.238392422906506</v>
      </c>
      <c r="V12" s="17"/>
      <c r="W12" s="17">
        <v>0.21475597846918601</v>
      </c>
      <c r="X12" s="17">
        <v>0.23223099794073701</v>
      </c>
      <c r="Y12" s="17">
        <v>0.27293133910921102</v>
      </c>
      <c r="Z12" s="17">
        <v>0.30775894519742097</v>
      </c>
      <c r="AA12" s="17">
        <v>0.43923496274316798</v>
      </c>
      <c r="AB12" s="17"/>
      <c r="AC12" s="17">
        <v>0.21718770891643199</v>
      </c>
      <c r="AD12" s="17">
        <v>0.27718015310266497</v>
      </c>
      <c r="AE12" s="17"/>
      <c r="AF12" s="17">
        <v>0.30671421538726501</v>
      </c>
      <c r="AG12" s="17">
        <v>0.22410084772632199</v>
      </c>
      <c r="AH12" s="17">
        <v>0.20669670232298501</v>
      </c>
      <c r="AI12" s="17">
        <v>0.16822211003107099</v>
      </c>
      <c r="AJ12" s="17"/>
      <c r="AK12" s="17">
        <v>0.24117295957614601</v>
      </c>
      <c r="AL12" s="17">
        <v>0.24058990393411001</v>
      </c>
      <c r="AM12" s="17"/>
      <c r="AN12" s="17">
        <v>0.26475113901842801</v>
      </c>
      <c r="AO12" s="17">
        <v>0.25515190653533298</v>
      </c>
      <c r="AP12" s="17">
        <v>0.203205353766817</v>
      </c>
      <c r="AQ12" s="17"/>
      <c r="AR12" s="17">
        <v>0.316144454536887</v>
      </c>
      <c r="AS12" s="17">
        <v>0.17113095017091901</v>
      </c>
      <c r="AT12" s="17"/>
      <c r="AU12" s="17">
        <v>0.39722390498773003</v>
      </c>
      <c r="AV12" s="17">
        <v>0.10729494781948801</v>
      </c>
    </row>
    <row r="13" spans="2:48" x14ac:dyDescent="0.25">
      <c r="B13" s="18" t="s">
        <v>202</v>
      </c>
      <c r="C13" s="17">
        <v>8.6745440286619194E-2</v>
      </c>
      <c r="D13" s="17">
        <v>0.111283074177501</v>
      </c>
      <c r="E13" s="17">
        <v>6.3826507295728696E-2</v>
      </c>
      <c r="F13" s="17"/>
      <c r="G13" s="17">
        <v>5.4283247951688797E-2</v>
      </c>
      <c r="H13" s="17">
        <v>5.94022840925926E-2</v>
      </c>
      <c r="I13" s="17">
        <v>8.3908867199860002E-2</v>
      </c>
      <c r="J13" s="17">
        <v>0.106326984027401</v>
      </c>
      <c r="K13" s="17">
        <v>0.127498842375525</v>
      </c>
      <c r="L13" s="17"/>
      <c r="M13" s="17">
        <v>0.111708331276586</v>
      </c>
      <c r="N13" s="17">
        <v>7.3966507169337795E-2</v>
      </c>
      <c r="O13" s="17">
        <v>8.9014599809257106E-2</v>
      </c>
      <c r="P13" s="17">
        <v>8.0509371573187105E-2</v>
      </c>
      <c r="Q13" s="17"/>
      <c r="R13" s="17">
        <v>0.121552301952685</v>
      </c>
      <c r="S13" s="17">
        <v>9.6062395231738595E-2</v>
      </c>
      <c r="T13" s="17">
        <v>7.6170831549737195E-2</v>
      </c>
      <c r="U13" s="17">
        <v>6.1020442771366402E-2</v>
      </c>
      <c r="V13" s="17"/>
      <c r="W13" s="17">
        <v>7.6857219306939506E-2</v>
      </c>
      <c r="X13" s="17">
        <v>5.9157934830293801E-2</v>
      </c>
      <c r="Y13" s="17">
        <v>0.132334505137161</v>
      </c>
      <c r="Z13" s="17">
        <v>0.190307806122018</v>
      </c>
      <c r="AA13" s="17">
        <v>0.106767312160229</v>
      </c>
      <c r="AB13" s="17"/>
      <c r="AC13" s="17">
        <v>7.4393344864517597E-2</v>
      </c>
      <c r="AD13" s="17">
        <v>0.10919200007922999</v>
      </c>
      <c r="AE13" s="17"/>
      <c r="AF13" s="17">
        <v>0.120556880252573</v>
      </c>
      <c r="AG13" s="17">
        <v>0.12669391949549699</v>
      </c>
      <c r="AH13" s="17">
        <v>4.95742557084888E-2</v>
      </c>
      <c r="AI13" s="17">
        <v>4.3795434882880499E-2</v>
      </c>
      <c r="AJ13" s="17"/>
      <c r="AK13" s="17">
        <v>0.13200955469169501</v>
      </c>
      <c r="AL13" s="17">
        <v>5.6144076762423202E-2</v>
      </c>
      <c r="AM13" s="17"/>
      <c r="AN13" s="17">
        <v>0.13737526691661001</v>
      </c>
      <c r="AO13" s="17">
        <v>9.81059105533824E-2</v>
      </c>
      <c r="AP13" s="17">
        <v>3.4369800584663601E-2</v>
      </c>
      <c r="AQ13" s="17"/>
      <c r="AR13" s="17">
        <v>0.15568706787281</v>
      </c>
      <c r="AS13" s="17">
        <v>3.4422071427254501E-2</v>
      </c>
      <c r="AT13" s="17"/>
      <c r="AU13" s="17">
        <v>0.15936866519604501</v>
      </c>
      <c r="AV13" s="17">
        <v>2.68195090398099E-2</v>
      </c>
    </row>
    <row r="14" spans="2:48" x14ac:dyDescent="0.25">
      <c r="B14" s="18" t="s">
        <v>123</v>
      </c>
      <c r="C14" s="17">
        <v>4.09741712859438E-2</v>
      </c>
      <c r="D14" s="17">
        <v>4.9333896962199697E-2</v>
      </c>
      <c r="E14" s="17">
        <v>3.1579863124823603E-2</v>
      </c>
      <c r="F14" s="17"/>
      <c r="G14" s="17">
        <v>4.8200688976817799E-2</v>
      </c>
      <c r="H14" s="17">
        <v>4.4846844342124E-2</v>
      </c>
      <c r="I14" s="17">
        <v>4.25437277434128E-2</v>
      </c>
      <c r="J14" s="17">
        <v>2.99117065606904E-2</v>
      </c>
      <c r="K14" s="17">
        <v>3.9821980813427901E-2</v>
      </c>
      <c r="L14" s="17"/>
      <c r="M14" s="17">
        <v>2.7035200122845399E-2</v>
      </c>
      <c r="N14" s="17">
        <v>4.53070977676482E-2</v>
      </c>
      <c r="O14" s="17">
        <v>2.0728104719481302E-2</v>
      </c>
      <c r="P14" s="17">
        <v>7.2138921184217303E-2</v>
      </c>
      <c r="Q14" s="17"/>
      <c r="R14" s="17">
        <v>5.3538197557648902E-2</v>
      </c>
      <c r="S14" s="17">
        <v>3.4492627692590302E-2</v>
      </c>
      <c r="T14" s="17">
        <v>2.02127874796246E-2</v>
      </c>
      <c r="U14" s="17">
        <v>4.8598363001057902E-2</v>
      </c>
      <c r="V14" s="17"/>
      <c r="W14" s="17">
        <v>2.37972802886952E-2</v>
      </c>
      <c r="X14" s="17">
        <v>3.5222178398857502E-2</v>
      </c>
      <c r="Y14" s="17">
        <v>4.35245662314886E-2</v>
      </c>
      <c r="Z14" s="17">
        <v>2.2266944874674201E-2</v>
      </c>
      <c r="AA14" s="17">
        <v>0.26214752976921901</v>
      </c>
      <c r="AB14" s="17"/>
      <c r="AC14" s="17">
        <v>4.3394452596767899E-2</v>
      </c>
      <c r="AD14" s="17">
        <v>3.2654345221223402E-2</v>
      </c>
      <c r="AE14" s="17"/>
      <c r="AF14" s="17">
        <v>3.4054753719325599E-2</v>
      </c>
      <c r="AG14" s="17">
        <v>3.7831215567691603E-2</v>
      </c>
      <c r="AH14" s="17">
        <v>3.8817513643338603E-2</v>
      </c>
      <c r="AI14" s="17">
        <v>7.8012183226130197E-2</v>
      </c>
      <c r="AJ14" s="17"/>
      <c r="AK14" s="17">
        <v>4.0520369357483599E-2</v>
      </c>
      <c r="AL14" s="17">
        <v>2.7695210449676901E-2</v>
      </c>
      <c r="AM14" s="17"/>
      <c r="AN14" s="17">
        <v>2.8423304304085802E-2</v>
      </c>
      <c r="AO14" s="17">
        <v>4.2549080370195697E-2</v>
      </c>
      <c r="AP14" s="17">
        <v>3.0193866687376E-2</v>
      </c>
      <c r="AQ14" s="17"/>
      <c r="AR14" s="17">
        <v>2.7464727767266599E-2</v>
      </c>
      <c r="AS14" s="17">
        <v>3.84240584659062E-2</v>
      </c>
      <c r="AT14" s="17"/>
      <c r="AU14" s="17">
        <v>3.3846844227552797E-2</v>
      </c>
      <c r="AV14" s="17">
        <v>2.6557136530609302E-2</v>
      </c>
    </row>
    <row r="15" spans="2:48" x14ac:dyDescent="0.25">
      <c r="B15" s="18" t="s">
        <v>203</v>
      </c>
      <c r="C15" s="21">
        <v>0.41408681112892998</v>
      </c>
      <c r="D15" s="21">
        <v>0.33674584351558001</v>
      </c>
      <c r="E15" s="21">
        <v>0.48423974728143399</v>
      </c>
      <c r="F15" s="21"/>
      <c r="G15" s="21">
        <v>0.51483781464020795</v>
      </c>
      <c r="H15" s="21">
        <v>0.430285257768588</v>
      </c>
      <c r="I15" s="21">
        <v>0.43707259372810597</v>
      </c>
      <c r="J15" s="21">
        <v>0.43772265840429803</v>
      </c>
      <c r="K15" s="21">
        <v>0.25638375753887099</v>
      </c>
      <c r="L15" s="21"/>
      <c r="M15" s="21">
        <v>0.37421156708306302</v>
      </c>
      <c r="N15" s="21">
        <v>0.42958709396920502</v>
      </c>
      <c r="O15" s="21">
        <v>0.43212733155358801</v>
      </c>
      <c r="P15" s="21">
        <v>0.40108117765836698</v>
      </c>
      <c r="Q15" s="21"/>
      <c r="R15" s="21">
        <v>0.313869549396462</v>
      </c>
      <c r="S15" s="21">
        <v>0.42697510218836099</v>
      </c>
      <c r="T15" s="21">
        <v>0.43784199105861699</v>
      </c>
      <c r="U15" s="21">
        <v>0.42431307910917299</v>
      </c>
      <c r="V15" s="21"/>
      <c r="W15" s="21">
        <v>0.49171517098710099</v>
      </c>
      <c r="X15" s="21">
        <v>0.43010857756530702</v>
      </c>
      <c r="Y15" s="21">
        <v>0.36680582582534399</v>
      </c>
      <c r="Z15" s="21">
        <v>0.25422216912393297</v>
      </c>
      <c r="AA15" s="21">
        <v>8.6745102799036106E-2</v>
      </c>
      <c r="AB15" s="21"/>
      <c r="AC15" s="21">
        <v>0.43773351561332102</v>
      </c>
      <c r="AD15" s="21">
        <v>0.37249643912219199</v>
      </c>
      <c r="AE15" s="21"/>
      <c r="AF15" s="21">
        <v>0.31422692957297799</v>
      </c>
      <c r="AG15" s="21">
        <v>0.37369066531876699</v>
      </c>
      <c r="AH15" s="21">
        <v>0.501487952868098</v>
      </c>
      <c r="AI15" s="21">
        <v>0.43830026062680699</v>
      </c>
      <c r="AJ15" s="21"/>
      <c r="AK15" s="21">
        <v>0.35064077461337601</v>
      </c>
      <c r="AL15" s="21">
        <v>0.46374947696291602</v>
      </c>
      <c r="AM15" s="21"/>
      <c r="AN15" s="21">
        <v>0.35253623280921098</v>
      </c>
      <c r="AO15" s="21">
        <v>0.383767065872538</v>
      </c>
      <c r="AP15" s="21">
        <v>0.52233581832158404</v>
      </c>
      <c r="AQ15" s="21"/>
      <c r="AR15" s="21">
        <v>0.27962819311315001</v>
      </c>
      <c r="AS15" s="21">
        <v>0.61436869390961302</v>
      </c>
      <c r="AT15" s="21"/>
      <c r="AU15" s="21">
        <v>0.19697142252224001</v>
      </c>
      <c r="AV15" s="21">
        <v>0.71611298885570696</v>
      </c>
    </row>
    <row r="16" spans="2:48" x14ac:dyDescent="0.25">
      <c r="B16" s="18" t="s">
        <v>204</v>
      </c>
      <c r="C16" s="21">
        <v>0.324063032701775</v>
      </c>
      <c r="D16" s="21">
        <v>0.382325587544112</v>
      </c>
      <c r="E16" s="21">
        <v>0.26999596009626903</v>
      </c>
      <c r="F16" s="21"/>
      <c r="G16" s="21">
        <v>0.25414787436251202</v>
      </c>
      <c r="H16" s="21">
        <v>0.29714755707312301</v>
      </c>
      <c r="I16" s="21">
        <v>0.30637824670649899</v>
      </c>
      <c r="J16" s="21">
        <v>0.31758022889067</v>
      </c>
      <c r="K16" s="21">
        <v>0.44056558568336202</v>
      </c>
      <c r="L16" s="21"/>
      <c r="M16" s="21">
        <v>0.390574140240663</v>
      </c>
      <c r="N16" s="21">
        <v>0.31636944400723999</v>
      </c>
      <c r="O16" s="21">
        <v>0.306453911234564</v>
      </c>
      <c r="P16" s="21">
        <v>0.29430037257927899</v>
      </c>
      <c r="Q16" s="21"/>
      <c r="R16" s="21">
        <v>0.419434538848167</v>
      </c>
      <c r="S16" s="21">
        <v>0.32841033706921602</v>
      </c>
      <c r="T16" s="21">
        <v>0.32272608623973698</v>
      </c>
      <c r="U16" s="21">
        <v>0.29941286567787201</v>
      </c>
      <c r="V16" s="21"/>
      <c r="W16" s="21">
        <v>0.29161319777612499</v>
      </c>
      <c r="X16" s="21">
        <v>0.29138893277103101</v>
      </c>
      <c r="Y16" s="21">
        <v>0.40526584424637202</v>
      </c>
      <c r="Z16" s="21">
        <v>0.49806675131943901</v>
      </c>
      <c r="AA16" s="21">
        <v>0.54600227490339703</v>
      </c>
      <c r="AB16" s="21"/>
      <c r="AC16" s="21">
        <v>0.29158105378095001</v>
      </c>
      <c r="AD16" s="21">
        <v>0.386372153181895</v>
      </c>
      <c r="AE16" s="21"/>
      <c r="AF16" s="21">
        <v>0.42727109563983801</v>
      </c>
      <c r="AG16" s="21">
        <v>0.35079476722182001</v>
      </c>
      <c r="AH16" s="21">
        <v>0.25627095803147398</v>
      </c>
      <c r="AI16" s="21">
        <v>0.212017544913951</v>
      </c>
      <c r="AJ16" s="21"/>
      <c r="AK16" s="21">
        <v>0.37318251426784099</v>
      </c>
      <c r="AL16" s="21">
        <v>0.29673398069653301</v>
      </c>
      <c r="AM16" s="21"/>
      <c r="AN16" s="21">
        <v>0.40212640593503801</v>
      </c>
      <c r="AO16" s="21">
        <v>0.35325781708871501</v>
      </c>
      <c r="AP16" s="21">
        <v>0.23757515435147999</v>
      </c>
      <c r="AQ16" s="21"/>
      <c r="AR16" s="21">
        <v>0.471831522409698</v>
      </c>
      <c r="AS16" s="21">
        <v>0.20555302159817401</v>
      </c>
      <c r="AT16" s="21"/>
      <c r="AU16" s="21">
        <v>0.55659257018377395</v>
      </c>
      <c r="AV16" s="21">
        <v>0.13411445685929799</v>
      </c>
    </row>
    <row r="17" spans="2:48" x14ac:dyDescent="0.25">
      <c r="B17" s="18" t="s">
        <v>147</v>
      </c>
      <c r="C17" s="22">
        <v>-9.0023778427154505E-2</v>
      </c>
      <c r="D17" s="22">
        <v>4.55797440285323E-2</v>
      </c>
      <c r="E17" s="22">
        <v>-0.21424378718516501</v>
      </c>
      <c r="F17" s="22"/>
      <c r="G17" s="22">
        <v>-0.26068994027769599</v>
      </c>
      <c r="H17" s="22">
        <v>-0.13313770069546399</v>
      </c>
      <c r="I17" s="22">
        <v>-0.13069434702160701</v>
      </c>
      <c r="J17" s="22">
        <v>-0.120142429513628</v>
      </c>
      <c r="K17" s="22">
        <v>0.18418182814449199</v>
      </c>
      <c r="L17" s="22"/>
      <c r="M17" s="22">
        <v>1.63625731575999E-2</v>
      </c>
      <c r="N17" s="22">
        <v>-0.113217649961964</v>
      </c>
      <c r="O17" s="22">
        <v>-0.12567342031902401</v>
      </c>
      <c r="P17" s="22">
        <v>-0.10678080507908699</v>
      </c>
      <c r="Q17" s="22"/>
      <c r="R17" s="22">
        <v>0.105564989451705</v>
      </c>
      <c r="S17" s="22">
        <v>-9.8564765119144901E-2</v>
      </c>
      <c r="T17" s="22">
        <v>-0.11511590481888</v>
      </c>
      <c r="U17" s="22">
        <v>-0.124900213431301</v>
      </c>
      <c r="V17" s="22"/>
      <c r="W17" s="22">
        <v>-0.200101973210976</v>
      </c>
      <c r="X17" s="22">
        <v>-0.13871964479427601</v>
      </c>
      <c r="Y17" s="22">
        <v>3.8460018421028301E-2</v>
      </c>
      <c r="Z17" s="22">
        <v>0.243844582195506</v>
      </c>
      <c r="AA17" s="22">
        <v>0.45925717210436101</v>
      </c>
      <c r="AB17" s="22"/>
      <c r="AC17" s="22">
        <v>-0.14615246183236999</v>
      </c>
      <c r="AD17" s="22">
        <v>1.3875714059703399E-2</v>
      </c>
      <c r="AE17" s="22"/>
      <c r="AF17" s="22">
        <v>0.11304416606686001</v>
      </c>
      <c r="AG17" s="22">
        <v>-2.2895898096947899E-2</v>
      </c>
      <c r="AH17" s="22">
        <v>-0.24521699483662401</v>
      </c>
      <c r="AI17" s="22">
        <v>-0.22628271571285599</v>
      </c>
      <c r="AJ17" s="22"/>
      <c r="AK17" s="22">
        <v>2.2541739654465199E-2</v>
      </c>
      <c r="AL17" s="22">
        <v>-0.16701549626638301</v>
      </c>
      <c r="AM17" s="22"/>
      <c r="AN17" s="22">
        <v>4.95901731258266E-2</v>
      </c>
      <c r="AO17" s="22">
        <v>-3.0509248783822399E-2</v>
      </c>
      <c r="AP17" s="22">
        <v>-0.28476066397010402</v>
      </c>
      <c r="AQ17" s="22"/>
      <c r="AR17" s="22">
        <v>0.19220332929654799</v>
      </c>
      <c r="AS17" s="22">
        <v>-0.408815672311439</v>
      </c>
      <c r="AT17" s="22"/>
      <c r="AU17" s="22">
        <v>0.35962114766153402</v>
      </c>
      <c r="AV17" s="22">
        <v>-0.58199853199640905</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V22"/>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0.24204939109742701</v>
      </c>
      <c r="D9" s="17">
        <v>0.17248559848624301</v>
      </c>
      <c r="E9" s="17">
        <v>0.30647307767710003</v>
      </c>
      <c r="F9" s="17"/>
      <c r="G9" s="17">
        <v>0.26818988052277398</v>
      </c>
      <c r="H9" s="17">
        <v>0.26001143018254902</v>
      </c>
      <c r="I9" s="17">
        <v>0.27883073312155099</v>
      </c>
      <c r="J9" s="17">
        <v>0.240775839305682</v>
      </c>
      <c r="K9" s="17">
        <v>0.16493411899529201</v>
      </c>
      <c r="L9" s="17"/>
      <c r="M9" s="17">
        <v>0.21595775310040899</v>
      </c>
      <c r="N9" s="17">
        <v>0.24420242375030399</v>
      </c>
      <c r="O9" s="17">
        <v>0.23858467254222199</v>
      </c>
      <c r="P9" s="17">
        <v>0.26406162903232799</v>
      </c>
      <c r="Q9" s="17"/>
      <c r="R9" s="17">
        <v>0.19735660166140101</v>
      </c>
      <c r="S9" s="17">
        <v>0.22431432382306499</v>
      </c>
      <c r="T9" s="17">
        <v>0.27387435330000798</v>
      </c>
      <c r="U9" s="17">
        <v>0.26518588159041001</v>
      </c>
      <c r="V9" s="17"/>
      <c r="W9" s="17">
        <v>0.28756675301830598</v>
      </c>
      <c r="X9" s="17">
        <v>0.26025586426869901</v>
      </c>
      <c r="Y9" s="17">
        <v>0.24164917276994399</v>
      </c>
      <c r="Z9" s="17">
        <v>6.0895461227887901E-2</v>
      </c>
      <c r="AA9" s="17">
        <v>0.126972502986267</v>
      </c>
      <c r="AB9" s="17"/>
      <c r="AC9" s="17">
        <v>0.261553171520158</v>
      </c>
      <c r="AD9" s="17">
        <v>0.205874030016272</v>
      </c>
      <c r="AE9" s="17"/>
      <c r="AF9" s="17">
        <v>0.199975304345094</v>
      </c>
      <c r="AG9" s="17">
        <v>0.144839799029261</v>
      </c>
      <c r="AH9" s="17">
        <v>0.30182679413818703</v>
      </c>
      <c r="AI9" s="17">
        <v>0.34881687693612201</v>
      </c>
      <c r="AJ9" s="17"/>
      <c r="AK9" s="17">
        <v>0.197438819409122</v>
      </c>
      <c r="AL9" s="17">
        <v>0.27576008779942202</v>
      </c>
      <c r="AM9" s="17"/>
      <c r="AN9" s="17">
        <v>0.237674803503586</v>
      </c>
      <c r="AO9" s="17">
        <v>0.208639886270098</v>
      </c>
      <c r="AP9" s="17">
        <v>0.30162444701788399</v>
      </c>
      <c r="AQ9" s="17"/>
      <c r="AR9" s="17">
        <v>0.178501102529012</v>
      </c>
      <c r="AS9" s="17">
        <v>0.35812720101321299</v>
      </c>
      <c r="AT9" s="17"/>
      <c r="AU9" s="17">
        <v>0.120371534169449</v>
      </c>
      <c r="AV9" s="17">
        <v>0.429477761834823</v>
      </c>
    </row>
    <row r="10" spans="2:48" x14ac:dyDescent="0.25">
      <c r="B10" s="18" t="s">
        <v>199</v>
      </c>
      <c r="C10" s="17">
        <v>0.28728449932483702</v>
      </c>
      <c r="D10" s="17">
        <v>0.28587263943936297</v>
      </c>
      <c r="E10" s="17">
        <v>0.29110944316642501</v>
      </c>
      <c r="F10" s="17"/>
      <c r="G10" s="17">
        <v>0.37662615338337402</v>
      </c>
      <c r="H10" s="17">
        <v>0.30148726500390499</v>
      </c>
      <c r="I10" s="17">
        <v>0.25059491608601803</v>
      </c>
      <c r="J10" s="17">
        <v>0.29423588679783103</v>
      </c>
      <c r="K10" s="17">
        <v>0.21747362018594901</v>
      </c>
      <c r="L10" s="17"/>
      <c r="M10" s="17">
        <v>0.272821637600971</v>
      </c>
      <c r="N10" s="17">
        <v>0.32237802779288</v>
      </c>
      <c r="O10" s="17">
        <v>0.270457256076579</v>
      </c>
      <c r="P10" s="17">
        <v>0.27604744052980201</v>
      </c>
      <c r="Q10" s="17"/>
      <c r="R10" s="17">
        <v>0.20349018951675901</v>
      </c>
      <c r="S10" s="17">
        <v>0.26926067641967599</v>
      </c>
      <c r="T10" s="17">
        <v>0.28845043277111998</v>
      </c>
      <c r="U10" s="17">
        <v>0.31219588548766602</v>
      </c>
      <c r="V10" s="17"/>
      <c r="W10" s="17">
        <v>0.321025262425783</v>
      </c>
      <c r="X10" s="17">
        <v>0.30183399021826401</v>
      </c>
      <c r="Y10" s="17">
        <v>0.239332366609015</v>
      </c>
      <c r="Z10" s="17">
        <v>0.26268050435222601</v>
      </c>
      <c r="AA10" s="17">
        <v>0</v>
      </c>
      <c r="AB10" s="17"/>
      <c r="AC10" s="17">
        <v>0.29082260219432199</v>
      </c>
      <c r="AD10" s="17">
        <v>0.288011040416361</v>
      </c>
      <c r="AE10" s="17"/>
      <c r="AF10" s="17">
        <v>0.247885265420316</v>
      </c>
      <c r="AG10" s="17">
        <v>0.29616233668180902</v>
      </c>
      <c r="AH10" s="17">
        <v>0.31019548476283398</v>
      </c>
      <c r="AI10" s="17">
        <v>0.28518000291173901</v>
      </c>
      <c r="AJ10" s="17"/>
      <c r="AK10" s="17">
        <v>0.24795151425470399</v>
      </c>
      <c r="AL10" s="17">
        <v>0.31963841287563799</v>
      </c>
      <c r="AM10" s="17"/>
      <c r="AN10" s="17">
        <v>0.22960157441453199</v>
      </c>
      <c r="AO10" s="17">
        <v>0.29443578408587501</v>
      </c>
      <c r="AP10" s="17">
        <v>0.33998419466692198</v>
      </c>
      <c r="AQ10" s="17"/>
      <c r="AR10" s="17">
        <v>0.26480448134265799</v>
      </c>
      <c r="AS10" s="17">
        <v>0.32504228174191901</v>
      </c>
      <c r="AT10" s="17"/>
      <c r="AU10" s="17">
        <v>0.25312103993030199</v>
      </c>
      <c r="AV10" s="17">
        <v>0.34295603559267201</v>
      </c>
    </row>
    <row r="11" spans="2:48" x14ac:dyDescent="0.25">
      <c r="B11" s="18" t="s">
        <v>200</v>
      </c>
      <c r="C11" s="17">
        <v>0.161544856059256</v>
      </c>
      <c r="D11" s="17">
        <v>0.18476134889034199</v>
      </c>
      <c r="E11" s="17">
        <v>0.13771786605005701</v>
      </c>
      <c r="F11" s="17"/>
      <c r="G11" s="17">
        <v>0.148891956469658</v>
      </c>
      <c r="H11" s="17">
        <v>0.18873206103057599</v>
      </c>
      <c r="I11" s="17">
        <v>0.17071449218615201</v>
      </c>
      <c r="J11" s="17">
        <v>0.13198723726643399</v>
      </c>
      <c r="K11" s="17">
        <v>0.16760737551421601</v>
      </c>
      <c r="L11" s="17"/>
      <c r="M11" s="17">
        <v>0.112595446277203</v>
      </c>
      <c r="N11" s="17">
        <v>0.16988253135829601</v>
      </c>
      <c r="O11" s="17">
        <v>0.17184601705879801</v>
      </c>
      <c r="P11" s="17">
        <v>0.19434115082377301</v>
      </c>
      <c r="Q11" s="17"/>
      <c r="R11" s="17">
        <v>0.1908647889607</v>
      </c>
      <c r="S11" s="17">
        <v>0.147403080319194</v>
      </c>
      <c r="T11" s="17">
        <v>0.14939580025801</v>
      </c>
      <c r="U11" s="17">
        <v>0.148143287988246</v>
      </c>
      <c r="V11" s="17"/>
      <c r="W11" s="17">
        <v>0.13379351115766899</v>
      </c>
      <c r="X11" s="17">
        <v>0.173221314693246</v>
      </c>
      <c r="Y11" s="17">
        <v>0.15312478125944601</v>
      </c>
      <c r="Z11" s="17">
        <v>0.16302835962287501</v>
      </c>
      <c r="AA11" s="17">
        <v>3.8565180555348903E-2</v>
      </c>
      <c r="AB11" s="17"/>
      <c r="AC11" s="17">
        <v>0.16024050413094401</v>
      </c>
      <c r="AD11" s="17">
        <v>0.16098903006329901</v>
      </c>
      <c r="AE11" s="17"/>
      <c r="AF11" s="17">
        <v>0.166286795767461</v>
      </c>
      <c r="AG11" s="17">
        <v>0.16157037144790701</v>
      </c>
      <c r="AH11" s="17">
        <v>0.155781056155544</v>
      </c>
      <c r="AI11" s="17">
        <v>0.18093697944797901</v>
      </c>
      <c r="AJ11" s="17"/>
      <c r="AK11" s="17">
        <v>0.17530202305765699</v>
      </c>
      <c r="AL11" s="17">
        <v>0.15194822559027499</v>
      </c>
      <c r="AM11" s="17"/>
      <c r="AN11" s="17">
        <v>0.146690866072091</v>
      </c>
      <c r="AO11" s="17">
        <v>0.162706208572027</v>
      </c>
      <c r="AP11" s="17">
        <v>0.15422057029130801</v>
      </c>
      <c r="AQ11" s="17"/>
      <c r="AR11" s="17">
        <v>0.13552239197527199</v>
      </c>
      <c r="AS11" s="17">
        <v>0.119177914323412</v>
      </c>
      <c r="AT11" s="17"/>
      <c r="AU11" s="17">
        <v>0.15581004929875</v>
      </c>
      <c r="AV11" s="17">
        <v>6.95895485073489E-2</v>
      </c>
    </row>
    <row r="12" spans="2:48" x14ac:dyDescent="0.25">
      <c r="B12" s="18" t="s">
        <v>201</v>
      </c>
      <c r="C12" s="17">
        <v>0.21121279980553401</v>
      </c>
      <c r="D12" s="17">
        <v>0.24686798170787</v>
      </c>
      <c r="E12" s="17">
        <v>0.177096593767538</v>
      </c>
      <c r="F12" s="17"/>
      <c r="G12" s="17">
        <v>0.138503502418071</v>
      </c>
      <c r="H12" s="17">
        <v>0.16648783559885</v>
      </c>
      <c r="I12" s="17">
        <v>0.22365026984103201</v>
      </c>
      <c r="J12" s="17">
        <v>0.227428830157275</v>
      </c>
      <c r="K12" s="17">
        <v>0.29556807008571201</v>
      </c>
      <c r="L12" s="17"/>
      <c r="M12" s="17">
        <v>0.28489923916301901</v>
      </c>
      <c r="N12" s="17">
        <v>0.18288905612244499</v>
      </c>
      <c r="O12" s="17">
        <v>0.21219517335847601</v>
      </c>
      <c r="P12" s="17">
        <v>0.16509759410715599</v>
      </c>
      <c r="Q12" s="17"/>
      <c r="R12" s="17">
        <v>0.25721034096012302</v>
      </c>
      <c r="S12" s="17">
        <v>0.267100712325408</v>
      </c>
      <c r="T12" s="17">
        <v>0.20965840777560399</v>
      </c>
      <c r="U12" s="17">
        <v>0.19060509660331501</v>
      </c>
      <c r="V12" s="17"/>
      <c r="W12" s="17">
        <v>0.175902061196506</v>
      </c>
      <c r="X12" s="17">
        <v>0.189898417650505</v>
      </c>
      <c r="Y12" s="17">
        <v>0.250408793364293</v>
      </c>
      <c r="Z12" s="17">
        <v>0.36391580343838298</v>
      </c>
      <c r="AA12" s="17">
        <v>0.505774874716166</v>
      </c>
      <c r="AB12" s="17"/>
      <c r="AC12" s="17">
        <v>0.197477070664135</v>
      </c>
      <c r="AD12" s="17">
        <v>0.23732999517770201</v>
      </c>
      <c r="AE12" s="17"/>
      <c r="AF12" s="17">
        <v>0.26180874921064001</v>
      </c>
      <c r="AG12" s="17">
        <v>0.25062121570080897</v>
      </c>
      <c r="AH12" s="17">
        <v>0.16656362563213301</v>
      </c>
      <c r="AI12" s="17">
        <v>0.15162777254720899</v>
      </c>
      <c r="AJ12" s="17"/>
      <c r="AK12" s="17">
        <v>0.25004287720764301</v>
      </c>
      <c r="AL12" s="17">
        <v>0.17603169643247599</v>
      </c>
      <c r="AM12" s="17"/>
      <c r="AN12" s="17">
        <v>0.26404918238717301</v>
      </c>
      <c r="AO12" s="17">
        <v>0.24137517446284201</v>
      </c>
      <c r="AP12" s="17">
        <v>0.14078476280116201</v>
      </c>
      <c r="AQ12" s="17"/>
      <c r="AR12" s="17">
        <v>0.29492278529746202</v>
      </c>
      <c r="AS12" s="17">
        <v>0.12977237817592299</v>
      </c>
      <c r="AT12" s="17"/>
      <c r="AU12" s="17">
        <v>0.32979393171800903</v>
      </c>
      <c r="AV12" s="17">
        <v>0.117374453258231</v>
      </c>
    </row>
    <row r="13" spans="2:48" x14ac:dyDescent="0.25">
      <c r="B13" s="18" t="s">
        <v>202</v>
      </c>
      <c r="C13" s="17">
        <v>6.3955460898113506E-2</v>
      </c>
      <c r="D13" s="17">
        <v>7.7281428964472501E-2</v>
      </c>
      <c r="E13" s="17">
        <v>5.1814225514187302E-2</v>
      </c>
      <c r="F13" s="17"/>
      <c r="G13" s="17">
        <v>3.1797821193289097E-2</v>
      </c>
      <c r="H13" s="17">
        <v>4.8167224788390098E-2</v>
      </c>
      <c r="I13" s="17">
        <v>4.5468274675579498E-2</v>
      </c>
      <c r="J13" s="17">
        <v>5.68307896612045E-2</v>
      </c>
      <c r="K13" s="17">
        <v>0.13513157743392401</v>
      </c>
      <c r="L13" s="17"/>
      <c r="M13" s="17">
        <v>0.103096007475226</v>
      </c>
      <c r="N13" s="17">
        <v>4.5056244978342201E-2</v>
      </c>
      <c r="O13" s="17">
        <v>7.9289993984675594E-2</v>
      </c>
      <c r="P13" s="17">
        <v>3.62978754586935E-2</v>
      </c>
      <c r="Q13" s="17"/>
      <c r="R13" s="17">
        <v>0.12268746668380399</v>
      </c>
      <c r="S13" s="17">
        <v>4.3668552676721699E-2</v>
      </c>
      <c r="T13" s="17">
        <v>5.04380338927371E-2</v>
      </c>
      <c r="U13" s="17">
        <v>4.6992236884239001E-2</v>
      </c>
      <c r="V13" s="17"/>
      <c r="W13" s="17">
        <v>4.4754876916718499E-2</v>
      </c>
      <c r="X13" s="17">
        <v>5.4947827322374999E-2</v>
      </c>
      <c r="Y13" s="17">
        <v>6.3165052605521396E-2</v>
      </c>
      <c r="Z13" s="17">
        <v>0.149479871358628</v>
      </c>
      <c r="AA13" s="17">
        <v>0.32868744174221798</v>
      </c>
      <c r="AB13" s="17"/>
      <c r="AC13" s="17">
        <v>6.2074033143799903E-2</v>
      </c>
      <c r="AD13" s="17">
        <v>6.5345105906546602E-2</v>
      </c>
      <c r="AE13" s="17"/>
      <c r="AF13" s="17">
        <v>0.1103694380511</v>
      </c>
      <c r="AG13" s="17">
        <v>8.6349077357760706E-2</v>
      </c>
      <c r="AH13" s="17">
        <v>2.8616341923939002E-2</v>
      </c>
      <c r="AI13" s="17">
        <v>2.2537893422039299E-2</v>
      </c>
      <c r="AJ13" s="17"/>
      <c r="AK13" s="17">
        <v>8.43717951492549E-2</v>
      </c>
      <c r="AL13" s="17">
        <v>5.09873140003358E-2</v>
      </c>
      <c r="AM13" s="17"/>
      <c r="AN13" s="17">
        <v>0.100791266690123</v>
      </c>
      <c r="AO13" s="17">
        <v>5.5293529618588001E-2</v>
      </c>
      <c r="AP13" s="17">
        <v>3.57571672247382E-2</v>
      </c>
      <c r="AQ13" s="17"/>
      <c r="AR13" s="17">
        <v>9.9073539357440205E-2</v>
      </c>
      <c r="AS13" s="17">
        <v>3.0724837882728302E-2</v>
      </c>
      <c r="AT13" s="17"/>
      <c r="AU13" s="17">
        <v>0.116643922920007</v>
      </c>
      <c r="AV13" s="17">
        <v>2.18103465801914E-2</v>
      </c>
    </row>
    <row r="14" spans="2:48" x14ac:dyDescent="0.25">
      <c r="B14" s="18" t="s">
        <v>123</v>
      </c>
      <c r="C14" s="17">
        <v>3.3952992814832501E-2</v>
      </c>
      <c r="D14" s="17">
        <v>3.2731002511709503E-2</v>
      </c>
      <c r="E14" s="17">
        <v>3.5788793824693702E-2</v>
      </c>
      <c r="F14" s="17"/>
      <c r="G14" s="17">
        <v>3.5990686012832999E-2</v>
      </c>
      <c r="H14" s="17">
        <v>3.5114183395729602E-2</v>
      </c>
      <c r="I14" s="17">
        <v>3.0741314089667699E-2</v>
      </c>
      <c r="J14" s="17">
        <v>4.8741416811573499E-2</v>
      </c>
      <c r="K14" s="17">
        <v>1.9285237784906699E-2</v>
      </c>
      <c r="L14" s="17"/>
      <c r="M14" s="17">
        <v>1.0629916383173701E-2</v>
      </c>
      <c r="N14" s="17">
        <v>3.5591715997732802E-2</v>
      </c>
      <c r="O14" s="17">
        <v>2.762688697925E-2</v>
      </c>
      <c r="P14" s="17">
        <v>6.4154310048247301E-2</v>
      </c>
      <c r="Q14" s="17"/>
      <c r="R14" s="17">
        <v>2.8390612217212199E-2</v>
      </c>
      <c r="S14" s="17">
        <v>4.8252654435935703E-2</v>
      </c>
      <c r="T14" s="17">
        <v>2.8182972002520901E-2</v>
      </c>
      <c r="U14" s="17">
        <v>3.68776114461234E-2</v>
      </c>
      <c r="V14" s="17"/>
      <c r="W14" s="17">
        <v>3.6957535285017003E-2</v>
      </c>
      <c r="X14" s="17">
        <v>1.9842585846910701E-2</v>
      </c>
      <c r="Y14" s="17">
        <v>5.23198333917805E-2</v>
      </c>
      <c r="Z14" s="17">
        <v>0</v>
      </c>
      <c r="AA14" s="17">
        <v>0</v>
      </c>
      <c r="AB14" s="17"/>
      <c r="AC14" s="17">
        <v>2.7832618346641701E-2</v>
      </c>
      <c r="AD14" s="17">
        <v>4.2450798419819101E-2</v>
      </c>
      <c r="AE14" s="17"/>
      <c r="AF14" s="17">
        <v>1.36744472053886E-2</v>
      </c>
      <c r="AG14" s="17">
        <v>6.0457199782454001E-2</v>
      </c>
      <c r="AH14" s="17">
        <v>3.7016697387362303E-2</v>
      </c>
      <c r="AI14" s="17">
        <v>1.0900474734912E-2</v>
      </c>
      <c r="AJ14" s="17"/>
      <c r="AK14" s="17">
        <v>4.48929709216195E-2</v>
      </c>
      <c r="AL14" s="17">
        <v>2.56342633018533E-2</v>
      </c>
      <c r="AM14" s="17"/>
      <c r="AN14" s="17">
        <v>2.11923069324952E-2</v>
      </c>
      <c r="AO14" s="17">
        <v>3.75494169905706E-2</v>
      </c>
      <c r="AP14" s="17">
        <v>2.76288579979873E-2</v>
      </c>
      <c r="AQ14" s="17"/>
      <c r="AR14" s="17">
        <v>2.7175699498155698E-2</v>
      </c>
      <c r="AS14" s="17">
        <v>3.7155386862805402E-2</v>
      </c>
      <c r="AT14" s="17"/>
      <c r="AU14" s="17">
        <v>2.42595219634829E-2</v>
      </c>
      <c r="AV14" s="17">
        <v>1.8791854226733799E-2</v>
      </c>
    </row>
    <row r="15" spans="2:48" x14ac:dyDescent="0.25">
      <c r="B15" s="18" t="s">
        <v>203</v>
      </c>
      <c r="C15" s="21">
        <v>0.52933389042226497</v>
      </c>
      <c r="D15" s="21">
        <v>0.45835823792560598</v>
      </c>
      <c r="E15" s="21">
        <v>0.59758252084352503</v>
      </c>
      <c r="F15" s="21"/>
      <c r="G15" s="21">
        <v>0.64481603390614906</v>
      </c>
      <c r="H15" s="21">
        <v>0.56149869518645401</v>
      </c>
      <c r="I15" s="21">
        <v>0.52942564920756896</v>
      </c>
      <c r="J15" s="21">
        <v>0.535011726103513</v>
      </c>
      <c r="K15" s="21">
        <v>0.38240773918124099</v>
      </c>
      <c r="L15" s="21"/>
      <c r="M15" s="21">
        <v>0.48877939070137999</v>
      </c>
      <c r="N15" s="21">
        <v>0.56658045154318404</v>
      </c>
      <c r="O15" s="21">
        <v>0.50904192861880104</v>
      </c>
      <c r="P15" s="21">
        <v>0.54010906956213001</v>
      </c>
      <c r="Q15" s="21"/>
      <c r="R15" s="21">
        <v>0.40084679117816002</v>
      </c>
      <c r="S15" s="21">
        <v>0.49357500024274098</v>
      </c>
      <c r="T15" s="21">
        <v>0.56232478607112801</v>
      </c>
      <c r="U15" s="21">
        <v>0.57738176707807598</v>
      </c>
      <c r="V15" s="21"/>
      <c r="W15" s="21">
        <v>0.60859201544408903</v>
      </c>
      <c r="X15" s="21">
        <v>0.56208985448696303</v>
      </c>
      <c r="Y15" s="21">
        <v>0.48098153937895899</v>
      </c>
      <c r="Z15" s="21">
        <v>0.32357596558011398</v>
      </c>
      <c r="AA15" s="21">
        <v>0.126972502986267</v>
      </c>
      <c r="AB15" s="21"/>
      <c r="AC15" s="21">
        <v>0.55237577371447999</v>
      </c>
      <c r="AD15" s="21">
        <v>0.49388507043263302</v>
      </c>
      <c r="AE15" s="21"/>
      <c r="AF15" s="21">
        <v>0.44786056976541</v>
      </c>
      <c r="AG15" s="21">
        <v>0.441002135711069</v>
      </c>
      <c r="AH15" s="21">
        <v>0.61202227890102101</v>
      </c>
      <c r="AI15" s="21">
        <v>0.63399687984786102</v>
      </c>
      <c r="AJ15" s="21"/>
      <c r="AK15" s="21">
        <v>0.44539033366382602</v>
      </c>
      <c r="AL15" s="21">
        <v>0.59539850067505995</v>
      </c>
      <c r="AM15" s="21"/>
      <c r="AN15" s="21">
        <v>0.46727637791811799</v>
      </c>
      <c r="AO15" s="21">
        <v>0.503075670355973</v>
      </c>
      <c r="AP15" s="21">
        <v>0.64160864168480503</v>
      </c>
      <c r="AQ15" s="21"/>
      <c r="AR15" s="21">
        <v>0.44330558387167002</v>
      </c>
      <c r="AS15" s="21">
        <v>0.68316948275513201</v>
      </c>
      <c r="AT15" s="21"/>
      <c r="AU15" s="21">
        <v>0.37349257409975101</v>
      </c>
      <c r="AV15" s="21">
        <v>0.77243379742749496</v>
      </c>
    </row>
    <row r="16" spans="2:48" x14ac:dyDescent="0.25">
      <c r="B16" s="18" t="s">
        <v>204</v>
      </c>
      <c r="C16" s="21">
        <v>0.27516826070364703</v>
      </c>
      <c r="D16" s="21">
        <v>0.32414941067234199</v>
      </c>
      <c r="E16" s="21">
        <v>0.22891081928172499</v>
      </c>
      <c r="F16" s="21"/>
      <c r="G16" s="21">
        <v>0.17030132361135999</v>
      </c>
      <c r="H16" s="21">
        <v>0.21465506038724</v>
      </c>
      <c r="I16" s="21">
        <v>0.26911854451661199</v>
      </c>
      <c r="J16" s="21">
        <v>0.28425961981847903</v>
      </c>
      <c r="K16" s="21">
        <v>0.43069964751963602</v>
      </c>
      <c r="L16" s="21"/>
      <c r="M16" s="21">
        <v>0.38799524663824397</v>
      </c>
      <c r="N16" s="21">
        <v>0.22794530110078701</v>
      </c>
      <c r="O16" s="21">
        <v>0.291485167343151</v>
      </c>
      <c r="P16" s="21">
        <v>0.20139546956585</v>
      </c>
      <c r="Q16" s="21"/>
      <c r="R16" s="21">
        <v>0.379897807643927</v>
      </c>
      <c r="S16" s="21">
        <v>0.31076926500212998</v>
      </c>
      <c r="T16" s="21">
        <v>0.26009644166834101</v>
      </c>
      <c r="U16" s="21">
        <v>0.23759733348755399</v>
      </c>
      <c r="V16" s="21"/>
      <c r="W16" s="21">
        <v>0.22065693811322501</v>
      </c>
      <c r="X16" s="21">
        <v>0.24484624497287999</v>
      </c>
      <c r="Y16" s="21">
        <v>0.31357384596981402</v>
      </c>
      <c r="Z16" s="21">
        <v>0.51339567479701098</v>
      </c>
      <c r="AA16" s="21">
        <v>0.83446231645838398</v>
      </c>
      <c r="AB16" s="21"/>
      <c r="AC16" s="21">
        <v>0.259551103807935</v>
      </c>
      <c r="AD16" s="21">
        <v>0.302675101084248</v>
      </c>
      <c r="AE16" s="21"/>
      <c r="AF16" s="21">
        <v>0.37217818726174101</v>
      </c>
      <c r="AG16" s="21">
        <v>0.33697029305857001</v>
      </c>
      <c r="AH16" s="21">
        <v>0.195179967556072</v>
      </c>
      <c r="AI16" s="21">
        <v>0.17416566596924801</v>
      </c>
      <c r="AJ16" s="21"/>
      <c r="AK16" s="21">
        <v>0.33441467235689798</v>
      </c>
      <c r="AL16" s="21">
        <v>0.227019010432812</v>
      </c>
      <c r="AM16" s="21"/>
      <c r="AN16" s="21">
        <v>0.36484044907729601</v>
      </c>
      <c r="AO16" s="21">
        <v>0.29666870408142998</v>
      </c>
      <c r="AP16" s="21">
        <v>0.17654193002589999</v>
      </c>
      <c r="AQ16" s="21"/>
      <c r="AR16" s="21">
        <v>0.39399632465490197</v>
      </c>
      <c r="AS16" s="21">
        <v>0.160497216058651</v>
      </c>
      <c r="AT16" s="21"/>
      <c r="AU16" s="21">
        <v>0.446437854638016</v>
      </c>
      <c r="AV16" s="21">
        <v>0.139184799838422</v>
      </c>
    </row>
    <row r="17" spans="2:48" x14ac:dyDescent="0.25">
      <c r="B17" s="18" t="s">
        <v>147</v>
      </c>
      <c r="C17" s="22">
        <v>-0.254165629718618</v>
      </c>
      <c r="D17" s="22">
        <v>-0.134208827253263</v>
      </c>
      <c r="E17" s="22">
        <v>-0.36867170156179901</v>
      </c>
      <c r="F17" s="22"/>
      <c r="G17" s="22">
        <v>-0.47451471029478798</v>
      </c>
      <c r="H17" s="22">
        <v>-0.34684363479921398</v>
      </c>
      <c r="I17" s="22">
        <v>-0.26030710469095703</v>
      </c>
      <c r="J17" s="22">
        <v>-0.25075210628503403</v>
      </c>
      <c r="K17" s="22">
        <v>4.8291908338395001E-2</v>
      </c>
      <c r="L17" s="22"/>
      <c r="M17" s="22">
        <v>-0.100784144063135</v>
      </c>
      <c r="N17" s="22">
        <v>-0.338635150442397</v>
      </c>
      <c r="O17" s="22">
        <v>-0.21755676127564899</v>
      </c>
      <c r="P17" s="22">
        <v>-0.33871359999627998</v>
      </c>
      <c r="Q17" s="22"/>
      <c r="R17" s="22">
        <v>-2.09489835342332E-2</v>
      </c>
      <c r="S17" s="22">
        <v>-0.182805735240611</v>
      </c>
      <c r="T17" s="22">
        <v>-0.30222834440278701</v>
      </c>
      <c r="U17" s="22">
        <v>-0.33978443359052202</v>
      </c>
      <c r="V17" s="22"/>
      <c r="W17" s="22">
        <v>-0.38793507733086502</v>
      </c>
      <c r="X17" s="22">
        <v>-0.31724360951408298</v>
      </c>
      <c r="Y17" s="22">
        <v>-0.16740769340914499</v>
      </c>
      <c r="Z17" s="22">
        <v>0.189819709216897</v>
      </c>
      <c r="AA17" s="22">
        <v>0.70748981347211704</v>
      </c>
      <c r="AB17" s="22"/>
      <c r="AC17" s="22">
        <v>-0.29282466990654499</v>
      </c>
      <c r="AD17" s="22">
        <v>-0.19120996934838499</v>
      </c>
      <c r="AE17" s="22"/>
      <c r="AF17" s="22">
        <v>-7.5682382503669293E-2</v>
      </c>
      <c r="AG17" s="22">
        <v>-0.1040318426525</v>
      </c>
      <c r="AH17" s="22">
        <v>-0.41684231134494898</v>
      </c>
      <c r="AI17" s="22">
        <v>-0.45983121387861298</v>
      </c>
      <c r="AJ17" s="22"/>
      <c r="AK17" s="22">
        <v>-0.110975661306928</v>
      </c>
      <c r="AL17" s="22">
        <v>-0.36837949024224798</v>
      </c>
      <c r="AM17" s="22"/>
      <c r="AN17" s="22">
        <v>-0.102435928840822</v>
      </c>
      <c r="AO17" s="22">
        <v>-0.206406966274544</v>
      </c>
      <c r="AP17" s="22">
        <v>-0.46506671165890601</v>
      </c>
      <c r="AQ17" s="22"/>
      <c r="AR17" s="22">
        <v>-4.9309259216768403E-2</v>
      </c>
      <c r="AS17" s="22">
        <v>-0.52267226669648104</v>
      </c>
      <c r="AT17" s="22"/>
      <c r="AU17" s="22">
        <v>7.2945280538264698E-2</v>
      </c>
      <c r="AV17" s="22">
        <v>-0.63324899758907205</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V22"/>
  <sheetViews>
    <sheetView showGridLines="0" topLeftCell="A7" workbookViewId="0">
      <pane xSplit="2" topLeftCell="M1" activePane="topRight" state="frozen"/>
      <selection pane="topRight" activeCell="B22" sqref="B22"/>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198</v>
      </c>
      <c r="C9" s="17">
        <v>0.17057315146479901</v>
      </c>
      <c r="D9" s="17">
        <v>0.14314427890515799</v>
      </c>
      <c r="E9" s="17">
        <v>0.19591351621106001</v>
      </c>
      <c r="F9" s="17"/>
      <c r="G9" s="17">
        <v>0.194077130134438</v>
      </c>
      <c r="H9" s="17">
        <v>0.20621201856104401</v>
      </c>
      <c r="I9" s="17">
        <v>0.14852013870825101</v>
      </c>
      <c r="J9" s="17">
        <v>0.229766427127371</v>
      </c>
      <c r="K9" s="17">
        <v>7.6105853179064001E-2</v>
      </c>
      <c r="L9" s="17"/>
      <c r="M9" s="17">
        <v>0.16155174333991801</v>
      </c>
      <c r="N9" s="17">
        <v>0.16149107470705201</v>
      </c>
      <c r="O9" s="17">
        <v>0.18123214650124</v>
      </c>
      <c r="P9" s="17">
        <v>0.180496307841329</v>
      </c>
      <c r="Q9" s="17"/>
      <c r="R9" s="17">
        <v>9.6267358281909104E-2</v>
      </c>
      <c r="S9" s="17">
        <v>0.148716175860551</v>
      </c>
      <c r="T9" s="17">
        <v>0.15801668072885</v>
      </c>
      <c r="U9" s="17">
        <v>0.21766454302605501</v>
      </c>
      <c r="V9" s="17"/>
      <c r="W9" s="17">
        <v>0.20611355172953</v>
      </c>
      <c r="X9" s="17">
        <v>0.180318932285818</v>
      </c>
      <c r="Y9" s="17">
        <v>0.17622668619790799</v>
      </c>
      <c r="Z9" s="17">
        <v>2.4194954719815798E-2</v>
      </c>
      <c r="AA9" s="17">
        <v>0</v>
      </c>
      <c r="AB9" s="17"/>
      <c r="AC9" s="17">
        <v>0.168865613530889</v>
      </c>
      <c r="AD9" s="17">
        <v>0.17051277566433101</v>
      </c>
      <c r="AE9" s="17"/>
      <c r="AF9" s="17">
        <v>0.12713852981454499</v>
      </c>
      <c r="AG9" s="17">
        <v>0.14229684824236699</v>
      </c>
      <c r="AH9" s="17">
        <v>0.202187991234414</v>
      </c>
      <c r="AI9" s="17">
        <v>0.24447349787025299</v>
      </c>
      <c r="AJ9" s="17"/>
      <c r="AK9" s="17">
        <v>0.14314957222025401</v>
      </c>
      <c r="AL9" s="17">
        <v>0.19038525237118001</v>
      </c>
      <c r="AM9" s="17"/>
      <c r="AN9" s="17">
        <v>0.15436254080530101</v>
      </c>
      <c r="AO9" s="17">
        <v>0.180538511772007</v>
      </c>
      <c r="AP9" s="17">
        <v>0.189544746407904</v>
      </c>
      <c r="AQ9" s="17"/>
      <c r="AR9" s="17">
        <v>0.13237334938026199</v>
      </c>
      <c r="AS9" s="17">
        <v>0.244936526525001</v>
      </c>
      <c r="AT9" s="17"/>
      <c r="AU9" s="17">
        <v>0.10054453454196299</v>
      </c>
      <c r="AV9" s="17">
        <v>0.27396786093033798</v>
      </c>
    </row>
    <row r="10" spans="2:48" x14ac:dyDescent="0.25">
      <c r="B10" s="18" t="s">
        <v>199</v>
      </c>
      <c r="C10" s="17">
        <v>0.28391180028420898</v>
      </c>
      <c r="D10" s="17">
        <v>0.238449931850855</v>
      </c>
      <c r="E10" s="17">
        <v>0.32737360255915199</v>
      </c>
      <c r="F10" s="17"/>
      <c r="G10" s="17">
        <v>0.37938783112915803</v>
      </c>
      <c r="H10" s="17">
        <v>0.30281246094615399</v>
      </c>
      <c r="I10" s="17">
        <v>0.28467713803311101</v>
      </c>
      <c r="J10" s="17">
        <v>0.24793335637093</v>
      </c>
      <c r="K10" s="17">
        <v>0.20980435280927701</v>
      </c>
      <c r="L10" s="17"/>
      <c r="M10" s="17">
        <v>0.28386835153018602</v>
      </c>
      <c r="N10" s="17">
        <v>0.27468963263614099</v>
      </c>
      <c r="O10" s="17">
        <v>0.25044827509772399</v>
      </c>
      <c r="P10" s="17">
        <v>0.32090803300874599</v>
      </c>
      <c r="Q10" s="17"/>
      <c r="R10" s="17">
        <v>0.23824282576863101</v>
      </c>
      <c r="S10" s="17">
        <v>0.28463586798943002</v>
      </c>
      <c r="T10" s="17">
        <v>0.329008248880441</v>
      </c>
      <c r="U10" s="17">
        <v>0.28135979749095902</v>
      </c>
      <c r="V10" s="17"/>
      <c r="W10" s="17">
        <v>0.33961807971518299</v>
      </c>
      <c r="X10" s="17">
        <v>0.30716215193525798</v>
      </c>
      <c r="Y10" s="17">
        <v>0.21911671073101199</v>
      </c>
      <c r="Z10" s="17">
        <v>0.18239958438545201</v>
      </c>
      <c r="AA10" s="17">
        <v>0</v>
      </c>
      <c r="AB10" s="17"/>
      <c r="AC10" s="17">
        <v>0.30839446827816602</v>
      </c>
      <c r="AD10" s="17">
        <v>0.246512797053871</v>
      </c>
      <c r="AE10" s="17"/>
      <c r="AF10" s="17">
        <v>0.23779715708329299</v>
      </c>
      <c r="AG10" s="17">
        <v>0.31028337826052999</v>
      </c>
      <c r="AH10" s="17">
        <v>0.31352422001382602</v>
      </c>
      <c r="AI10" s="17">
        <v>0.249257804131398</v>
      </c>
      <c r="AJ10" s="17"/>
      <c r="AK10" s="17">
        <v>0.26888931080610801</v>
      </c>
      <c r="AL10" s="17">
        <v>0.29590504740936202</v>
      </c>
      <c r="AM10" s="17"/>
      <c r="AN10" s="17">
        <v>0.23929601356052499</v>
      </c>
      <c r="AO10" s="17">
        <v>0.272887942878695</v>
      </c>
      <c r="AP10" s="17">
        <v>0.35168683877080598</v>
      </c>
      <c r="AQ10" s="17"/>
      <c r="AR10" s="17">
        <v>0.22548046242969999</v>
      </c>
      <c r="AS10" s="17">
        <v>0.35583427598232498</v>
      </c>
      <c r="AT10" s="17"/>
      <c r="AU10" s="17">
        <v>0.21428539806275601</v>
      </c>
      <c r="AV10" s="17">
        <v>0.38885689427842601</v>
      </c>
    </row>
    <row r="11" spans="2:48" x14ac:dyDescent="0.25">
      <c r="B11" s="18" t="s">
        <v>200</v>
      </c>
      <c r="C11" s="17">
        <v>0.19407367183308</v>
      </c>
      <c r="D11" s="17">
        <v>0.20693504852921399</v>
      </c>
      <c r="E11" s="17">
        <v>0.18239868737402501</v>
      </c>
      <c r="F11" s="17"/>
      <c r="G11" s="17">
        <v>0.189889824763187</v>
      </c>
      <c r="H11" s="17">
        <v>0.16519371100236999</v>
      </c>
      <c r="I11" s="17">
        <v>0.17359874180335699</v>
      </c>
      <c r="J11" s="17">
        <v>0.20909701389709101</v>
      </c>
      <c r="K11" s="17">
        <v>0.23124352955469901</v>
      </c>
      <c r="L11" s="17"/>
      <c r="M11" s="17">
        <v>0.159255728799858</v>
      </c>
      <c r="N11" s="17">
        <v>0.17476820481094099</v>
      </c>
      <c r="O11" s="17">
        <v>0.21635086158026301</v>
      </c>
      <c r="P11" s="17">
        <v>0.22848238262308901</v>
      </c>
      <c r="Q11" s="17"/>
      <c r="R11" s="17">
        <v>0.172647445787139</v>
      </c>
      <c r="S11" s="17">
        <v>0.19021383354853399</v>
      </c>
      <c r="T11" s="17">
        <v>0.19498922395024601</v>
      </c>
      <c r="U11" s="17">
        <v>0.20204981642962899</v>
      </c>
      <c r="V11" s="17"/>
      <c r="W11" s="17">
        <v>0.185632581420588</v>
      </c>
      <c r="X11" s="17">
        <v>0.19192439237600001</v>
      </c>
      <c r="Y11" s="17">
        <v>0.161478852215582</v>
      </c>
      <c r="Z11" s="17">
        <v>0.24843992256222699</v>
      </c>
      <c r="AA11" s="17">
        <v>0.42184566187411099</v>
      </c>
      <c r="AB11" s="17"/>
      <c r="AC11" s="17">
        <v>0.206870831635832</v>
      </c>
      <c r="AD11" s="17">
        <v>0.16587380180787301</v>
      </c>
      <c r="AE11" s="17"/>
      <c r="AF11" s="17">
        <v>0.20816551699604899</v>
      </c>
      <c r="AG11" s="17">
        <v>0.16311014474180499</v>
      </c>
      <c r="AH11" s="17">
        <v>0.191772841374967</v>
      </c>
      <c r="AI11" s="17">
        <v>0.22311945223330501</v>
      </c>
      <c r="AJ11" s="17"/>
      <c r="AK11" s="17">
        <v>0.16234762117256599</v>
      </c>
      <c r="AL11" s="17">
        <v>0.21818048586107799</v>
      </c>
      <c r="AM11" s="17"/>
      <c r="AN11" s="17">
        <v>0.18475862528519901</v>
      </c>
      <c r="AO11" s="17">
        <v>0.17926494256387701</v>
      </c>
      <c r="AP11" s="17">
        <v>0.20107595490302299</v>
      </c>
      <c r="AQ11" s="17"/>
      <c r="AR11" s="17">
        <v>0.15316351959222499</v>
      </c>
      <c r="AS11" s="17">
        <v>0.17255667907505101</v>
      </c>
      <c r="AT11" s="17"/>
      <c r="AU11" s="17">
        <v>0.17808197527629099</v>
      </c>
      <c r="AV11" s="17">
        <v>0.14226555076602301</v>
      </c>
    </row>
    <row r="12" spans="2:48" x14ac:dyDescent="0.25">
      <c r="B12" s="18" t="s">
        <v>201</v>
      </c>
      <c r="C12" s="17">
        <v>0.21968433295523099</v>
      </c>
      <c r="D12" s="17">
        <v>0.25232912673337599</v>
      </c>
      <c r="E12" s="17">
        <v>0.189294411591062</v>
      </c>
      <c r="F12" s="17"/>
      <c r="G12" s="17">
        <v>0.18480038939489901</v>
      </c>
      <c r="H12" s="17">
        <v>0.169423217101898</v>
      </c>
      <c r="I12" s="17">
        <v>0.26760860291656202</v>
      </c>
      <c r="J12" s="17">
        <v>0.19709076099622599</v>
      </c>
      <c r="K12" s="17">
        <v>0.277374517262019</v>
      </c>
      <c r="L12" s="17"/>
      <c r="M12" s="17">
        <v>0.22222595052537</v>
      </c>
      <c r="N12" s="17">
        <v>0.25876327020047002</v>
      </c>
      <c r="O12" s="17">
        <v>0.24010174399216599</v>
      </c>
      <c r="P12" s="17">
        <v>0.159727861452543</v>
      </c>
      <c r="Q12" s="17"/>
      <c r="R12" s="17">
        <v>0.28964161486397999</v>
      </c>
      <c r="S12" s="17">
        <v>0.23944340446593801</v>
      </c>
      <c r="T12" s="17">
        <v>0.216384125777738</v>
      </c>
      <c r="U12" s="17">
        <v>0.183859201948739</v>
      </c>
      <c r="V12" s="17"/>
      <c r="W12" s="17">
        <v>0.19409465981344201</v>
      </c>
      <c r="X12" s="17">
        <v>0.20788408825228599</v>
      </c>
      <c r="Y12" s="17">
        <v>0.20995932905474199</v>
      </c>
      <c r="Z12" s="17">
        <v>0.37440560917129201</v>
      </c>
      <c r="AA12" s="17">
        <v>0.40484711399266199</v>
      </c>
      <c r="AB12" s="17"/>
      <c r="AC12" s="17">
        <v>0.20794437854683001</v>
      </c>
      <c r="AD12" s="17">
        <v>0.24464999112313501</v>
      </c>
      <c r="AE12" s="17"/>
      <c r="AF12" s="17">
        <v>0.25062949155203801</v>
      </c>
      <c r="AG12" s="17">
        <v>0.26185144676851602</v>
      </c>
      <c r="AH12" s="17">
        <v>0.18196956303305101</v>
      </c>
      <c r="AI12" s="17">
        <v>0.173873758641194</v>
      </c>
      <c r="AJ12" s="17"/>
      <c r="AK12" s="17">
        <v>0.27347664762831297</v>
      </c>
      <c r="AL12" s="17">
        <v>0.17547681254914299</v>
      </c>
      <c r="AM12" s="17"/>
      <c r="AN12" s="17">
        <v>0.26438688064954702</v>
      </c>
      <c r="AO12" s="17">
        <v>0.23517499386801</v>
      </c>
      <c r="AP12" s="17">
        <v>0.17116490900661899</v>
      </c>
      <c r="AQ12" s="17"/>
      <c r="AR12" s="17">
        <v>0.32003510711969402</v>
      </c>
      <c r="AS12" s="17">
        <v>0.16063354861787801</v>
      </c>
      <c r="AT12" s="17"/>
      <c r="AU12" s="17">
        <v>0.31449287693631101</v>
      </c>
      <c r="AV12" s="17">
        <v>0.114028336237099</v>
      </c>
    </row>
    <row r="13" spans="2:48" x14ac:dyDescent="0.25">
      <c r="B13" s="18" t="s">
        <v>202</v>
      </c>
      <c r="C13" s="17">
        <v>7.4927941221739305E-2</v>
      </c>
      <c r="D13" s="17">
        <v>0.106959755010096</v>
      </c>
      <c r="E13" s="17">
        <v>4.4314093444042697E-2</v>
      </c>
      <c r="F13" s="17"/>
      <c r="G13" s="17">
        <v>1.2160980539170601E-2</v>
      </c>
      <c r="H13" s="17">
        <v>7.0680801151403003E-2</v>
      </c>
      <c r="I13" s="17">
        <v>6.8325632910316694E-2</v>
      </c>
      <c r="J13" s="17">
        <v>5.8825371379472198E-2</v>
      </c>
      <c r="K13" s="17">
        <v>0.161300007185635</v>
      </c>
      <c r="L13" s="17"/>
      <c r="M13" s="17">
        <v>0.129187345900238</v>
      </c>
      <c r="N13" s="17">
        <v>5.71059697222479E-2</v>
      </c>
      <c r="O13" s="17">
        <v>6.6163446652028501E-2</v>
      </c>
      <c r="P13" s="17">
        <v>5.3853714709513202E-2</v>
      </c>
      <c r="Q13" s="17"/>
      <c r="R13" s="17">
        <v>0.14181456324696801</v>
      </c>
      <c r="S13" s="17">
        <v>7.7476191839973702E-2</v>
      </c>
      <c r="T13" s="17">
        <v>7.2721286990161699E-2</v>
      </c>
      <c r="U13" s="17">
        <v>4.7548317108165802E-2</v>
      </c>
      <c r="V13" s="17"/>
      <c r="W13" s="17">
        <v>3.8364312881544099E-2</v>
      </c>
      <c r="X13" s="17">
        <v>5.2939074639700101E-2</v>
      </c>
      <c r="Y13" s="17">
        <v>0.15392469439656001</v>
      </c>
      <c r="Z13" s="17">
        <v>0.15590020970374399</v>
      </c>
      <c r="AA13" s="17">
        <v>0.17330722413322699</v>
      </c>
      <c r="AB13" s="17"/>
      <c r="AC13" s="17">
        <v>5.8692422017901202E-2</v>
      </c>
      <c r="AD13" s="17">
        <v>0.10896792118920499</v>
      </c>
      <c r="AE13" s="17"/>
      <c r="AF13" s="17">
        <v>0.1337975080497</v>
      </c>
      <c r="AG13" s="17">
        <v>9.2288683752821801E-2</v>
      </c>
      <c r="AH13" s="17">
        <v>3.6534578263473998E-2</v>
      </c>
      <c r="AI13" s="17">
        <v>1.7479888085133299E-2</v>
      </c>
      <c r="AJ13" s="17"/>
      <c r="AK13" s="17">
        <v>0.10565634547457201</v>
      </c>
      <c r="AL13" s="17">
        <v>5.7328763072793901E-2</v>
      </c>
      <c r="AM13" s="17"/>
      <c r="AN13" s="17">
        <v>0.13300066880401801</v>
      </c>
      <c r="AO13" s="17">
        <v>6.9338199956605506E-2</v>
      </c>
      <c r="AP13" s="17">
        <v>2.7580106765353201E-2</v>
      </c>
      <c r="AQ13" s="17"/>
      <c r="AR13" s="17">
        <v>0.12913075752011399</v>
      </c>
      <c r="AS13" s="17">
        <v>5.9117647474248398E-3</v>
      </c>
      <c r="AT13" s="17"/>
      <c r="AU13" s="17">
        <v>0.160565574447329</v>
      </c>
      <c r="AV13" s="17">
        <v>1.6649194123186401E-2</v>
      </c>
    </row>
    <row r="14" spans="2:48" x14ac:dyDescent="0.25">
      <c r="B14" s="18" t="s">
        <v>123</v>
      </c>
      <c r="C14" s="17">
        <v>5.6829102240942099E-2</v>
      </c>
      <c r="D14" s="17">
        <v>5.21818589713011E-2</v>
      </c>
      <c r="E14" s="17">
        <v>6.0705688820658299E-2</v>
      </c>
      <c r="F14" s="17"/>
      <c r="G14" s="17">
        <v>3.9683844039146397E-2</v>
      </c>
      <c r="H14" s="17">
        <v>8.5677791237130305E-2</v>
      </c>
      <c r="I14" s="17">
        <v>5.7269745628401703E-2</v>
      </c>
      <c r="J14" s="17">
        <v>5.7287070228909602E-2</v>
      </c>
      <c r="K14" s="17">
        <v>4.41717400093063E-2</v>
      </c>
      <c r="L14" s="17"/>
      <c r="M14" s="17">
        <v>4.39108799044306E-2</v>
      </c>
      <c r="N14" s="17">
        <v>7.3181847923148496E-2</v>
      </c>
      <c r="O14" s="17">
        <v>4.5703526176577899E-2</v>
      </c>
      <c r="P14" s="17">
        <v>5.6531700364781001E-2</v>
      </c>
      <c r="Q14" s="17"/>
      <c r="R14" s="17">
        <v>6.1386192051373203E-2</v>
      </c>
      <c r="S14" s="17">
        <v>5.9514526295573703E-2</v>
      </c>
      <c r="T14" s="17">
        <v>2.8880433672562902E-2</v>
      </c>
      <c r="U14" s="17">
        <v>6.7518323996452301E-2</v>
      </c>
      <c r="V14" s="17"/>
      <c r="W14" s="17">
        <v>3.6176814439712497E-2</v>
      </c>
      <c r="X14" s="17">
        <v>5.9771360510937899E-2</v>
      </c>
      <c r="Y14" s="17">
        <v>7.9293727404197101E-2</v>
      </c>
      <c r="Z14" s="17">
        <v>1.4659719457469101E-2</v>
      </c>
      <c r="AA14" s="17">
        <v>0</v>
      </c>
      <c r="AB14" s="17"/>
      <c r="AC14" s="17">
        <v>4.9232285990380799E-2</v>
      </c>
      <c r="AD14" s="17">
        <v>6.3482713161585894E-2</v>
      </c>
      <c r="AE14" s="17"/>
      <c r="AF14" s="17">
        <v>4.2471796504375499E-2</v>
      </c>
      <c r="AG14" s="17">
        <v>3.0169498233960899E-2</v>
      </c>
      <c r="AH14" s="17">
        <v>7.4010806080267902E-2</v>
      </c>
      <c r="AI14" s="17">
        <v>9.1795599038716202E-2</v>
      </c>
      <c r="AJ14" s="17"/>
      <c r="AK14" s="17">
        <v>4.6480502698187098E-2</v>
      </c>
      <c r="AL14" s="17">
        <v>6.2723638736442294E-2</v>
      </c>
      <c r="AM14" s="17"/>
      <c r="AN14" s="17">
        <v>2.4195270895410698E-2</v>
      </c>
      <c r="AO14" s="17">
        <v>6.2795408960804294E-2</v>
      </c>
      <c r="AP14" s="17">
        <v>5.8947444146294901E-2</v>
      </c>
      <c r="AQ14" s="17"/>
      <c r="AR14" s="17">
        <v>3.9816803958005499E-2</v>
      </c>
      <c r="AS14" s="17">
        <v>6.01272050523202E-2</v>
      </c>
      <c r="AT14" s="17"/>
      <c r="AU14" s="17">
        <v>3.20296407353486E-2</v>
      </c>
      <c r="AV14" s="17">
        <v>6.4232163664927705E-2</v>
      </c>
    </row>
    <row r="15" spans="2:48" x14ac:dyDescent="0.25">
      <c r="B15" s="18" t="s">
        <v>203</v>
      </c>
      <c r="C15" s="21">
        <v>0.45448495174900799</v>
      </c>
      <c r="D15" s="21">
        <v>0.38159421075601402</v>
      </c>
      <c r="E15" s="21">
        <v>0.52328711877021195</v>
      </c>
      <c r="F15" s="21"/>
      <c r="G15" s="21">
        <v>0.57346496126359603</v>
      </c>
      <c r="H15" s="21">
        <v>0.50902447950719798</v>
      </c>
      <c r="I15" s="21">
        <v>0.43319727674136199</v>
      </c>
      <c r="J15" s="21">
        <v>0.477699783498302</v>
      </c>
      <c r="K15" s="21">
        <v>0.28591020598834099</v>
      </c>
      <c r="L15" s="21"/>
      <c r="M15" s="21">
        <v>0.44542009487010398</v>
      </c>
      <c r="N15" s="21">
        <v>0.43618070734319297</v>
      </c>
      <c r="O15" s="21">
        <v>0.43168042159896403</v>
      </c>
      <c r="P15" s="21">
        <v>0.50140434085007501</v>
      </c>
      <c r="Q15" s="21"/>
      <c r="R15" s="21">
        <v>0.33451018405054</v>
      </c>
      <c r="S15" s="21">
        <v>0.43335204384998099</v>
      </c>
      <c r="T15" s="21">
        <v>0.487024929609292</v>
      </c>
      <c r="U15" s="21">
        <v>0.499024340517014</v>
      </c>
      <c r="V15" s="21"/>
      <c r="W15" s="21">
        <v>0.54573163144471304</v>
      </c>
      <c r="X15" s="21">
        <v>0.487481084221076</v>
      </c>
      <c r="Y15" s="21">
        <v>0.39534339692891901</v>
      </c>
      <c r="Z15" s="21">
        <v>0.20659453910526701</v>
      </c>
      <c r="AA15" s="21">
        <v>0</v>
      </c>
      <c r="AB15" s="21"/>
      <c r="AC15" s="21">
        <v>0.47726008180905499</v>
      </c>
      <c r="AD15" s="21">
        <v>0.41702557271820101</v>
      </c>
      <c r="AE15" s="21"/>
      <c r="AF15" s="21">
        <v>0.36493568689783701</v>
      </c>
      <c r="AG15" s="21">
        <v>0.45258022650289698</v>
      </c>
      <c r="AH15" s="21">
        <v>0.51571221124823996</v>
      </c>
      <c r="AI15" s="21">
        <v>0.49373130200165199</v>
      </c>
      <c r="AJ15" s="21"/>
      <c r="AK15" s="21">
        <v>0.41203888302636199</v>
      </c>
      <c r="AL15" s="21">
        <v>0.486290299780543</v>
      </c>
      <c r="AM15" s="21"/>
      <c r="AN15" s="21">
        <v>0.39365855436582597</v>
      </c>
      <c r="AO15" s="21">
        <v>0.45342645465070303</v>
      </c>
      <c r="AP15" s="21">
        <v>0.54123158517870995</v>
      </c>
      <c r="AQ15" s="21"/>
      <c r="AR15" s="21">
        <v>0.35785381180996201</v>
      </c>
      <c r="AS15" s="21">
        <v>0.60077080250732695</v>
      </c>
      <c r="AT15" s="21"/>
      <c r="AU15" s="21">
        <v>0.31482993260471998</v>
      </c>
      <c r="AV15" s="21">
        <v>0.66282475520876405</v>
      </c>
    </row>
    <row r="16" spans="2:48" x14ac:dyDescent="0.25">
      <c r="B16" s="18" t="s">
        <v>204</v>
      </c>
      <c r="C16" s="21">
        <v>0.29461227417697</v>
      </c>
      <c r="D16" s="21">
        <v>0.35928888174347201</v>
      </c>
      <c r="E16" s="21">
        <v>0.233608505035105</v>
      </c>
      <c r="F16" s="21"/>
      <c r="G16" s="21">
        <v>0.19696136993407001</v>
      </c>
      <c r="H16" s="21">
        <v>0.24010401825330099</v>
      </c>
      <c r="I16" s="21">
        <v>0.33593423582687898</v>
      </c>
      <c r="J16" s="21">
        <v>0.25591613237569799</v>
      </c>
      <c r="K16" s="21">
        <v>0.43867452444765398</v>
      </c>
      <c r="L16" s="21"/>
      <c r="M16" s="21">
        <v>0.35141329642560798</v>
      </c>
      <c r="N16" s="21">
        <v>0.31586923992271798</v>
      </c>
      <c r="O16" s="21">
        <v>0.306265190644195</v>
      </c>
      <c r="P16" s="21">
        <v>0.213581576162056</v>
      </c>
      <c r="Q16" s="21"/>
      <c r="R16" s="21">
        <v>0.431456178110948</v>
      </c>
      <c r="S16" s="21">
        <v>0.31691959630591099</v>
      </c>
      <c r="T16" s="21">
        <v>0.28910541276789897</v>
      </c>
      <c r="U16" s="21">
        <v>0.23140751905690399</v>
      </c>
      <c r="V16" s="21"/>
      <c r="W16" s="21">
        <v>0.232458972694986</v>
      </c>
      <c r="X16" s="21">
        <v>0.26082316289198598</v>
      </c>
      <c r="Y16" s="21">
        <v>0.363884023451302</v>
      </c>
      <c r="Z16" s="21">
        <v>0.53030581887503703</v>
      </c>
      <c r="AA16" s="21">
        <v>0.57815433812588901</v>
      </c>
      <c r="AB16" s="21"/>
      <c r="AC16" s="21">
        <v>0.26663680056473199</v>
      </c>
      <c r="AD16" s="21">
        <v>0.35361791231234002</v>
      </c>
      <c r="AE16" s="21"/>
      <c r="AF16" s="21">
        <v>0.38442699960173798</v>
      </c>
      <c r="AG16" s="21">
        <v>0.35414013052133803</v>
      </c>
      <c r="AH16" s="21">
        <v>0.21850414129652501</v>
      </c>
      <c r="AI16" s="21">
        <v>0.19135364672632699</v>
      </c>
      <c r="AJ16" s="21"/>
      <c r="AK16" s="21">
        <v>0.37913299310288501</v>
      </c>
      <c r="AL16" s="21">
        <v>0.23280557562193699</v>
      </c>
      <c r="AM16" s="21"/>
      <c r="AN16" s="21">
        <v>0.39738754945356503</v>
      </c>
      <c r="AO16" s="21">
        <v>0.304513193824616</v>
      </c>
      <c r="AP16" s="21">
        <v>0.19874501577197201</v>
      </c>
      <c r="AQ16" s="21"/>
      <c r="AR16" s="21">
        <v>0.44916586463980801</v>
      </c>
      <c r="AS16" s="21">
        <v>0.16654531336530201</v>
      </c>
      <c r="AT16" s="21"/>
      <c r="AU16" s="21">
        <v>0.47505845138364</v>
      </c>
      <c r="AV16" s="21">
        <v>0.13067753036028601</v>
      </c>
    </row>
    <row r="17" spans="2:48" x14ac:dyDescent="0.25">
      <c r="B17" s="18" t="s">
        <v>147</v>
      </c>
      <c r="C17" s="22">
        <v>-0.15987267757203799</v>
      </c>
      <c r="D17" s="22">
        <v>-2.2305329012541598E-2</v>
      </c>
      <c r="E17" s="22">
        <v>-0.289678613735107</v>
      </c>
      <c r="F17" s="22"/>
      <c r="G17" s="22">
        <v>-0.37650359132952699</v>
      </c>
      <c r="H17" s="22">
        <v>-0.26892046125389701</v>
      </c>
      <c r="I17" s="22">
        <v>-9.7263040914482804E-2</v>
      </c>
      <c r="J17" s="22">
        <v>-0.22178365112260401</v>
      </c>
      <c r="K17" s="22">
        <v>0.15276431845931299</v>
      </c>
      <c r="L17" s="22"/>
      <c r="M17" s="22">
        <v>-9.4006798444495998E-2</v>
      </c>
      <c r="N17" s="22">
        <v>-0.12031146742047499</v>
      </c>
      <c r="O17" s="22">
        <v>-0.125415230954769</v>
      </c>
      <c r="P17" s="22">
        <v>-0.28782276468801898</v>
      </c>
      <c r="Q17" s="22"/>
      <c r="R17" s="22">
        <v>9.6945994060408006E-2</v>
      </c>
      <c r="S17" s="22">
        <v>-0.11643244754407001</v>
      </c>
      <c r="T17" s="22">
        <v>-0.197919516841392</v>
      </c>
      <c r="U17" s="22">
        <v>-0.26761682146011001</v>
      </c>
      <c r="V17" s="22"/>
      <c r="W17" s="22">
        <v>-0.31327265874972599</v>
      </c>
      <c r="X17" s="22">
        <v>-0.22665792132908999</v>
      </c>
      <c r="Y17" s="22">
        <v>-3.1459373477617299E-2</v>
      </c>
      <c r="Z17" s="22">
        <v>0.32371127976976899</v>
      </c>
      <c r="AA17" s="22">
        <v>0.57815433812588901</v>
      </c>
      <c r="AB17" s="22"/>
      <c r="AC17" s="22">
        <v>-0.210623281244324</v>
      </c>
      <c r="AD17" s="22">
        <v>-6.3407660405861405E-2</v>
      </c>
      <c r="AE17" s="22"/>
      <c r="AF17" s="22">
        <v>1.94913127039009E-2</v>
      </c>
      <c r="AG17" s="22">
        <v>-9.84400959815592E-2</v>
      </c>
      <c r="AH17" s="22">
        <v>-0.297208069951715</v>
      </c>
      <c r="AI17" s="22">
        <v>-0.30237765527532401</v>
      </c>
      <c r="AJ17" s="22"/>
      <c r="AK17" s="22">
        <v>-3.2905889923477601E-2</v>
      </c>
      <c r="AL17" s="22">
        <v>-0.25348472415860501</v>
      </c>
      <c r="AM17" s="22"/>
      <c r="AN17" s="22">
        <v>3.7289950877393801E-3</v>
      </c>
      <c r="AO17" s="22">
        <v>-0.148913260826087</v>
      </c>
      <c r="AP17" s="22">
        <v>-0.342486569406737</v>
      </c>
      <c r="AQ17" s="22"/>
      <c r="AR17" s="22">
        <v>9.1312052829846294E-2</v>
      </c>
      <c r="AS17" s="22">
        <v>-0.43422548914202402</v>
      </c>
      <c r="AT17" s="22"/>
      <c r="AU17" s="22">
        <v>0.16022851877892</v>
      </c>
      <c r="AV17" s="22">
        <v>-0.53214722484847798</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V23"/>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t="s">
        <v>274</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t="s">
        <v>275</v>
      </c>
    </row>
    <row r="9" spans="2:48" ht="30" x14ac:dyDescent="0.25">
      <c r="B9" s="18" t="s">
        <v>268</v>
      </c>
      <c r="C9" s="17">
        <v>0.44716066112210301</v>
      </c>
      <c r="D9" s="17">
        <v>0.47748698286212299</v>
      </c>
      <c r="E9" s="17">
        <v>0.406892691572245</v>
      </c>
      <c r="F9" s="17"/>
      <c r="G9" s="17">
        <v>0.51199203269083604</v>
      </c>
      <c r="H9" s="17">
        <v>0.49103990165553302</v>
      </c>
      <c r="I9" s="17">
        <v>0.47643412916863798</v>
      </c>
      <c r="J9" s="17">
        <v>0.473176179325628</v>
      </c>
      <c r="K9" s="17">
        <v>0.351376646786146</v>
      </c>
      <c r="L9" s="17"/>
      <c r="M9" s="17">
        <v>0.45574309382392503</v>
      </c>
      <c r="N9" s="17">
        <v>0.51605241598780704</v>
      </c>
      <c r="O9" s="17">
        <v>0.37289831569743098</v>
      </c>
      <c r="P9" s="17">
        <v>0.43307438571950602</v>
      </c>
      <c r="Q9" s="17"/>
      <c r="R9" s="17">
        <v>0.42355728577270102</v>
      </c>
      <c r="S9" s="17">
        <v>0.41066187155731598</v>
      </c>
      <c r="T9" s="17">
        <v>0.44780203345285102</v>
      </c>
      <c r="U9" s="17">
        <v>0.54188559150724303</v>
      </c>
      <c r="V9" s="17"/>
      <c r="W9" s="17">
        <v>0.43154044530753699</v>
      </c>
      <c r="X9" s="17">
        <v>0.43906744777655099</v>
      </c>
      <c r="Y9" s="17">
        <v>0.50471080035208904</v>
      </c>
      <c r="Z9" s="17">
        <v>0.52365821698019199</v>
      </c>
      <c r="AA9" s="17">
        <v>0.285519097975239</v>
      </c>
      <c r="AB9" s="17"/>
      <c r="AC9" s="17">
        <v>0.43103652514548702</v>
      </c>
      <c r="AD9" s="17">
        <v>0.47952892612741399</v>
      </c>
      <c r="AE9" s="17"/>
      <c r="AF9" s="17">
        <v>0.46520025516038799</v>
      </c>
      <c r="AG9" s="17">
        <v>0.41632601800659502</v>
      </c>
      <c r="AH9" s="17">
        <v>0.433214978443903</v>
      </c>
      <c r="AI9" s="17">
        <v>0.57327447812399601</v>
      </c>
      <c r="AJ9" s="17"/>
      <c r="AK9" s="17">
        <v>0.409085768647585</v>
      </c>
      <c r="AL9" s="17">
        <v>0.49070969713990298</v>
      </c>
      <c r="AM9" s="17"/>
      <c r="AN9" s="17">
        <v>0.474275349007175</v>
      </c>
      <c r="AO9" s="17">
        <v>0.45349121911759999</v>
      </c>
      <c r="AP9" s="17">
        <v>0.419760176043598</v>
      </c>
      <c r="AQ9" s="17"/>
      <c r="AR9" s="17">
        <v>0.498332337110301</v>
      </c>
      <c r="AS9" s="17">
        <v>0.48529316074470302</v>
      </c>
      <c r="AT9" s="17"/>
      <c r="AU9" s="17">
        <v>0.44716066112210301</v>
      </c>
      <c r="AV9" s="17" t="s">
        <v>222</v>
      </c>
    </row>
    <row r="10" spans="2:48" ht="45" x14ac:dyDescent="0.25">
      <c r="B10" s="18" t="s">
        <v>269</v>
      </c>
      <c r="C10" s="17">
        <v>0.38931612238005697</v>
      </c>
      <c r="D10" s="17">
        <v>0.39482961051786603</v>
      </c>
      <c r="E10" s="17">
        <v>0.38199518928602499</v>
      </c>
      <c r="F10" s="17"/>
      <c r="G10" s="17">
        <v>0.39407744485768798</v>
      </c>
      <c r="H10" s="17">
        <v>0.40246767020813601</v>
      </c>
      <c r="I10" s="17">
        <v>0.446430621179569</v>
      </c>
      <c r="J10" s="17">
        <v>0.35794389518150799</v>
      </c>
      <c r="K10" s="17">
        <v>0.35915838990916399</v>
      </c>
      <c r="L10" s="17"/>
      <c r="M10" s="17">
        <v>0.44025959753523702</v>
      </c>
      <c r="N10" s="17">
        <v>0.39977518476833102</v>
      </c>
      <c r="O10" s="17">
        <v>0.35945025385083401</v>
      </c>
      <c r="P10" s="17">
        <v>0.33296343942678203</v>
      </c>
      <c r="Q10" s="17"/>
      <c r="R10" s="17">
        <v>0.39655419782551099</v>
      </c>
      <c r="S10" s="17">
        <v>0.33120912447247097</v>
      </c>
      <c r="T10" s="17">
        <v>0.39628546017546101</v>
      </c>
      <c r="U10" s="17">
        <v>0.39598956210456598</v>
      </c>
      <c r="V10" s="17"/>
      <c r="W10" s="17">
        <v>0.387812680210951</v>
      </c>
      <c r="X10" s="17">
        <v>0.43500050713962801</v>
      </c>
      <c r="Y10" s="17">
        <v>0.37078715009462299</v>
      </c>
      <c r="Z10" s="17">
        <v>0.34227592124226103</v>
      </c>
      <c r="AA10" s="17">
        <v>0.36809988325418802</v>
      </c>
      <c r="AB10" s="17"/>
      <c r="AC10" s="17">
        <v>0.39127404828603901</v>
      </c>
      <c r="AD10" s="17">
        <v>0.39040277387073302</v>
      </c>
      <c r="AE10" s="17"/>
      <c r="AF10" s="17">
        <v>0.41499701726958299</v>
      </c>
      <c r="AG10" s="17">
        <v>0.31230009100668299</v>
      </c>
      <c r="AH10" s="17">
        <v>0.38415976048261602</v>
      </c>
      <c r="AI10" s="17">
        <v>0.58216045568558406</v>
      </c>
      <c r="AJ10" s="17"/>
      <c r="AK10" s="17">
        <v>0.37033336977207798</v>
      </c>
      <c r="AL10" s="17">
        <v>0.39469864333722798</v>
      </c>
      <c r="AM10" s="17"/>
      <c r="AN10" s="17">
        <v>0.43940002117951299</v>
      </c>
      <c r="AO10" s="17">
        <v>0.32862276472684898</v>
      </c>
      <c r="AP10" s="17">
        <v>0.43238520896817201</v>
      </c>
      <c r="AQ10" s="17"/>
      <c r="AR10" s="17">
        <v>0.457403461378939</v>
      </c>
      <c r="AS10" s="17">
        <v>0.1653253761571</v>
      </c>
      <c r="AT10" s="17"/>
      <c r="AU10" s="17">
        <v>0.38931612238005697</v>
      </c>
      <c r="AV10" s="17" t="s">
        <v>222</v>
      </c>
    </row>
    <row r="11" spans="2:48" ht="45" x14ac:dyDescent="0.25">
      <c r="B11" s="18" t="s">
        <v>270</v>
      </c>
      <c r="C11" s="17">
        <v>0.367865773641115</v>
      </c>
      <c r="D11" s="17">
        <v>0.36312178606113199</v>
      </c>
      <c r="E11" s="17">
        <v>0.37416494665172001</v>
      </c>
      <c r="F11" s="17"/>
      <c r="G11" s="17">
        <v>0.36030934684611099</v>
      </c>
      <c r="H11" s="17">
        <v>0.43182755439831899</v>
      </c>
      <c r="I11" s="17">
        <v>0.34503563037104901</v>
      </c>
      <c r="J11" s="17">
        <v>0.31835183239660197</v>
      </c>
      <c r="K11" s="17">
        <v>0.38050935050933998</v>
      </c>
      <c r="L11" s="17"/>
      <c r="M11" s="17">
        <v>0.389781215204478</v>
      </c>
      <c r="N11" s="17">
        <v>0.41312171839568801</v>
      </c>
      <c r="O11" s="17">
        <v>0.30730467021659902</v>
      </c>
      <c r="P11" s="17">
        <v>0.36219573919016901</v>
      </c>
      <c r="Q11" s="17"/>
      <c r="R11" s="17">
        <v>0.34611015914350901</v>
      </c>
      <c r="S11" s="17">
        <v>0.266252608721252</v>
      </c>
      <c r="T11" s="17">
        <v>0.463436761618648</v>
      </c>
      <c r="U11" s="17">
        <v>0.35901033468798299</v>
      </c>
      <c r="V11" s="17"/>
      <c r="W11" s="17">
        <v>0.342134873052161</v>
      </c>
      <c r="X11" s="17">
        <v>0.38454866542664701</v>
      </c>
      <c r="Y11" s="17">
        <v>0.39226929415344203</v>
      </c>
      <c r="Z11" s="17">
        <v>0.41357531789936403</v>
      </c>
      <c r="AA11" s="17">
        <v>0.16118821628069999</v>
      </c>
      <c r="AB11" s="17"/>
      <c r="AC11" s="17">
        <v>0.34359978080002301</v>
      </c>
      <c r="AD11" s="17">
        <v>0.41312793632703998</v>
      </c>
      <c r="AE11" s="17"/>
      <c r="AF11" s="17">
        <v>0.37937220699011398</v>
      </c>
      <c r="AG11" s="17">
        <v>0.420325265117584</v>
      </c>
      <c r="AH11" s="17">
        <v>0.30271009749938399</v>
      </c>
      <c r="AI11" s="17">
        <v>0.52448912943720005</v>
      </c>
      <c r="AJ11" s="17"/>
      <c r="AK11" s="17">
        <v>0.40186550957861</v>
      </c>
      <c r="AL11" s="17">
        <v>0.33227507639079801</v>
      </c>
      <c r="AM11" s="17"/>
      <c r="AN11" s="17">
        <v>0.35414579858067902</v>
      </c>
      <c r="AO11" s="17">
        <v>0.36757975058830999</v>
      </c>
      <c r="AP11" s="17">
        <v>0.43043546103075297</v>
      </c>
      <c r="AQ11" s="17"/>
      <c r="AR11" s="17">
        <v>0.42319630702366001</v>
      </c>
      <c r="AS11" s="17">
        <v>0.32247744367770298</v>
      </c>
      <c r="AT11" s="17"/>
      <c r="AU11" s="17">
        <v>0.367865773641115</v>
      </c>
      <c r="AV11" s="17" t="s">
        <v>222</v>
      </c>
    </row>
    <row r="12" spans="2:48" ht="45" x14ac:dyDescent="0.25">
      <c r="B12" s="18" t="s">
        <v>271</v>
      </c>
      <c r="C12" s="17">
        <v>0.342459000330256</v>
      </c>
      <c r="D12" s="17">
        <v>0.307117580436293</v>
      </c>
      <c r="E12" s="17">
        <v>0.389386129585789</v>
      </c>
      <c r="F12" s="17"/>
      <c r="G12" s="17">
        <v>0.27427927576870997</v>
      </c>
      <c r="H12" s="17">
        <v>0.413823052832757</v>
      </c>
      <c r="I12" s="17">
        <v>0.30190727886625501</v>
      </c>
      <c r="J12" s="17">
        <v>0.28391782733372201</v>
      </c>
      <c r="K12" s="17">
        <v>0.39367414187609301</v>
      </c>
      <c r="L12" s="17"/>
      <c r="M12" s="17">
        <v>0.382102339044679</v>
      </c>
      <c r="N12" s="17">
        <v>0.280285886665391</v>
      </c>
      <c r="O12" s="17">
        <v>0.43690504824035897</v>
      </c>
      <c r="P12" s="17">
        <v>0.246100823843899</v>
      </c>
      <c r="Q12" s="17"/>
      <c r="R12" s="17">
        <v>0.41467716790905801</v>
      </c>
      <c r="S12" s="17">
        <v>0.210210834817287</v>
      </c>
      <c r="T12" s="17">
        <v>0.41500043396571501</v>
      </c>
      <c r="U12" s="17">
        <v>0.36086697779179799</v>
      </c>
      <c r="V12" s="17"/>
      <c r="W12" s="17">
        <v>0.30875436913017901</v>
      </c>
      <c r="X12" s="17">
        <v>0.30172073899580498</v>
      </c>
      <c r="Y12" s="17">
        <v>0.43474043185587802</v>
      </c>
      <c r="Z12" s="17">
        <v>0.28416323859816101</v>
      </c>
      <c r="AA12" s="17">
        <v>0.305311492288525</v>
      </c>
      <c r="AB12" s="17"/>
      <c r="AC12" s="17">
        <v>0.32837486071073002</v>
      </c>
      <c r="AD12" s="17">
        <v>0.370187788783014</v>
      </c>
      <c r="AE12" s="17"/>
      <c r="AF12" s="17">
        <v>0.38614911501891702</v>
      </c>
      <c r="AG12" s="17">
        <v>0.26899212864750899</v>
      </c>
      <c r="AH12" s="17">
        <v>0.33063938842424501</v>
      </c>
      <c r="AI12" s="17">
        <v>0.388515919367106</v>
      </c>
      <c r="AJ12" s="17"/>
      <c r="AK12" s="17">
        <v>0.36547272457887098</v>
      </c>
      <c r="AL12" s="17">
        <v>0.32855426846204899</v>
      </c>
      <c r="AM12" s="17"/>
      <c r="AN12" s="17">
        <v>0.38559785384670903</v>
      </c>
      <c r="AO12" s="17">
        <v>0.35088767410414601</v>
      </c>
      <c r="AP12" s="17">
        <v>0.28759031138823299</v>
      </c>
      <c r="AQ12" s="17"/>
      <c r="AR12" s="17">
        <v>0.35948701237741199</v>
      </c>
      <c r="AS12" s="17">
        <v>0.32890320379041399</v>
      </c>
      <c r="AT12" s="17"/>
      <c r="AU12" s="17">
        <v>0.342459000330256</v>
      </c>
      <c r="AV12" s="17" t="s">
        <v>222</v>
      </c>
    </row>
    <row r="13" spans="2:48" ht="45" x14ac:dyDescent="0.25">
      <c r="B13" s="18" t="s">
        <v>218</v>
      </c>
      <c r="C13" s="17">
        <v>0.33212404794523298</v>
      </c>
      <c r="D13" s="17">
        <v>0.33628998649230002</v>
      </c>
      <c r="E13" s="17">
        <v>0.32659242139328898</v>
      </c>
      <c r="F13" s="17"/>
      <c r="G13" s="17">
        <v>0.24673515376201099</v>
      </c>
      <c r="H13" s="17">
        <v>0.30176229418474199</v>
      </c>
      <c r="I13" s="17">
        <v>0.39910719773855702</v>
      </c>
      <c r="J13" s="17">
        <v>0.350572190491519</v>
      </c>
      <c r="K13" s="17">
        <v>0.32339557006235697</v>
      </c>
      <c r="L13" s="17"/>
      <c r="M13" s="17">
        <v>0.34385561998462799</v>
      </c>
      <c r="N13" s="17">
        <v>0.324677361083404</v>
      </c>
      <c r="O13" s="17">
        <v>0.33099931150886402</v>
      </c>
      <c r="P13" s="17">
        <v>0.33410541952102901</v>
      </c>
      <c r="Q13" s="17"/>
      <c r="R13" s="17">
        <v>0.25932791406133898</v>
      </c>
      <c r="S13" s="17">
        <v>0.19508096106829501</v>
      </c>
      <c r="T13" s="17">
        <v>0.33895771312622303</v>
      </c>
      <c r="U13" s="17">
        <v>0.42859445196312201</v>
      </c>
      <c r="V13" s="17"/>
      <c r="W13" s="17">
        <v>0.196641458910151</v>
      </c>
      <c r="X13" s="17">
        <v>0.40570871697567701</v>
      </c>
      <c r="Y13" s="17">
        <v>0.32182469650178502</v>
      </c>
      <c r="Z13" s="17">
        <v>0.343721633633437</v>
      </c>
      <c r="AA13" s="17">
        <v>0</v>
      </c>
      <c r="AB13" s="17"/>
      <c r="AC13" s="17">
        <v>0.28799913306753899</v>
      </c>
      <c r="AD13" s="17">
        <v>0.39930950745557903</v>
      </c>
      <c r="AE13" s="17"/>
      <c r="AF13" s="17">
        <v>0.31490547392428098</v>
      </c>
      <c r="AG13" s="17">
        <v>0.35818342556899302</v>
      </c>
      <c r="AH13" s="17">
        <v>0.31160938758630702</v>
      </c>
      <c r="AI13" s="17">
        <v>0.45898542843261397</v>
      </c>
      <c r="AJ13" s="17"/>
      <c r="AK13" s="17">
        <v>0.31382758318305098</v>
      </c>
      <c r="AL13" s="17">
        <v>0.365642833859051</v>
      </c>
      <c r="AM13" s="17"/>
      <c r="AN13" s="17">
        <v>0.357032878157374</v>
      </c>
      <c r="AO13" s="17">
        <v>0.30864736573078999</v>
      </c>
      <c r="AP13" s="17">
        <v>0.36099051297475299</v>
      </c>
      <c r="AQ13" s="17"/>
      <c r="AR13" s="17">
        <v>0.32430847683196701</v>
      </c>
      <c r="AS13" s="17">
        <v>0.20944053878560401</v>
      </c>
      <c r="AT13" s="17"/>
      <c r="AU13" s="17">
        <v>0.33212404794523298</v>
      </c>
      <c r="AV13" s="17" t="s">
        <v>222</v>
      </c>
    </row>
    <row r="14" spans="2:48" ht="30" x14ac:dyDescent="0.25">
      <c r="B14" s="18" t="s">
        <v>272</v>
      </c>
      <c r="C14" s="17">
        <v>0.32957238144548401</v>
      </c>
      <c r="D14" s="17">
        <v>0.31805355039183503</v>
      </c>
      <c r="E14" s="17">
        <v>0.34486734342915798</v>
      </c>
      <c r="F14" s="17"/>
      <c r="G14" s="17">
        <v>0.36534154494154802</v>
      </c>
      <c r="H14" s="17">
        <v>0.33614168228561297</v>
      </c>
      <c r="I14" s="17">
        <v>0.39416309547155998</v>
      </c>
      <c r="J14" s="17">
        <v>0.29167935730720002</v>
      </c>
      <c r="K14" s="17">
        <v>0.290851317560883</v>
      </c>
      <c r="L14" s="17"/>
      <c r="M14" s="17">
        <v>0.30338113954099899</v>
      </c>
      <c r="N14" s="17">
        <v>0.36361139595195202</v>
      </c>
      <c r="O14" s="17">
        <v>0.33860023546594398</v>
      </c>
      <c r="P14" s="17">
        <v>0.32114917773167201</v>
      </c>
      <c r="Q14" s="17"/>
      <c r="R14" s="17">
        <v>0.29163408630081999</v>
      </c>
      <c r="S14" s="17">
        <v>0.30274106844985699</v>
      </c>
      <c r="T14" s="17">
        <v>0.25381390772047602</v>
      </c>
      <c r="U14" s="17">
        <v>0.40878307985478202</v>
      </c>
      <c r="V14" s="17"/>
      <c r="W14" s="17">
        <v>0.32220686479173899</v>
      </c>
      <c r="X14" s="17">
        <v>0.37806790275316599</v>
      </c>
      <c r="Y14" s="17">
        <v>0.293347177174202</v>
      </c>
      <c r="Z14" s="17">
        <v>0.31954179749760098</v>
      </c>
      <c r="AA14" s="17">
        <v>0.10385791744771</v>
      </c>
      <c r="AB14" s="17"/>
      <c r="AC14" s="17">
        <v>0.31613576577731001</v>
      </c>
      <c r="AD14" s="17">
        <v>0.356058651242188</v>
      </c>
      <c r="AE14" s="17"/>
      <c r="AF14" s="17">
        <v>0.30220817289118601</v>
      </c>
      <c r="AG14" s="17">
        <v>0.45244932663210802</v>
      </c>
      <c r="AH14" s="17">
        <v>0.28695057800960799</v>
      </c>
      <c r="AI14" s="17">
        <v>0.365437353826435</v>
      </c>
      <c r="AJ14" s="17"/>
      <c r="AK14" s="17">
        <v>0.329256380193094</v>
      </c>
      <c r="AL14" s="17">
        <v>0.339066550141714</v>
      </c>
      <c r="AM14" s="17"/>
      <c r="AN14" s="17">
        <v>0.29473916739047901</v>
      </c>
      <c r="AO14" s="17">
        <v>0.38500629603908298</v>
      </c>
      <c r="AP14" s="17">
        <v>0.32702977412199402</v>
      </c>
      <c r="AQ14" s="17"/>
      <c r="AR14" s="17">
        <v>0.31664558892742201</v>
      </c>
      <c r="AS14" s="17">
        <v>0.28232295160982301</v>
      </c>
      <c r="AT14" s="17"/>
      <c r="AU14" s="17">
        <v>0.32957238144548401</v>
      </c>
      <c r="AV14" s="17" t="s">
        <v>222</v>
      </c>
    </row>
    <row r="15" spans="2:48" ht="45" x14ac:dyDescent="0.25">
      <c r="B15" s="18" t="s">
        <v>216</v>
      </c>
      <c r="C15" s="17">
        <v>0.27971226980066699</v>
      </c>
      <c r="D15" s="17">
        <v>0.27356147942362102</v>
      </c>
      <c r="E15" s="17">
        <v>0.287879427088443</v>
      </c>
      <c r="F15" s="17"/>
      <c r="G15" s="17">
        <v>0.31738056272158399</v>
      </c>
      <c r="H15" s="17">
        <v>0.25868170322418099</v>
      </c>
      <c r="I15" s="17">
        <v>0.31479889999482102</v>
      </c>
      <c r="J15" s="17">
        <v>0.240688227779942</v>
      </c>
      <c r="K15" s="17">
        <v>0.28152357800009697</v>
      </c>
      <c r="L15" s="17"/>
      <c r="M15" s="17">
        <v>0.27825153218569398</v>
      </c>
      <c r="N15" s="17">
        <v>0.27738919879302998</v>
      </c>
      <c r="O15" s="17">
        <v>0.31112680351039201</v>
      </c>
      <c r="P15" s="17">
        <v>0.235863234377262</v>
      </c>
      <c r="Q15" s="17"/>
      <c r="R15" s="17">
        <v>0.24778271231694099</v>
      </c>
      <c r="S15" s="17">
        <v>0.22488906825538399</v>
      </c>
      <c r="T15" s="17">
        <v>0.31256707017876301</v>
      </c>
      <c r="U15" s="17">
        <v>0.25981341276815001</v>
      </c>
      <c r="V15" s="17"/>
      <c r="W15" s="17">
        <v>0.182331259072986</v>
      </c>
      <c r="X15" s="17">
        <v>0.36186948295579602</v>
      </c>
      <c r="Y15" s="17">
        <v>0.235275913985737</v>
      </c>
      <c r="Z15" s="17">
        <v>0.37983666018037399</v>
      </c>
      <c r="AA15" s="17">
        <v>0.36809988325418802</v>
      </c>
      <c r="AB15" s="17"/>
      <c r="AC15" s="17">
        <v>0.263646737484799</v>
      </c>
      <c r="AD15" s="17">
        <v>0.31008750651298</v>
      </c>
      <c r="AE15" s="17"/>
      <c r="AF15" s="17">
        <v>0.33015276263141202</v>
      </c>
      <c r="AG15" s="17">
        <v>0.22993417482240999</v>
      </c>
      <c r="AH15" s="17">
        <v>0.242779196815683</v>
      </c>
      <c r="AI15" s="17">
        <v>0.444898307183207</v>
      </c>
      <c r="AJ15" s="17"/>
      <c r="AK15" s="17">
        <v>0.27287575175095502</v>
      </c>
      <c r="AL15" s="17">
        <v>0.27376933624139999</v>
      </c>
      <c r="AM15" s="17"/>
      <c r="AN15" s="17">
        <v>0.30845674903647102</v>
      </c>
      <c r="AO15" s="17">
        <v>0.27693030514189998</v>
      </c>
      <c r="AP15" s="17">
        <v>0.27737589460407602</v>
      </c>
      <c r="AQ15" s="17"/>
      <c r="AR15" s="17">
        <v>0.31991501368296399</v>
      </c>
      <c r="AS15" s="17">
        <v>0.171222809378687</v>
      </c>
      <c r="AT15" s="17"/>
      <c r="AU15" s="17">
        <v>0.27971226980066699</v>
      </c>
      <c r="AV15" s="17" t="s">
        <v>222</v>
      </c>
    </row>
    <row r="16" spans="2:48" ht="30" x14ac:dyDescent="0.25">
      <c r="B16" s="18" t="s">
        <v>273</v>
      </c>
      <c r="C16" s="17">
        <v>0.242029303751985</v>
      </c>
      <c r="D16" s="17">
        <v>0.21174001240056001</v>
      </c>
      <c r="E16" s="17">
        <v>0.282248103522098</v>
      </c>
      <c r="F16" s="17"/>
      <c r="G16" s="17">
        <v>0.25756624111050802</v>
      </c>
      <c r="H16" s="17">
        <v>0.16404352895784699</v>
      </c>
      <c r="I16" s="17">
        <v>0.271456419760496</v>
      </c>
      <c r="J16" s="17">
        <v>0.17971887785329799</v>
      </c>
      <c r="K16" s="17">
        <v>0.31218287593837102</v>
      </c>
      <c r="L16" s="17"/>
      <c r="M16" s="17">
        <v>0.25240339450274601</v>
      </c>
      <c r="N16" s="17">
        <v>0.24896664306192301</v>
      </c>
      <c r="O16" s="17">
        <v>0.24046626389343101</v>
      </c>
      <c r="P16" s="17">
        <v>0.23530793303294201</v>
      </c>
      <c r="Q16" s="17"/>
      <c r="R16" s="17">
        <v>0.253189467519436</v>
      </c>
      <c r="S16" s="17">
        <v>0.24749276219921301</v>
      </c>
      <c r="T16" s="17">
        <v>0.20211813972649401</v>
      </c>
      <c r="U16" s="17">
        <v>0.28551811684501399</v>
      </c>
      <c r="V16" s="17"/>
      <c r="W16" s="17">
        <v>0.205081333946628</v>
      </c>
      <c r="X16" s="17">
        <v>0.247850133858946</v>
      </c>
      <c r="Y16" s="17">
        <v>0.25794303750887698</v>
      </c>
      <c r="Z16" s="17">
        <v>0.31193032826186901</v>
      </c>
      <c r="AA16" s="17">
        <v>0.47071190046511102</v>
      </c>
      <c r="AB16" s="17"/>
      <c r="AC16" s="17">
        <v>0.238843232158132</v>
      </c>
      <c r="AD16" s="17">
        <v>0.250163117252795</v>
      </c>
      <c r="AE16" s="17"/>
      <c r="AF16" s="17">
        <v>0.25136222791915402</v>
      </c>
      <c r="AG16" s="17">
        <v>0.25252636251076899</v>
      </c>
      <c r="AH16" s="17">
        <v>0.22381030121484899</v>
      </c>
      <c r="AI16" s="17">
        <v>0.32413688854347</v>
      </c>
      <c r="AJ16" s="17"/>
      <c r="AK16" s="17">
        <v>0.240470520083605</v>
      </c>
      <c r="AL16" s="17">
        <v>0.24368269373559501</v>
      </c>
      <c r="AM16" s="17"/>
      <c r="AN16" s="17">
        <v>0.26074497073748498</v>
      </c>
      <c r="AO16" s="17">
        <v>0.25831686164900503</v>
      </c>
      <c r="AP16" s="17">
        <v>0.20634118513673</v>
      </c>
      <c r="AQ16" s="17"/>
      <c r="AR16" s="17">
        <v>0.26451154776493702</v>
      </c>
      <c r="AS16" s="17">
        <v>0.182860128974661</v>
      </c>
      <c r="AT16" s="17"/>
      <c r="AU16" s="17">
        <v>0.242029303751985</v>
      </c>
      <c r="AV16" s="17" t="s">
        <v>222</v>
      </c>
    </row>
    <row r="17" spans="2:48" x14ac:dyDescent="0.25">
      <c r="B17" s="18" t="s">
        <v>123</v>
      </c>
      <c r="C17" s="17">
        <v>1.9384054874242499E-2</v>
      </c>
      <c r="D17" s="17">
        <v>1.41048309495873E-2</v>
      </c>
      <c r="E17" s="17">
        <v>2.63939266967246E-2</v>
      </c>
      <c r="F17" s="17"/>
      <c r="G17" s="17">
        <v>7.2698242495033705E-2</v>
      </c>
      <c r="H17" s="17">
        <v>1.0156633305572999E-2</v>
      </c>
      <c r="I17" s="17">
        <v>1.79349249489472E-2</v>
      </c>
      <c r="J17" s="17">
        <v>2.7170485237899101E-2</v>
      </c>
      <c r="K17" s="17">
        <v>0</v>
      </c>
      <c r="L17" s="17"/>
      <c r="M17" s="17">
        <v>0</v>
      </c>
      <c r="N17" s="17">
        <v>5.29598208586151E-2</v>
      </c>
      <c r="O17" s="17">
        <v>8.5228169867226505E-3</v>
      </c>
      <c r="P17" s="17">
        <v>2.46716167950587E-2</v>
      </c>
      <c r="Q17" s="17"/>
      <c r="R17" s="17">
        <v>2.3184900379880101E-2</v>
      </c>
      <c r="S17" s="17">
        <v>5.5344850025573801E-2</v>
      </c>
      <c r="T17" s="17">
        <v>0</v>
      </c>
      <c r="U17" s="17">
        <v>1.0257189263933699E-2</v>
      </c>
      <c r="V17" s="17"/>
      <c r="W17" s="17">
        <v>5.2093548818746199E-2</v>
      </c>
      <c r="X17" s="17">
        <v>5.3745500614546101E-3</v>
      </c>
      <c r="Y17" s="17">
        <v>0</v>
      </c>
      <c r="Z17" s="17">
        <v>0</v>
      </c>
      <c r="AA17" s="17">
        <v>0</v>
      </c>
      <c r="AB17" s="17"/>
      <c r="AC17" s="17">
        <v>1.8897365554015801E-2</v>
      </c>
      <c r="AD17" s="17">
        <v>2.0427634693377401E-2</v>
      </c>
      <c r="AE17" s="17"/>
      <c r="AF17" s="17">
        <v>7.7668311634613704E-3</v>
      </c>
      <c r="AG17" s="17">
        <v>0</v>
      </c>
      <c r="AH17" s="17">
        <v>3.2825974562593098E-2</v>
      </c>
      <c r="AI17" s="17">
        <v>0.13031677591711399</v>
      </c>
      <c r="AJ17" s="17"/>
      <c r="AK17" s="17">
        <v>2.4782367565896898E-2</v>
      </c>
      <c r="AL17" s="17">
        <v>4.4851706097290998E-3</v>
      </c>
      <c r="AM17" s="17"/>
      <c r="AN17" s="17">
        <v>0</v>
      </c>
      <c r="AO17" s="17">
        <v>8.0808515835618794E-3</v>
      </c>
      <c r="AP17" s="17">
        <v>2.66945704294313E-2</v>
      </c>
      <c r="AQ17" s="17"/>
      <c r="AR17" s="17">
        <v>1.4519893371716301E-2</v>
      </c>
      <c r="AS17" s="17">
        <v>4.2721389111857501E-2</v>
      </c>
      <c r="AT17" s="17"/>
      <c r="AU17" s="17">
        <v>1.9384054874242499E-2</v>
      </c>
      <c r="AV17" s="17" t="s">
        <v>222</v>
      </c>
    </row>
    <row r="18" spans="2:48" x14ac:dyDescent="0.25">
      <c r="B18" s="18" t="s">
        <v>101</v>
      </c>
      <c r="C18" s="19">
        <v>3.8934234152951199E-3</v>
      </c>
      <c r="D18" s="19">
        <v>6.8256102745351101E-3</v>
      </c>
      <c r="E18" s="19">
        <v>0</v>
      </c>
      <c r="F18" s="19"/>
      <c r="G18" s="19">
        <v>0</v>
      </c>
      <c r="H18" s="19">
        <v>0</v>
      </c>
      <c r="I18" s="19">
        <v>0</v>
      </c>
      <c r="J18" s="19">
        <v>1.0192328603021401E-2</v>
      </c>
      <c r="K18" s="19">
        <v>6.3559314485688804E-3</v>
      </c>
      <c r="L18" s="19"/>
      <c r="M18" s="19">
        <v>5.5942468353868098E-3</v>
      </c>
      <c r="N18" s="19">
        <v>8.9225015886827096E-3</v>
      </c>
      <c r="O18" s="19">
        <v>0</v>
      </c>
      <c r="P18" s="19">
        <v>0</v>
      </c>
      <c r="Q18" s="19"/>
      <c r="R18" s="19">
        <v>1.05459054340737E-2</v>
      </c>
      <c r="S18" s="19">
        <v>0</v>
      </c>
      <c r="T18" s="19">
        <v>8.2188894862141905E-3</v>
      </c>
      <c r="U18" s="19">
        <v>0</v>
      </c>
      <c r="V18" s="19"/>
      <c r="W18" s="19">
        <v>0</v>
      </c>
      <c r="X18" s="19">
        <v>0</v>
      </c>
      <c r="Y18" s="19">
        <v>1.55854780411647E-2</v>
      </c>
      <c r="Z18" s="19">
        <v>0</v>
      </c>
      <c r="AA18" s="19">
        <v>0</v>
      </c>
      <c r="AB18" s="19"/>
      <c r="AC18" s="19">
        <v>3.3479281387946E-3</v>
      </c>
      <c r="AD18" s="19">
        <v>4.8614168190023403E-3</v>
      </c>
      <c r="AE18" s="19"/>
      <c r="AF18" s="19">
        <v>4.5258313730590499E-3</v>
      </c>
      <c r="AG18" s="19">
        <v>0</v>
      </c>
      <c r="AH18" s="19">
        <v>6.8485313597926797E-3</v>
      </c>
      <c r="AI18" s="19">
        <v>0</v>
      </c>
      <c r="AJ18" s="19"/>
      <c r="AK18" s="19">
        <v>3.7639336061650501E-3</v>
      </c>
      <c r="AL18" s="19">
        <v>4.6774829288900397E-3</v>
      </c>
      <c r="AM18" s="19"/>
      <c r="AN18" s="19">
        <v>5.00914077614665E-3</v>
      </c>
      <c r="AO18" s="19">
        <v>0</v>
      </c>
      <c r="AP18" s="19">
        <v>9.7185688708089392E-3</v>
      </c>
      <c r="AQ18" s="19"/>
      <c r="AR18" s="19">
        <v>3.0252381872852602E-3</v>
      </c>
      <c r="AS18" s="19">
        <v>1.4324219631802399E-2</v>
      </c>
      <c r="AT18" s="19"/>
      <c r="AU18" s="19">
        <v>3.8934234152951199E-3</v>
      </c>
      <c r="AV18" s="19" t="s">
        <v>222</v>
      </c>
    </row>
    <row r="19" spans="2:48" x14ac:dyDescent="0.25">
      <c r="B19" s="16"/>
    </row>
    <row r="20" spans="2:48" x14ac:dyDescent="0.25">
      <c r="B20" t="s">
        <v>74</v>
      </c>
    </row>
    <row r="21" spans="2:48" x14ac:dyDescent="0.25">
      <c r="B21" t="s">
        <v>75</v>
      </c>
    </row>
    <row r="23" spans="2:48" x14ac:dyDescent="0.25">
      <c r="B23"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F18"/>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6" width="20.7109375" customWidth="1"/>
  </cols>
  <sheetData>
    <row r="2" spans="2:6" ht="39.950000000000003" customHeight="1" x14ac:dyDescent="0.25">
      <c r="D2" s="30" t="s">
        <v>277</v>
      </c>
      <c r="E2" s="26"/>
      <c r="F2" s="26"/>
    </row>
    <row r="6" spans="2:6" ht="50.1" customHeight="1" x14ac:dyDescent="0.25">
      <c r="B6" s="20" t="s">
        <v>14</v>
      </c>
      <c r="C6" s="20" t="s">
        <v>224</v>
      </c>
      <c r="D6" s="20" t="s">
        <v>225</v>
      </c>
      <c r="E6" s="20" t="s">
        <v>226</v>
      </c>
    </row>
    <row r="7" spans="2:6" x14ac:dyDescent="0.25">
      <c r="B7" s="18" t="s">
        <v>61</v>
      </c>
      <c r="C7" s="17">
        <v>0.107415477319917</v>
      </c>
      <c r="D7" s="17">
        <v>7.3575421874037497E-2</v>
      </c>
      <c r="E7" s="17">
        <v>4.3999243199348802E-2</v>
      </c>
    </row>
    <row r="8" spans="2:6" x14ac:dyDescent="0.25">
      <c r="B8" s="18" t="s">
        <v>62</v>
      </c>
      <c r="C8" s="17">
        <v>0.24421136298598201</v>
      </c>
      <c r="D8" s="17">
        <v>0.27613028548483598</v>
      </c>
      <c r="E8" s="17">
        <v>0.175390436299597</v>
      </c>
    </row>
    <row r="9" spans="2:6" x14ac:dyDescent="0.25">
      <c r="B9" s="18" t="s">
        <v>63</v>
      </c>
      <c r="C9" s="17">
        <v>0.15939808160333399</v>
      </c>
      <c r="D9" s="17">
        <v>0.23535103856440401</v>
      </c>
      <c r="E9" s="17">
        <v>0.202881938620078</v>
      </c>
    </row>
    <row r="10" spans="2:6" x14ac:dyDescent="0.25">
      <c r="B10" s="18" t="s">
        <v>64</v>
      </c>
      <c r="C10" s="17">
        <v>0.28379288656388102</v>
      </c>
      <c r="D10" s="17">
        <v>0.34379125921480802</v>
      </c>
      <c r="E10" s="17">
        <v>0.41642951597484201</v>
      </c>
    </row>
    <row r="11" spans="2:6" x14ac:dyDescent="0.25">
      <c r="B11" s="18" t="s">
        <v>65</v>
      </c>
      <c r="C11" s="17">
        <v>0.20518219152688499</v>
      </c>
      <c r="D11" s="17">
        <v>7.1151994861914106E-2</v>
      </c>
      <c r="E11" s="17">
        <v>0.16129886590613399</v>
      </c>
    </row>
    <row r="12" spans="2:6" x14ac:dyDescent="0.25">
      <c r="B12" s="16"/>
      <c r="C12" s="16"/>
      <c r="D12" s="16"/>
      <c r="E12" s="16"/>
    </row>
    <row r="13" spans="2:6" x14ac:dyDescent="0.25">
      <c r="B13" t="s">
        <v>74</v>
      </c>
    </row>
    <row r="14" spans="2:6" x14ac:dyDescent="0.25">
      <c r="B14" t="s">
        <v>75</v>
      </c>
    </row>
    <row r="18" spans="2:2" x14ac:dyDescent="0.2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V18"/>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61</v>
      </c>
      <c r="C9" s="17">
        <v>0.107415477319917</v>
      </c>
      <c r="D9" s="17">
        <v>0.14806336489099201</v>
      </c>
      <c r="E9" s="17">
        <v>6.8790737526041701E-2</v>
      </c>
      <c r="F9" s="17"/>
      <c r="G9" s="17">
        <v>8.8833137710894003E-2</v>
      </c>
      <c r="H9" s="17">
        <v>0.10250556761195601</v>
      </c>
      <c r="I9" s="17">
        <v>0.102377274495087</v>
      </c>
      <c r="J9" s="17">
        <v>9.3842106802019806E-2</v>
      </c>
      <c r="K9" s="17">
        <v>0.148342572719666</v>
      </c>
      <c r="L9" s="17"/>
      <c r="M9" s="17">
        <v>0.13045707566223799</v>
      </c>
      <c r="N9" s="17">
        <v>0.106025599525468</v>
      </c>
      <c r="O9" s="17">
        <v>0.10400968533426</v>
      </c>
      <c r="P9" s="17">
        <v>8.54671514429029E-2</v>
      </c>
      <c r="Q9" s="17"/>
      <c r="R9" s="17">
        <v>0.161521350296643</v>
      </c>
      <c r="S9" s="17">
        <v>0.111868091567944</v>
      </c>
      <c r="T9" s="17">
        <v>0.10572746700030899</v>
      </c>
      <c r="U9" s="17">
        <v>7.9885674486192298E-2</v>
      </c>
      <c r="V9" s="17"/>
      <c r="W9" s="17">
        <v>7.6177596674781495E-2</v>
      </c>
      <c r="X9" s="17">
        <v>0.10180247323415</v>
      </c>
      <c r="Y9" s="17">
        <v>0.13630815344274699</v>
      </c>
      <c r="Z9" s="17">
        <v>0.143428675417174</v>
      </c>
      <c r="AA9" s="17">
        <v>0.106767312160229</v>
      </c>
      <c r="AB9" s="17"/>
      <c r="AC9" s="17">
        <v>0.100373390610869</v>
      </c>
      <c r="AD9" s="17">
        <v>0.12183830171853299</v>
      </c>
      <c r="AE9" s="17"/>
      <c r="AF9" s="17">
        <v>0.120107634437691</v>
      </c>
      <c r="AG9" s="17">
        <v>0.136545397392936</v>
      </c>
      <c r="AH9" s="17">
        <v>8.3533565848622995E-2</v>
      </c>
      <c r="AI9" s="17">
        <v>9.3603425144947502E-2</v>
      </c>
      <c r="AJ9" s="17"/>
      <c r="AK9" s="17">
        <v>0.13393900136203701</v>
      </c>
      <c r="AL9" s="17">
        <v>9.1365761230835701E-2</v>
      </c>
      <c r="AM9" s="17"/>
      <c r="AN9" s="17">
        <v>0.14141149688292001</v>
      </c>
      <c r="AO9" s="17">
        <v>0.101840919951526</v>
      </c>
      <c r="AP9" s="17">
        <v>8.1686583158466497E-2</v>
      </c>
      <c r="AQ9" s="17"/>
      <c r="AR9" s="17">
        <v>0.175005976296602</v>
      </c>
      <c r="AS9" s="17">
        <v>4.8406084262134198E-2</v>
      </c>
      <c r="AT9" s="17"/>
      <c r="AU9" s="17">
        <v>0.225330965993531</v>
      </c>
      <c r="AV9" s="17">
        <v>2.2935405599456001E-2</v>
      </c>
    </row>
    <row r="10" spans="2:48" x14ac:dyDescent="0.25">
      <c r="B10" s="18" t="s">
        <v>62</v>
      </c>
      <c r="C10" s="17">
        <v>0.24421136298598201</v>
      </c>
      <c r="D10" s="17">
        <v>0.28725802889770502</v>
      </c>
      <c r="E10" s="17">
        <v>0.20388357632491799</v>
      </c>
      <c r="F10" s="17"/>
      <c r="G10" s="17">
        <v>0.17249812800658701</v>
      </c>
      <c r="H10" s="17">
        <v>0.22205290553833301</v>
      </c>
      <c r="I10" s="17">
        <v>0.236136399801984</v>
      </c>
      <c r="J10" s="17">
        <v>0.244604852937299</v>
      </c>
      <c r="K10" s="17">
        <v>0.34152401409223299</v>
      </c>
      <c r="L10" s="17"/>
      <c r="M10" s="17">
        <v>0.25625001421432098</v>
      </c>
      <c r="N10" s="17">
        <v>0.235633474713494</v>
      </c>
      <c r="O10" s="17">
        <v>0.24631413217053899</v>
      </c>
      <c r="P10" s="17">
        <v>0.25095352528403703</v>
      </c>
      <c r="Q10" s="17"/>
      <c r="R10" s="17">
        <v>0.28016145983704199</v>
      </c>
      <c r="S10" s="17">
        <v>0.224357772653064</v>
      </c>
      <c r="T10" s="17">
        <v>0.28538694165883599</v>
      </c>
      <c r="U10" s="17">
        <v>0.229866171801378</v>
      </c>
      <c r="V10" s="17"/>
      <c r="W10" s="17">
        <v>0.21714184356124999</v>
      </c>
      <c r="X10" s="17">
        <v>0.236352202721058</v>
      </c>
      <c r="Y10" s="17">
        <v>0.28965386345307997</v>
      </c>
      <c r="Z10" s="17">
        <v>0.25915815939040099</v>
      </c>
      <c r="AA10" s="17">
        <v>0.63108515807055199</v>
      </c>
      <c r="AB10" s="17"/>
      <c r="AC10" s="17">
        <v>0.24067713160461099</v>
      </c>
      <c r="AD10" s="17">
        <v>0.25431027165265102</v>
      </c>
      <c r="AE10" s="17"/>
      <c r="AF10" s="17">
        <v>0.30183613395276399</v>
      </c>
      <c r="AG10" s="17">
        <v>0.25043361978266898</v>
      </c>
      <c r="AH10" s="17">
        <v>0.20863655482228499</v>
      </c>
      <c r="AI10" s="17">
        <v>0.19775460195331199</v>
      </c>
      <c r="AJ10" s="17"/>
      <c r="AK10" s="17">
        <v>0.29475772538216999</v>
      </c>
      <c r="AL10" s="17">
        <v>0.207927947167383</v>
      </c>
      <c r="AM10" s="17"/>
      <c r="AN10" s="17">
        <v>0.27157590176884999</v>
      </c>
      <c r="AO10" s="17">
        <v>0.27635933688664399</v>
      </c>
      <c r="AP10" s="17">
        <v>0.20634431967770001</v>
      </c>
      <c r="AQ10" s="17"/>
      <c r="AR10" s="17">
        <v>0.32887224116038299</v>
      </c>
      <c r="AS10" s="17">
        <v>0.16259167277909201</v>
      </c>
      <c r="AT10" s="17"/>
      <c r="AU10" s="17">
        <v>0.39932532255089598</v>
      </c>
      <c r="AV10" s="17">
        <v>0.10238448712115</v>
      </c>
    </row>
    <row r="11" spans="2:48" x14ac:dyDescent="0.25">
      <c r="B11" s="18" t="s">
        <v>63</v>
      </c>
      <c r="C11" s="17">
        <v>0.15939808160333399</v>
      </c>
      <c r="D11" s="17">
        <v>0.190723673014663</v>
      </c>
      <c r="E11" s="17">
        <v>0.131021789314411</v>
      </c>
      <c r="F11" s="17"/>
      <c r="G11" s="17">
        <v>0.17762419457394801</v>
      </c>
      <c r="H11" s="17">
        <v>0.177730283132707</v>
      </c>
      <c r="I11" s="17">
        <v>0.15817404446783101</v>
      </c>
      <c r="J11" s="17">
        <v>0.139444275053865</v>
      </c>
      <c r="K11" s="17">
        <v>0.14530859537818799</v>
      </c>
      <c r="L11" s="17"/>
      <c r="M11" s="17">
        <v>0.14167498433307901</v>
      </c>
      <c r="N11" s="17">
        <v>0.15984898004003401</v>
      </c>
      <c r="O11" s="17">
        <v>0.17650222795065099</v>
      </c>
      <c r="P11" s="17">
        <v>0.15917380296616301</v>
      </c>
      <c r="Q11" s="17"/>
      <c r="R11" s="17">
        <v>0.15846686202288099</v>
      </c>
      <c r="S11" s="17">
        <v>0.16776082336361001</v>
      </c>
      <c r="T11" s="17">
        <v>0.13158156673699001</v>
      </c>
      <c r="U11" s="17">
        <v>0.182036103190934</v>
      </c>
      <c r="V11" s="17"/>
      <c r="W11" s="17">
        <v>0.14132107786023301</v>
      </c>
      <c r="X11" s="17">
        <v>0.15923635617463699</v>
      </c>
      <c r="Y11" s="17">
        <v>0.13785775243885001</v>
      </c>
      <c r="Z11" s="17">
        <v>0.16448379105640001</v>
      </c>
      <c r="AA11" s="17">
        <v>6.65399119729983E-2</v>
      </c>
      <c r="AB11" s="17"/>
      <c r="AC11" s="17">
        <v>0.155903647549194</v>
      </c>
      <c r="AD11" s="17">
        <v>0.160985385118982</v>
      </c>
      <c r="AE11" s="17"/>
      <c r="AF11" s="17">
        <v>0.139510350318062</v>
      </c>
      <c r="AG11" s="17">
        <v>0.17239904974524001</v>
      </c>
      <c r="AH11" s="17">
        <v>0.16148427525872</v>
      </c>
      <c r="AI11" s="17">
        <v>0.18660992558491801</v>
      </c>
      <c r="AJ11" s="17"/>
      <c r="AK11" s="17">
        <v>0.145236528148012</v>
      </c>
      <c r="AL11" s="17">
        <v>0.14628077745911</v>
      </c>
      <c r="AM11" s="17"/>
      <c r="AN11" s="17">
        <v>0.134475046516807</v>
      </c>
      <c r="AO11" s="17">
        <v>0.15425037677953701</v>
      </c>
      <c r="AP11" s="17">
        <v>0.159392834283692</v>
      </c>
      <c r="AQ11" s="17"/>
      <c r="AR11" s="17">
        <v>0.13440352679984699</v>
      </c>
      <c r="AS11" s="17">
        <v>0.12549093482308399</v>
      </c>
      <c r="AT11" s="17"/>
      <c r="AU11" s="17">
        <v>0.113842695797251</v>
      </c>
      <c r="AV11" s="17">
        <v>0.117517063181066</v>
      </c>
    </row>
    <row r="12" spans="2:48" x14ac:dyDescent="0.25">
      <c r="B12" s="18" t="s">
        <v>64</v>
      </c>
      <c r="C12" s="17">
        <v>0.28379288656388102</v>
      </c>
      <c r="D12" s="17">
        <v>0.19853930756990801</v>
      </c>
      <c r="E12" s="17">
        <v>0.37212904601069002</v>
      </c>
      <c r="F12" s="17"/>
      <c r="G12" s="17">
        <v>0.27535897026557798</v>
      </c>
      <c r="H12" s="17">
        <v>0.30048984077514401</v>
      </c>
      <c r="I12" s="17">
        <v>0.32287411816450601</v>
      </c>
      <c r="J12" s="17">
        <v>0.27873955314295201</v>
      </c>
      <c r="K12" s="17">
        <v>0.24231786370318401</v>
      </c>
      <c r="L12" s="17"/>
      <c r="M12" s="17">
        <v>0.318680611941634</v>
      </c>
      <c r="N12" s="17">
        <v>0.30642841415134298</v>
      </c>
      <c r="O12" s="17">
        <v>0.25485263894215399</v>
      </c>
      <c r="P12" s="17">
        <v>0.25069942292094399</v>
      </c>
      <c r="Q12" s="17"/>
      <c r="R12" s="17">
        <v>0.24538192837685399</v>
      </c>
      <c r="S12" s="17">
        <v>0.28749159039327199</v>
      </c>
      <c r="T12" s="17">
        <v>0.30212334767661198</v>
      </c>
      <c r="U12" s="17">
        <v>0.29489511633085003</v>
      </c>
      <c r="V12" s="17"/>
      <c r="W12" s="17">
        <v>0.29230567482902198</v>
      </c>
      <c r="X12" s="17">
        <v>0.300566739060039</v>
      </c>
      <c r="Y12" s="17">
        <v>0.23085383185029401</v>
      </c>
      <c r="Z12" s="17">
        <v>0.37169137374300198</v>
      </c>
      <c r="AA12" s="17">
        <v>0.19560761779622099</v>
      </c>
      <c r="AB12" s="17"/>
      <c r="AC12" s="17">
        <v>0.28350161655460498</v>
      </c>
      <c r="AD12" s="17">
        <v>0.280779653349503</v>
      </c>
      <c r="AE12" s="17"/>
      <c r="AF12" s="17">
        <v>0.27014022862794501</v>
      </c>
      <c r="AG12" s="17">
        <v>0.29031509554913998</v>
      </c>
      <c r="AH12" s="17">
        <v>0.29914731853218401</v>
      </c>
      <c r="AI12" s="17">
        <v>0.28061180671181502</v>
      </c>
      <c r="AJ12" s="17"/>
      <c r="AK12" s="17">
        <v>0.23754229834127899</v>
      </c>
      <c r="AL12" s="17">
        <v>0.33496122491865399</v>
      </c>
      <c r="AM12" s="17"/>
      <c r="AN12" s="17">
        <v>0.25846421319788798</v>
      </c>
      <c r="AO12" s="17">
        <v>0.28428284430110201</v>
      </c>
      <c r="AP12" s="17">
        <v>0.31179790047936401</v>
      </c>
      <c r="AQ12" s="17"/>
      <c r="AR12" s="17">
        <v>0.25794944250414997</v>
      </c>
      <c r="AS12" s="17">
        <v>0.31087087436081201</v>
      </c>
      <c r="AT12" s="17"/>
      <c r="AU12" s="17">
        <v>0.215577285554681</v>
      </c>
      <c r="AV12" s="17">
        <v>0.35869612566049103</v>
      </c>
    </row>
    <row r="13" spans="2:48" x14ac:dyDescent="0.25">
      <c r="B13" s="18" t="s">
        <v>65</v>
      </c>
      <c r="C13" s="19">
        <v>0.20518219152688499</v>
      </c>
      <c r="D13" s="19">
        <v>0.17541562562673199</v>
      </c>
      <c r="E13" s="19">
        <v>0.22417485082394001</v>
      </c>
      <c r="F13" s="19"/>
      <c r="G13" s="19">
        <v>0.285685569442993</v>
      </c>
      <c r="H13" s="19">
        <v>0.19722140294186</v>
      </c>
      <c r="I13" s="19">
        <v>0.18043816307059199</v>
      </c>
      <c r="J13" s="19">
        <v>0.243369212063864</v>
      </c>
      <c r="K13" s="19">
        <v>0.122506954106729</v>
      </c>
      <c r="L13" s="19"/>
      <c r="M13" s="19">
        <v>0.152937313848728</v>
      </c>
      <c r="N13" s="19">
        <v>0.19206353156966199</v>
      </c>
      <c r="O13" s="19">
        <v>0.21832131560239601</v>
      </c>
      <c r="P13" s="19">
        <v>0.25370609738595301</v>
      </c>
      <c r="Q13" s="19"/>
      <c r="R13" s="19">
        <v>0.15446839946658</v>
      </c>
      <c r="S13" s="19">
        <v>0.208521722022111</v>
      </c>
      <c r="T13" s="19">
        <v>0.175180676927252</v>
      </c>
      <c r="U13" s="19">
        <v>0.21331693419064501</v>
      </c>
      <c r="V13" s="19"/>
      <c r="W13" s="19">
        <v>0.27305380707471399</v>
      </c>
      <c r="X13" s="19">
        <v>0.20204222881011599</v>
      </c>
      <c r="Y13" s="19">
        <v>0.20532639881502801</v>
      </c>
      <c r="Z13" s="19">
        <v>6.1238000393022497E-2</v>
      </c>
      <c r="AA13" s="19">
        <v>0</v>
      </c>
      <c r="AB13" s="19"/>
      <c r="AC13" s="19">
        <v>0.21954421368072199</v>
      </c>
      <c r="AD13" s="19">
        <v>0.18208638816033201</v>
      </c>
      <c r="AE13" s="19"/>
      <c r="AF13" s="19">
        <v>0.16840565266353799</v>
      </c>
      <c r="AG13" s="19">
        <v>0.150306837530015</v>
      </c>
      <c r="AH13" s="19">
        <v>0.24719828553818901</v>
      </c>
      <c r="AI13" s="19">
        <v>0.241420240605007</v>
      </c>
      <c r="AJ13" s="19"/>
      <c r="AK13" s="19">
        <v>0.18852444676650301</v>
      </c>
      <c r="AL13" s="19">
        <v>0.21946428922401701</v>
      </c>
      <c r="AM13" s="19"/>
      <c r="AN13" s="19">
        <v>0.19407334163353601</v>
      </c>
      <c r="AO13" s="19">
        <v>0.18326652208119101</v>
      </c>
      <c r="AP13" s="19">
        <v>0.24077836240077799</v>
      </c>
      <c r="AQ13" s="19"/>
      <c r="AR13" s="19">
        <v>0.103768813239018</v>
      </c>
      <c r="AS13" s="19">
        <v>0.35264043377487703</v>
      </c>
      <c r="AT13" s="19"/>
      <c r="AU13" s="19">
        <v>4.59237301036413E-2</v>
      </c>
      <c r="AV13" s="19">
        <v>0.39846691843783799</v>
      </c>
    </row>
    <row r="14" spans="2:48" x14ac:dyDescent="0.25">
      <c r="B14" s="16"/>
    </row>
    <row r="15" spans="2:48" x14ac:dyDescent="0.25">
      <c r="B15" t="s">
        <v>74</v>
      </c>
    </row>
    <row r="16" spans="2:48" x14ac:dyDescent="0.25">
      <c r="B16" t="s">
        <v>75</v>
      </c>
    </row>
    <row r="18" spans="2:2" x14ac:dyDescent="0.25">
      <c r="B18"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V18"/>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61</v>
      </c>
      <c r="C9" s="17">
        <v>7.3575421874037497E-2</v>
      </c>
      <c r="D9" s="17">
        <v>8.1290348456036096E-2</v>
      </c>
      <c r="E9" s="17">
        <v>6.7209528665346296E-2</v>
      </c>
      <c r="F9" s="17"/>
      <c r="G9" s="17">
        <v>0.10014651331532801</v>
      </c>
      <c r="H9" s="17">
        <v>4.7590208809585297E-2</v>
      </c>
      <c r="I9" s="17">
        <v>6.1816851699035301E-2</v>
      </c>
      <c r="J9" s="17">
        <v>6.4730916724489398E-2</v>
      </c>
      <c r="K9" s="17">
        <v>9.3927361514250698E-2</v>
      </c>
      <c r="L9" s="17"/>
      <c r="M9" s="17">
        <v>6.5768013651458804E-2</v>
      </c>
      <c r="N9" s="17">
        <v>8.9554699035931495E-2</v>
      </c>
      <c r="O9" s="17">
        <v>8.2334250032457895E-2</v>
      </c>
      <c r="P9" s="17">
        <v>5.6327128516406103E-2</v>
      </c>
      <c r="Q9" s="17"/>
      <c r="R9" s="17">
        <v>9.0184740702573193E-2</v>
      </c>
      <c r="S9" s="17">
        <v>5.69876894351216E-2</v>
      </c>
      <c r="T9" s="17">
        <v>8.6838920025500893E-2</v>
      </c>
      <c r="U9" s="17">
        <v>4.1589726862182201E-2</v>
      </c>
      <c r="V9" s="17"/>
      <c r="W9" s="17">
        <v>8.7961876957578899E-2</v>
      </c>
      <c r="X9" s="17">
        <v>4.3215007708608998E-2</v>
      </c>
      <c r="Y9" s="17">
        <v>8.9924055445121095E-2</v>
      </c>
      <c r="Z9" s="17">
        <v>0.110113936921792</v>
      </c>
      <c r="AA9" s="17">
        <v>0.19351241495926499</v>
      </c>
      <c r="AB9" s="17"/>
      <c r="AC9" s="17">
        <v>7.4155450050766306E-2</v>
      </c>
      <c r="AD9" s="17">
        <v>7.5035966701684997E-2</v>
      </c>
      <c r="AE9" s="17"/>
      <c r="AF9" s="17">
        <v>9.2037933400029207E-2</v>
      </c>
      <c r="AG9" s="17">
        <v>3.5664203979724501E-2</v>
      </c>
      <c r="AH9" s="17">
        <v>6.9954257450524901E-2</v>
      </c>
      <c r="AI9" s="17">
        <v>7.55914780655534E-2</v>
      </c>
      <c r="AJ9" s="17"/>
      <c r="AK9" s="17">
        <v>9.3678696715984694E-2</v>
      </c>
      <c r="AL9" s="17">
        <v>6.1000928848645802E-2</v>
      </c>
      <c r="AM9" s="17"/>
      <c r="AN9" s="17">
        <v>0.10309557325157399</v>
      </c>
      <c r="AO9" s="17">
        <v>5.8162811593485103E-2</v>
      </c>
      <c r="AP9" s="17">
        <v>6.0447474129327397E-2</v>
      </c>
      <c r="AQ9" s="17"/>
      <c r="AR9" s="17">
        <v>9.1328952857274506E-2</v>
      </c>
      <c r="AS9" s="17">
        <v>6.5846887731635606E-2</v>
      </c>
      <c r="AT9" s="17"/>
      <c r="AU9" s="17">
        <v>9.9940758870841806E-2</v>
      </c>
      <c r="AV9" s="17">
        <v>6.2511223694384596E-2</v>
      </c>
    </row>
    <row r="10" spans="2:48" x14ac:dyDescent="0.25">
      <c r="B10" s="18" t="s">
        <v>62</v>
      </c>
      <c r="C10" s="17">
        <v>0.27613028548483598</v>
      </c>
      <c r="D10" s="17">
        <v>0.31821818809876001</v>
      </c>
      <c r="E10" s="17">
        <v>0.23125880863949699</v>
      </c>
      <c r="F10" s="17"/>
      <c r="G10" s="17">
        <v>0.28389947855707598</v>
      </c>
      <c r="H10" s="17">
        <v>0.31270181349269499</v>
      </c>
      <c r="I10" s="17">
        <v>0.24881799398771201</v>
      </c>
      <c r="J10" s="17">
        <v>0.25501415431812102</v>
      </c>
      <c r="K10" s="17">
        <v>0.28095114443290298</v>
      </c>
      <c r="L10" s="17"/>
      <c r="M10" s="17">
        <v>0.25881829953466001</v>
      </c>
      <c r="N10" s="17">
        <v>0.27455034093229802</v>
      </c>
      <c r="O10" s="17">
        <v>0.29049206480383399</v>
      </c>
      <c r="P10" s="17">
        <v>0.273697354635277</v>
      </c>
      <c r="Q10" s="17"/>
      <c r="R10" s="17">
        <v>0.33055133650206803</v>
      </c>
      <c r="S10" s="17">
        <v>0.29919264132986501</v>
      </c>
      <c r="T10" s="17">
        <v>0.24241699826739299</v>
      </c>
      <c r="U10" s="17">
        <v>0.28598136026937099</v>
      </c>
      <c r="V10" s="17"/>
      <c r="W10" s="17">
        <v>0.25655602432615998</v>
      </c>
      <c r="X10" s="17">
        <v>0.28759333358095102</v>
      </c>
      <c r="Y10" s="17">
        <v>0.251972020177259</v>
      </c>
      <c r="Z10" s="17">
        <v>0.179428556389953</v>
      </c>
      <c r="AA10" s="17">
        <v>0.54434005527151497</v>
      </c>
      <c r="AB10" s="17"/>
      <c r="AC10" s="17">
        <v>0.249014231883075</v>
      </c>
      <c r="AD10" s="17">
        <v>0.323577687644516</v>
      </c>
      <c r="AE10" s="17"/>
      <c r="AF10" s="17">
        <v>0.25679030017042898</v>
      </c>
      <c r="AG10" s="17">
        <v>0.28233847646073901</v>
      </c>
      <c r="AH10" s="17">
        <v>0.25985668482207003</v>
      </c>
      <c r="AI10" s="17">
        <v>0.381487827780985</v>
      </c>
      <c r="AJ10" s="17"/>
      <c r="AK10" s="17">
        <v>0.290543160924366</v>
      </c>
      <c r="AL10" s="17">
        <v>0.27645048517772403</v>
      </c>
      <c r="AM10" s="17"/>
      <c r="AN10" s="17">
        <v>0.24304414437230801</v>
      </c>
      <c r="AO10" s="17">
        <v>0.30063955859137298</v>
      </c>
      <c r="AP10" s="17">
        <v>0.30764479760985203</v>
      </c>
      <c r="AQ10" s="17"/>
      <c r="AR10" s="17">
        <v>0.28982517655904799</v>
      </c>
      <c r="AS10" s="17">
        <v>0.24682965991134101</v>
      </c>
      <c r="AT10" s="17"/>
      <c r="AU10" s="17">
        <v>0.33580589411204698</v>
      </c>
      <c r="AV10" s="17">
        <v>0.21576846209199499</v>
      </c>
    </row>
    <row r="11" spans="2:48" x14ac:dyDescent="0.25">
      <c r="B11" s="18" t="s">
        <v>63</v>
      </c>
      <c r="C11" s="17">
        <v>0.23535103856440401</v>
      </c>
      <c r="D11" s="17">
        <v>0.222957490230171</v>
      </c>
      <c r="E11" s="17">
        <v>0.25016139364248302</v>
      </c>
      <c r="F11" s="17"/>
      <c r="G11" s="17">
        <v>0.27257634403332098</v>
      </c>
      <c r="H11" s="17">
        <v>0.175304354864012</v>
      </c>
      <c r="I11" s="17">
        <v>0.24082257353820599</v>
      </c>
      <c r="J11" s="17">
        <v>0.205156616971304</v>
      </c>
      <c r="K11" s="17">
        <v>0.28312979752919998</v>
      </c>
      <c r="L11" s="17"/>
      <c r="M11" s="17">
        <v>0.26424805551949698</v>
      </c>
      <c r="N11" s="17">
        <v>0.22659393183773599</v>
      </c>
      <c r="O11" s="17">
        <v>0.24899802973387899</v>
      </c>
      <c r="P11" s="17">
        <v>0.21532304527391699</v>
      </c>
      <c r="Q11" s="17"/>
      <c r="R11" s="17">
        <v>0.300507748607582</v>
      </c>
      <c r="S11" s="17">
        <v>0.23955717247338501</v>
      </c>
      <c r="T11" s="17">
        <v>0.185326862454846</v>
      </c>
      <c r="U11" s="17">
        <v>0.24644096865475201</v>
      </c>
      <c r="V11" s="17"/>
      <c r="W11" s="17">
        <v>0.25237824969582401</v>
      </c>
      <c r="X11" s="17">
        <v>0.213535380992046</v>
      </c>
      <c r="Y11" s="17">
        <v>0.22163437017009999</v>
      </c>
      <c r="Z11" s="17">
        <v>0.274381907033376</v>
      </c>
      <c r="AA11" s="17">
        <v>0.26214752976921901</v>
      </c>
      <c r="AB11" s="17"/>
      <c r="AC11" s="17">
        <v>0.22865758485233101</v>
      </c>
      <c r="AD11" s="17">
        <v>0.24561660602028201</v>
      </c>
      <c r="AE11" s="17"/>
      <c r="AF11" s="17">
        <v>0.20531495289293999</v>
      </c>
      <c r="AG11" s="17">
        <v>0.296000343598398</v>
      </c>
      <c r="AH11" s="17">
        <v>0.24269837169452399</v>
      </c>
      <c r="AI11" s="17">
        <v>0.20429555193853599</v>
      </c>
      <c r="AJ11" s="17"/>
      <c r="AK11" s="17">
        <v>0.24181867413652899</v>
      </c>
      <c r="AL11" s="17">
        <v>0.228473675497775</v>
      </c>
      <c r="AM11" s="17"/>
      <c r="AN11" s="17">
        <v>0.202859350395698</v>
      </c>
      <c r="AO11" s="17">
        <v>0.238112514897896</v>
      </c>
      <c r="AP11" s="17">
        <v>0.236059822490916</v>
      </c>
      <c r="AQ11" s="17"/>
      <c r="AR11" s="17">
        <v>0.22701494644025999</v>
      </c>
      <c r="AS11" s="17">
        <v>0.21586287017341299</v>
      </c>
      <c r="AT11" s="17"/>
      <c r="AU11" s="17">
        <v>0.19728741495648799</v>
      </c>
      <c r="AV11" s="17">
        <v>0.24360298170681699</v>
      </c>
    </row>
    <row r="12" spans="2:48" x14ac:dyDescent="0.25">
      <c r="B12" s="18" t="s">
        <v>64</v>
      </c>
      <c r="C12" s="17">
        <v>0.34379125921480802</v>
      </c>
      <c r="D12" s="17">
        <v>0.304982188669706</v>
      </c>
      <c r="E12" s="17">
        <v>0.38876721339141701</v>
      </c>
      <c r="F12" s="17"/>
      <c r="G12" s="17">
        <v>0.29841625888991902</v>
      </c>
      <c r="H12" s="17">
        <v>0.37803494098060197</v>
      </c>
      <c r="I12" s="17">
        <v>0.37290229021573901</v>
      </c>
      <c r="J12" s="17">
        <v>0.36799699596763102</v>
      </c>
      <c r="K12" s="17">
        <v>0.30097511406962102</v>
      </c>
      <c r="L12" s="17"/>
      <c r="M12" s="17">
        <v>0.368776689471361</v>
      </c>
      <c r="N12" s="17">
        <v>0.32286526353280198</v>
      </c>
      <c r="O12" s="17">
        <v>0.29922838787171901</v>
      </c>
      <c r="P12" s="17">
        <v>0.376147918120948</v>
      </c>
      <c r="Q12" s="17"/>
      <c r="R12" s="17">
        <v>0.22386084189196301</v>
      </c>
      <c r="S12" s="17">
        <v>0.34010450330721997</v>
      </c>
      <c r="T12" s="17">
        <v>0.411328117346827</v>
      </c>
      <c r="U12" s="17">
        <v>0.362519309546255</v>
      </c>
      <c r="V12" s="17"/>
      <c r="W12" s="17">
        <v>0.324302363329601</v>
      </c>
      <c r="X12" s="17">
        <v>0.38466495033169901</v>
      </c>
      <c r="Y12" s="17">
        <v>0.33574503973249398</v>
      </c>
      <c r="Z12" s="17">
        <v>0.415226136013567</v>
      </c>
      <c r="AA12" s="17">
        <v>0</v>
      </c>
      <c r="AB12" s="17"/>
      <c r="AC12" s="17">
        <v>0.36574367304233102</v>
      </c>
      <c r="AD12" s="17">
        <v>0.31090254360130598</v>
      </c>
      <c r="AE12" s="17"/>
      <c r="AF12" s="17">
        <v>0.35912082059816303</v>
      </c>
      <c r="AG12" s="17">
        <v>0.31840917076658898</v>
      </c>
      <c r="AH12" s="17">
        <v>0.36173278468041697</v>
      </c>
      <c r="AI12" s="17">
        <v>0.282321685006235</v>
      </c>
      <c r="AJ12" s="17"/>
      <c r="AK12" s="17">
        <v>0.29451315530674299</v>
      </c>
      <c r="AL12" s="17">
        <v>0.36951586136305897</v>
      </c>
      <c r="AM12" s="17"/>
      <c r="AN12" s="17">
        <v>0.37762180068993501</v>
      </c>
      <c r="AO12" s="17">
        <v>0.33714936983240701</v>
      </c>
      <c r="AP12" s="17">
        <v>0.32248956956292202</v>
      </c>
      <c r="AQ12" s="17"/>
      <c r="AR12" s="17">
        <v>0.34451778812962203</v>
      </c>
      <c r="AS12" s="17">
        <v>0.36779436766253998</v>
      </c>
      <c r="AT12" s="17"/>
      <c r="AU12" s="17">
        <v>0.322194312357448</v>
      </c>
      <c r="AV12" s="17">
        <v>0.370072766281483</v>
      </c>
    </row>
    <row r="13" spans="2:48" x14ac:dyDescent="0.25">
      <c r="B13" s="18" t="s">
        <v>65</v>
      </c>
      <c r="C13" s="19">
        <v>7.1151994861914106E-2</v>
      </c>
      <c r="D13" s="19">
        <v>7.2551784545327194E-2</v>
      </c>
      <c r="E13" s="19">
        <v>6.2603055661257206E-2</v>
      </c>
      <c r="F13" s="19"/>
      <c r="G13" s="19">
        <v>4.4961405204356299E-2</v>
      </c>
      <c r="H13" s="19">
        <v>8.6368681853104701E-2</v>
      </c>
      <c r="I13" s="19">
        <v>7.5640290559307502E-2</v>
      </c>
      <c r="J13" s="19">
        <v>0.107101316018455</v>
      </c>
      <c r="K13" s="19">
        <v>4.1016582454025702E-2</v>
      </c>
      <c r="L13" s="19"/>
      <c r="M13" s="19">
        <v>4.2388941823023697E-2</v>
      </c>
      <c r="N13" s="19">
        <v>8.64357646612329E-2</v>
      </c>
      <c r="O13" s="19">
        <v>7.8947267558110407E-2</v>
      </c>
      <c r="P13" s="19">
        <v>7.8504553453452405E-2</v>
      </c>
      <c r="Q13" s="19"/>
      <c r="R13" s="19">
        <v>5.48953322958134E-2</v>
      </c>
      <c r="S13" s="19">
        <v>6.41579934544078E-2</v>
      </c>
      <c r="T13" s="19">
        <v>7.4089101905433205E-2</v>
      </c>
      <c r="U13" s="19">
        <v>6.3468634667439905E-2</v>
      </c>
      <c r="V13" s="19"/>
      <c r="W13" s="19">
        <v>7.8801485690836101E-2</v>
      </c>
      <c r="X13" s="19">
        <v>7.0991327386694197E-2</v>
      </c>
      <c r="Y13" s="19">
        <v>0.10072451447502601</v>
      </c>
      <c r="Z13" s="19">
        <v>2.08494636413116E-2</v>
      </c>
      <c r="AA13" s="19">
        <v>0</v>
      </c>
      <c r="AB13" s="19"/>
      <c r="AC13" s="19">
        <v>8.2429060171497204E-2</v>
      </c>
      <c r="AD13" s="19">
        <v>4.4867196032210399E-2</v>
      </c>
      <c r="AE13" s="19"/>
      <c r="AF13" s="19">
        <v>8.6735992938439005E-2</v>
      </c>
      <c r="AG13" s="19">
        <v>6.7587805194549003E-2</v>
      </c>
      <c r="AH13" s="19">
        <v>6.5757901352464607E-2</v>
      </c>
      <c r="AI13" s="19">
        <v>5.6303457208690302E-2</v>
      </c>
      <c r="AJ13" s="19"/>
      <c r="AK13" s="19">
        <v>7.9446312916376993E-2</v>
      </c>
      <c r="AL13" s="19">
        <v>6.4559049112796293E-2</v>
      </c>
      <c r="AM13" s="19"/>
      <c r="AN13" s="19">
        <v>7.3379131290485705E-2</v>
      </c>
      <c r="AO13" s="19">
        <v>6.5935745084837905E-2</v>
      </c>
      <c r="AP13" s="19">
        <v>7.33583362069819E-2</v>
      </c>
      <c r="AQ13" s="19"/>
      <c r="AR13" s="19">
        <v>4.7313136013795602E-2</v>
      </c>
      <c r="AS13" s="19">
        <v>0.103666214521071</v>
      </c>
      <c r="AT13" s="19"/>
      <c r="AU13" s="19">
        <v>4.47716197031751E-2</v>
      </c>
      <c r="AV13" s="19">
        <v>0.10804456622531999</v>
      </c>
    </row>
    <row r="14" spans="2:48" x14ac:dyDescent="0.25">
      <c r="B14" s="16"/>
    </row>
    <row r="15" spans="2:48" x14ac:dyDescent="0.25">
      <c r="B15" t="s">
        <v>74</v>
      </c>
    </row>
    <row r="16" spans="2:48" x14ac:dyDescent="0.25">
      <c r="B16" t="s">
        <v>75</v>
      </c>
    </row>
    <row r="18" spans="2:2" x14ac:dyDescent="0.25">
      <c r="B18"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V18"/>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x14ac:dyDescent="0.25">
      <c r="B9" s="18" t="s">
        <v>61</v>
      </c>
      <c r="C9" s="17">
        <v>4.3999243199348802E-2</v>
      </c>
      <c r="D9" s="17">
        <v>6.1428611776343102E-2</v>
      </c>
      <c r="E9" s="17">
        <v>2.7400013713008101E-2</v>
      </c>
      <c r="F9" s="17"/>
      <c r="G9" s="17">
        <v>4.7877841252464803E-2</v>
      </c>
      <c r="H9" s="17">
        <v>4.0336442468459001E-2</v>
      </c>
      <c r="I9" s="17">
        <v>2.0129817200478101E-2</v>
      </c>
      <c r="J9" s="17">
        <v>2.6444417306336301E-2</v>
      </c>
      <c r="K9" s="17">
        <v>8.4761030821810399E-2</v>
      </c>
      <c r="L9" s="17"/>
      <c r="M9" s="17">
        <v>5.1458657877727597E-2</v>
      </c>
      <c r="N9" s="17">
        <v>5.4018062518177097E-2</v>
      </c>
      <c r="O9" s="17">
        <v>3.2589004018733402E-2</v>
      </c>
      <c r="P9" s="17">
        <v>3.3894747414072897E-2</v>
      </c>
      <c r="Q9" s="17"/>
      <c r="R9" s="17">
        <v>7.9151214631244499E-2</v>
      </c>
      <c r="S9" s="17">
        <v>1.25511150845126E-2</v>
      </c>
      <c r="T9" s="17">
        <v>3.6324110098396298E-2</v>
      </c>
      <c r="U9" s="17">
        <v>3.5541626378505102E-2</v>
      </c>
      <c r="V9" s="17"/>
      <c r="W9" s="17">
        <v>4.5066631030153403E-2</v>
      </c>
      <c r="X9" s="17">
        <v>2.3936441286010701E-2</v>
      </c>
      <c r="Y9" s="17">
        <v>8.5840173492374397E-2</v>
      </c>
      <c r="Z9" s="17">
        <v>4.7016922519897697E-2</v>
      </c>
      <c r="AA9" s="17">
        <v>0.105105092528347</v>
      </c>
      <c r="AB9" s="17"/>
      <c r="AC9" s="17">
        <v>3.1093941766905699E-2</v>
      </c>
      <c r="AD9" s="17">
        <v>6.6015552754699905E-2</v>
      </c>
      <c r="AE9" s="17"/>
      <c r="AF9" s="17">
        <v>5.9970312226955903E-2</v>
      </c>
      <c r="AG9" s="17">
        <v>4.0011496012372999E-2</v>
      </c>
      <c r="AH9" s="17">
        <v>3.6477353865417401E-2</v>
      </c>
      <c r="AI9" s="17">
        <v>3.2137978024941602E-2</v>
      </c>
      <c r="AJ9" s="17"/>
      <c r="AK9" s="17">
        <v>6.7588063025292605E-2</v>
      </c>
      <c r="AL9" s="17">
        <v>2.7908595962195699E-2</v>
      </c>
      <c r="AM9" s="17"/>
      <c r="AN9" s="17">
        <v>6.5023234986746198E-2</v>
      </c>
      <c r="AO9" s="17">
        <v>3.4880020853846103E-2</v>
      </c>
      <c r="AP9" s="17">
        <v>3.23701674204597E-2</v>
      </c>
      <c r="AQ9" s="17"/>
      <c r="AR9" s="17">
        <v>8.05739194354477E-2</v>
      </c>
      <c r="AS9" s="17">
        <v>1.50186291666902E-2</v>
      </c>
      <c r="AT9" s="17"/>
      <c r="AU9" s="17">
        <v>8.33851597890094E-2</v>
      </c>
      <c r="AV9" s="17">
        <v>1.46859828208196E-2</v>
      </c>
    </row>
    <row r="10" spans="2:48" x14ac:dyDescent="0.25">
      <c r="B10" s="18" t="s">
        <v>62</v>
      </c>
      <c r="C10" s="17">
        <v>0.175390436299597</v>
      </c>
      <c r="D10" s="17">
        <v>0.202950983429556</v>
      </c>
      <c r="E10" s="17">
        <v>0.14736090644979399</v>
      </c>
      <c r="F10" s="17"/>
      <c r="G10" s="17">
        <v>0.196728646907043</v>
      </c>
      <c r="H10" s="17">
        <v>0.18321014787460899</v>
      </c>
      <c r="I10" s="17">
        <v>0.17786922686822099</v>
      </c>
      <c r="J10" s="17">
        <v>0.16547454117315</v>
      </c>
      <c r="K10" s="17">
        <v>0.15493688793864499</v>
      </c>
      <c r="L10" s="17"/>
      <c r="M10" s="17">
        <v>0.14633021287739001</v>
      </c>
      <c r="N10" s="17">
        <v>0.22482683116612701</v>
      </c>
      <c r="O10" s="17">
        <v>0.172821229192993</v>
      </c>
      <c r="P10" s="17">
        <v>0.167763829932672</v>
      </c>
      <c r="Q10" s="17"/>
      <c r="R10" s="17">
        <v>0.20389510822755599</v>
      </c>
      <c r="S10" s="17">
        <v>0.179268926543976</v>
      </c>
      <c r="T10" s="17">
        <v>0.17311096841394399</v>
      </c>
      <c r="U10" s="17">
        <v>0.186481803983407</v>
      </c>
      <c r="V10" s="17"/>
      <c r="W10" s="17">
        <v>0.19901629953234601</v>
      </c>
      <c r="X10" s="17">
        <v>0.157816771730969</v>
      </c>
      <c r="Y10" s="17">
        <v>0.14157742684787999</v>
      </c>
      <c r="Z10" s="17">
        <v>0.22205452462484701</v>
      </c>
      <c r="AA10" s="17">
        <v>0.319083218678405</v>
      </c>
      <c r="AB10" s="17"/>
      <c r="AC10" s="17">
        <v>0.168097001968816</v>
      </c>
      <c r="AD10" s="17">
        <v>0.19034624024310001</v>
      </c>
      <c r="AE10" s="17"/>
      <c r="AF10" s="17">
        <v>0.160193435545678</v>
      </c>
      <c r="AG10" s="17">
        <v>0.192523560768773</v>
      </c>
      <c r="AH10" s="17">
        <v>0.16866529872691499</v>
      </c>
      <c r="AI10" s="17">
        <v>0.23084813904766799</v>
      </c>
      <c r="AJ10" s="17"/>
      <c r="AK10" s="17">
        <v>0.210272722884388</v>
      </c>
      <c r="AL10" s="17">
        <v>0.15667817200770201</v>
      </c>
      <c r="AM10" s="17"/>
      <c r="AN10" s="17">
        <v>0.17904775257949301</v>
      </c>
      <c r="AO10" s="17">
        <v>0.15747280726395799</v>
      </c>
      <c r="AP10" s="17">
        <v>0.20238763266465501</v>
      </c>
      <c r="AQ10" s="17"/>
      <c r="AR10" s="17">
        <v>0.181817233753862</v>
      </c>
      <c r="AS10" s="17">
        <v>0.170248810510223</v>
      </c>
      <c r="AT10" s="17"/>
      <c r="AU10" s="17">
        <v>0.17410224934343299</v>
      </c>
      <c r="AV10" s="17">
        <v>0.18083646507934301</v>
      </c>
    </row>
    <row r="11" spans="2:48" x14ac:dyDescent="0.25">
      <c r="B11" s="18" t="s">
        <v>63</v>
      </c>
      <c r="C11" s="17">
        <v>0.202881938620078</v>
      </c>
      <c r="D11" s="17">
        <v>0.21498119774388599</v>
      </c>
      <c r="E11" s="17">
        <v>0.19448584840289301</v>
      </c>
      <c r="F11" s="17"/>
      <c r="G11" s="17">
        <v>0.21999873341269899</v>
      </c>
      <c r="H11" s="17">
        <v>0.138372907167291</v>
      </c>
      <c r="I11" s="17">
        <v>0.21498222452577201</v>
      </c>
      <c r="J11" s="17">
        <v>0.175775564292077</v>
      </c>
      <c r="K11" s="17">
        <v>0.26456224279983998</v>
      </c>
      <c r="L11" s="17"/>
      <c r="M11" s="17">
        <v>0.21871006100526399</v>
      </c>
      <c r="N11" s="17">
        <v>0.136537306359507</v>
      </c>
      <c r="O11" s="17">
        <v>0.25887195198999202</v>
      </c>
      <c r="P11" s="17">
        <v>0.20535300369334</v>
      </c>
      <c r="Q11" s="17"/>
      <c r="R11" s="17">
        <v>0.29257182468738202</v>
      </c>
      <c r="S11" s="17">
        <v>0.20890113985502301</v>
      </c>
      <c r="T11" s="17">
        <v>0.15667400229202</v>
      </c>
      <c r="U11" s="17">
        <v>0.17753878152572899</v>
      </c>
      <c r="V11" s="17"/>
      <c r="W11" s="17">
        <v>0.210326498539854</v>
      </c>
      <c r="X11" s="17">
        <v>0.19636257155762801</v>
      </c>
      <c r="Y11" s="17">
        <v>0.20693560153256299</v>
      </c>
      <c r="Z11" s="17">
        <v>0.21530932299743499</v>
      </c>
      <c r="AA11" s="17">
        <v>0.106767312160229</v>
      </c>
      <c r="AB11" s="17"/>
      <c r="AC11" s="17">
        <v>0.18992849045176399</v>
      </c>
      <c r="AD11" s="17">
        <v>0.22273460004582299</v>
      </c>
      <c r="AE11" s="17"/>
      <c r="AF11" s="17">
        <v>0.19647613199685099</v>
      </c>
      <c r="AG11" s="17">
        <v>0.26497257091918502</v>
      </c>
      <c r="AH11" s="17">
        <v>0.17493350676790101</v>
      </c>
      <c r="AI11" s="17">
        <v>0.161134895177314</v>
      </c>
      <c r="AJ11" s="17"/>
      <c r="AK11" s="17">
        <v>0.206645870646052</v>
      </c>
      <c r="AL11" s="17">
        <v>0.194537300931553</v>
      </c>
      <c r="AM11" s="17"/>
      <c r="AN11" s="17">
        <v>0.18441088706064501</v>
      </c>
      <c r="AO11" s="17">
        <v>0.21147016734361801</v>
      </c>
      <c r="AP11" s="17">
        <v>0.19301865604458299</v>
      </c>
      <c r="AQ11" s="17"/>
      <c r="AR11" s="17">
        <v>0.189613905446023</v>
      </c>
      <c r="AS11" s="17">
        <v>0.16228898591643101</v>
      </c>
      <c r="AT11" s="17"/>
      <c r="AU11" s="17">
        <v>0.18760229122654901</v>
      </c>
      <c r="AV11" s="17">
        <v>0.16900601904566001</v>
      </c>
    </row>
    <row r="12" spans="2:48" x14ac:dyDescent="0.25">
      <c r="B12" s="18" t="s">
        <v>64</v>
      </c>
      <c r="C12" s="17">
        <v>0.41642951597484201</v>
      </c>
      <c r="D12" s="17">
        <v>0.36722756161542802</v>
      </c>
      <c r="E12" s="17">
        <v>0.46558152749167397</v>
      </c>
      <c r="F12" s="17"/>
      <c r="G12" s="17">
        <v>0.43113306898800202</v>
      </c>
      <c r="H12" s="17">
        <v>0.47207883029973502</v>
      </c>
      <c r="I12" s="17">
        <v>0.36961938123787202</v>
      </c>
      <c r="J12" s="17">
        <v>0.44168421157098497</v>
      </c>
      <c r="K12" s="17">
        <v>0.36894890896943699</v>
      </c>
      <c r="L12" s="17"/>
      <c r="M12" s="17">
        <v>0.43240720680642802</v>
      </c>
      <c r="N12" s="17">
        <v>0.39735165654856103</v>
      </c>
      <c r="O12" s="17">
        <v>0.38616114145733899</v>
      </c>
      <c r="P12" s="17">
        <v>0.43565898367344003</v>
      </c>
      <c r="Q12" s="17"/>
      <c r="R12" s="17">
        <v>0.30840859849132901</v>
      </c>
      <c r="S12" s="17">
        <v>0.43080872350016097</v>
      </c>
      <c r="T12" s="17">
        <v>0.482421509205122</v>
      </c>
      <c r="U12" s="17">
        <v>0.44081817710633803</v>
      </c>
      <c r="V12" s="17"/>
      <c r="W12" s="17">
        <v>0.37970344736703399</v>
      </c>
      <c r="X12" s="17">
        <v>0.46507264001648801</v>
      </c>
      <c r="Y12" s="17">
        <v>0.34145783680627001</v>
      </c>
      <c r="Z12" s="17">
        <v>0.44988469590737401</v>
      </c>
      <c r="AA12" s="17">
        <v>0.46904437663301901</v>
      </c>
      <c r="AB12" s="17"/>
      <c r="AC12" s="17">
        <v>0.42668959054399103</v>
      </c>
      <c r="AD12" s="17">
        <v>0.40268308036542999</v>
      </c>
      <c r="AE12" s="17"/>
      <c r="AF12" s="17">
        <v>0.37982417208826802</v>
      </c>
      <c r="AG12" s="17">
        <v>0.370179093220939</v>
      </c>
      <c r="AH12" s="17">
        <v>0.469596071453039</v>
      </c>
      <c r="AI12" s="17">
        <v>0.416580934028982</v>
      </c>
      <c r="AJ12" s="17"/>
      <c r="AK12" s="17">
        <v>0.38335195654639498</v>
      </c>
      <c r="AL12" s="17">
        <v>0.43039397777553001</v>
      </c>
      <c r="AM12" s="17"/>
      <c r="AN12" s="17">
        <v>0.38290684980840201</v>
      </c>
      <c r="AO12" s="17">
        <v>0.440075429935468</v>
      </c>
      <c r="AP12" s="17">
        <v>0.42656744099402799</v>
      </c>
      <c r="AQ12" s="17"/>
      <c r="AR12" s="17">
        <v>0.40504117145431501</v>
      </c>
      <c r="AS12" s="17">
        <v>0.44204268738180602</v>
      </c>
      <c r="AT12" s="17"/>
      <c r="AU12" s="17">
        <v>0.41055896832835798</v>
      </c>
      <c r="AV12" s="17">
        <v>0.426082676323705</v>
      </c>
    </row>
    <row r="13" spans="2:48" x14ac:dyDescent="0.25">
      <c r="B13" s="18" t="s">
        <v>65</v>
      </c>
      <c r="C13" s="19">
        <v>0.16129886590613399</v>
      </c>
      <c r="D13" s="19">
        <v>0.153411645434788</v>
      </c>
      <c r="E13" s="19">
        <v>0.16517170394263</v>
      </c>
      <c r="F13" s="19"/>
      <c r="G13" s="19">
        <v>0.104261709439791</v>
      </c>
      <c r="H13" s="19">
        <v>0.166001672189906</v>
      </c>
      <c r="I13" s="19">
        <v>0.21739935016765599</v>
      </c>
      <c r="J13" s="19">
        <v>0.19062126565745199</v>
      </c>
      <c r="K13" s="19">
        <v>0.12679092947026799</v>
      </c>
      <c r="L13" s="19"/>
      <c r="M13" s="19">
        <v>0.15109386143319001</v>
      </c>
      <c r="N13" s="19">
        <v>0.18726614340762701</v>
      </c>
      <c r="O13" s="19">
        <v>0.149556673340942</v>
      </c>
      <c r="P13" s="19">
        <v>0.157329435286475</v>
      </c>
      <c r="Q13" s="19"/>
      <c r="R13" s="19">
        <v>0.115973253962488</v>
      </c>
      <c r="S13" s="19">
        <v>0.16847009501632801</v>
      </c>
      <c r="T13" s="19">
        <v>0.151469409990518</v>
      </c>
      <c r="U13" s="19">
        <v>0.15961961100602201</v>
      </c>
      <c r="V13" s="19"/>
      <c r="W13" s="19">
        <v>0.165887123530612</v>
      </c>
      <c r="X13" s="19">
        <v>0.156811575408904</v>
      </c>
      <c r="Y13" s="19">
        <v>0.22418896132091301</v>
      </c>
      <c r="Z13" s="19">
        <v>6.5734533950446303E-2</v>
      </c>
      <c r="AA13" s="19">
        <v>0</v>
      </c>
      <c r="AB13" s="19"/>
      <c r="AC13" s="19">
        <v>0.18419097526852299</v>
      </c>
      <c r="AD13" s="19">
        <v>0.11822052659094701</v>
      </c>
      <c r="AE13" s="19"/>
      <c r="AF13" s="19">
        <v>0.20353594814224599</v>
      </c>
      <c r="AG13" s="19">
        <v>0.13231327907873</v>
      </c>
      <c r="AH13" s="19">
        <v>0.15032776918672799</v>
      </c>
      <c r="AI13" s="19">
        <v>0.15929805372109301</v>
      </c>
      <c r="AJ13" s="19"/>
      <c r="AK13" s="19">
        <v>0.132141386897873</v>
      </c>
      <c r="AL13" s="19">
        <v>0.19048195332301901</v>
      </c>
      <c r="AM13" s="19"/>
      <c r="AN13" s="19">
        <v>0.18861127556471299</v>
      </c>
      <c r="AO13" s="19">
        <v>0.15610157460311</v>
      </c>
      <c r="AP13" s="19">
        <v>0.14565610287627401</v>
      </c>
      <c r="AQ13" s="19"/>
      <c r="AR13" s="19">
        <v>0.142953769910353</v>
      </c>
      <c r="AS13" s="19">
        <v>0.21040088702484899</v>
      </c>
      <c r="AT13" s="19"/>
      <c r="AU13" s="19">
        <v>0.14435133131265099</v>
      </c>
      <c r="AV13" s="19">
        <v>0.209388856730472</v>
      </c>
    </row>
    <row r="14" spans="2:48" x14ac:dyDescent="0.25">
      <c r="B14" s="16"/>
    </row>
    <row r="15" spans="2:48" x14ac:dyDescent="0.25">
      <c r="B15" t="s">
        <v>74</v>
      </c>
    </row>
    <row r="16" spans="2:48" x14ac:dyDescent="0.25">
      <c r="B16" t="s">
        <v>75</v>
      </c>
    </row>
    <row r="18" spans="2:2" x14ac:dyDescent="0.25">
      <c r="B18"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V26"/>
  <sheetViews>
    <sheetView showGridLines="0" workbookViewId="0">
      <pane xSplit="2" topLeftCell="C1" activePane="topRight" state="frozen"/>
      <selection pane="topRight"/>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30" x14ac:dyDescent="0.25">
      <c r="B9" s="18" t="s">
        <v>232</v>
      </c>
      <c r="C9" s="17">
        <v>0.362235065966587</v>
      </c>
      <c r="D9" s="17">
        <v>0.33250238403964999</v>
      </c>
      <c r="E9" s="17">
        <v>0.38916342185015201</v>
      </c>
      <c r="F9" s="17"/>
      <c r="G9" s="17">
        <v>0.29998891038201198</v>
      </c>
      <c r="H9" s="17">
        <v>0.35790770257342902</v>
      </c>
      <c r="I9" s="17">
        <v>0.43027983015653898</v>
      </c>
      <c r="J9" s="17">
        <v>0.36896243329509498</v>
      </c>
      <c r="K9" s="17">
        <v>0.35230052373338799</v>
      </c>
      <c r="L9" s="17"/>
      <c r="M9" s="17">
        <v>0.41360065474490698</v>
      </c>
      <c r="N9" s="17">
        <v>0.37498241793009002</v>
      </c>
      <c r="O9" s="17">
        <v>0.33574076528038899</v>
      </c>
      <c r="P9" s="17">
        <v>0.31754046106733702</v>
      </c>
      <c r="Q9" s="17"/>
      <c r="R9" s="17">
        <v>0.25478283905738303</v>
      </c>
      <c r="S9" s="17">
        <v>0.28419395451967</v>
      </c>
      <c r="T9" s="17">
        <v>0.41232688529254502</v>
      </c>
      <c r="U9" s="17">
        <v>0.42160459677697798</v>
      </c>
      <c r="V9" s="17"/>
      <c r="W9" s="17">
        <v>0.32783907557332898</v>
      </c>
      <c r="X9" s="17">
        <v>0.394560641612347</v>
      </c>
      <c r="Y9" s="17">
        <v>0.38601680292605001</v>
      </c>
      <c r="Z9" s="17">
        <v>0.44907972701099402</v>
      </c>
      <c r="AA9" s="17">
        <v>6.65399119729983E-2</v>
      </c>
      <c r="AB9" s="17"/>
      <c r="AC9" s="17">
        <v>0.37420032960664601</v>
      </c>
      <c r="AD9" s="17">
        <v>0.344004279585301</v>
      </c>
      <c r="AE9" s="17"/>
      <c r="AF9" s="17">
        <v>0.38471212430403201</v>
      </c>
      <c r="AG9" s="17">
        <v>0.36217935359131298</v>
      </c>
      <c r="AH9" s="17">
        <v>0.34329235453406198</v>
      </c>
      <c r="AI9" s="17">
        <v>0.38879998148343498</v>
      </c>
      <c r="AJ9" s="17"/>
      <c r="AK9" s="17">
        <v>0.34837987645330198</v>
      </c>
      <c r="AL9" s="17">
        <v>0.37761894300841697</v>
      </c>
      <c r="AM9" s="17"/>
      <c r="AN9" s="17">
        <v>0.41750552025211901</v>
      </c>
      <c r="AO9" s="17">
        <v>0.344296339484222</v>
      </c>
      <c r="AP9" s="17">
        <v>0.37355319397342401</v>
      </c>
      <c r="AQ9" s="17"/>
      <c r="AR9" s="17">
        <v>0.375985904379114</v>
      </c>
      <c r="AS9" s="17">
        <v>0.360757655018282</v>
      </c>
      <c r="AT9" s="17"/>
      <c r="AU9" s="17">
        <v>0.38501745479312499</v>
      </c>
      <c r="AV9" s="17">
        <v>0.37794479764549499</v>
      </c>
    </row>
    <row r="10" spans="2:48" ht="30" x14ac:dyDescent="0.25">
      <c r="B10" s="18" t="s">
        <v>231</v>
      </c>
      <c r="C10" s="17">
        <v>0.349605469743269</v>
      </c>
      <c r="D10" s="17">
        <v>0.31837459837586002</v>
      </c>
      <c r="E10" s="17">
        <v>0.37964591782392099</v>
      </c>
      <c r="F10" s="17"/>
      <c r="G10" s="17">
        <v>0.34602511984705198</v>
      </c>
      <c r="H10" s="17">
        <v>0.356742577365605</v>
      </c>
      <c r="I10" s="17">
        <v>0.44041813678035902</v>
      </c>
      <c r="J10" s="17">
        <v>0.30669383711615</v>
      </c>
      <c r="K10" s="17">
        <v>0.29988823475273402</v>
      </c>
      <c r="L10" s="17"/>
      <c r="M10" s="17">
        <v>0.39384525677786503</v>
      </c>
      <c r="N10" s="17">
        <v>0.412776169412226</v>
      </c>
      <c r="O10" s="17">
        <v>0.249283475394557</v>
      </c>
      <c r="P10" s="17">
        <v>0.33119277513082701</v>
      </c>
      <c r="Q10" s="17"/>
      <c r="R10" s="17">
        <v>0.34835657273371601</v>
      </c>
      <c r="S10" s="17">
        <v>0.27172059789039799</v>
      </c>
      <c r="T10" s="17">
        <v>0.39034769331025698</v>
      </c>
      <c r="U10" s="17">
        <v>0.36575817583614401</v>
      </c>
      <c r="V10" s="17"/>
      <c r="W10" s="17">
        <v>0.28782844157868698</v>
      </c>
      <c r="X10" s="17">
        <v>0.39419135949606099</v>
      </c>
      <c r="Y10" s="17">
        <v>0.387594638668809</v>
      </c>
      <c r="Z10" s="17">
        <v>0.32536288652783402</v>
      </c>
      <c r="AA10" s="17">
        <v>0.123475600882184</v>
      </c>
      <c r="AB10" s="17"/>
      <c r="AC10" s="17">
        <v>0.35176868597031002</v>
      </c>
      <c r="AD10" s="17">
        <v>0.35324003697515199</v>
      </c>
      <c r="AE10" s="17"/>
      <c r="AF10" s="17">
        <v>0.35594267399959101</v>
      </c>
      <c r="AG10" s="17">
        <v>0.31005235003001103</v>
      </c>
      <c r="AH10" s="17">
        <v>0.37950455708974801</v>
      </c>
      <c r="AI10" s="17">
        <v>0.31235771363342502</v>
      </c>
      <c r="AJ10" s="17"/>
      <c r="AK10" s="17">
        <v>0.32194706486079699</v>
      </c>
      <c r="AL10" s="17">
        <v>0.36089608988139898</v>
      </c>
      <c r="AM10" s="17"/>
      <c r="AN10" s="17">
        <v>0.33042123012365898</v>
      </c>
      <c r="AO10" s="17">
        <v>0.36946793565353198</v>
      </c>
      <c r="AP10" s="17">
        <v>0.361196331073319</v>
      </c>
      <c r="AQ10" s="17"/>
      <c r="AR10" s="17">
        <v>0.39217187351475402</v>
      </c>
      <c r="AS10" s="17">
        <v>0.366159108074955</v>
      </c>
      <c r="AT10" s="17"/>
      <c r="AU10" s="17">
        <v>0.39597103039287801</v>
      </c>
      <c r="AV10" s="17">
        <v>0.34939243452220198</v>
      </c>
    </row>
    <row r="11" spans="2:48" ht="30" x14ac:dyDescent="0.25">
      <c r="B11" s="18" t="s">
        <v>233</v>
      </c>
      <c r="C11" s="17">
        <v>0.33555118268564599</v>
      </c>
      <c r="D11" s="17">
        <v>0.29859741697039699</v>
      </c>
      <c r="E11" s="17">
        <v>0.365896521851033</v>
      </c>
      <c r="F11" s="17"/>
      <c r="G11" s="17">
        <v>0.35815790572094303</v>
      </c>
      <c r="H11" s="17">
        <v>0.34683338874386499</v>
      </c>
      <c r="I11" s="17">
        <v>0.34377629506569501</v>
      </c>
      <c r="J11" s="17">
        <v>0.29045770633294699</v>
      </c>
      <c r="K11" s="17">
        <v>0.33996581732407699</v>
      </c>
      <c r="L11" s="17"/>
      <c r="M11" s="17">
        <v>0.35850866228894901</v>
      </c>
      <c r="N11" s="17">
        <v>0.34147521848860402</v>
      </c>
      <c r="O11" s="17">
        <v>0.30496822153724401</v>
      </c>
      <c r="P11" s="17">
        <v>0.34011085239375599</v>
      </c>
      <c r="Q11" s="17"/>
      <c r="R11" s="17">
        <v>0.27539586870106098</v>
      </c>
      <c r="S11" s="17">
        <v>0.28985152709308198</v>
      </c>
      <c r="T11" s="17">
        <v>0.35078579725996001</v>
      </c>
      <c r="U11" s="17">
        <v>0.353458375958765</v>
      </c>
      <c r="V11" s="17"/>
      <c r="W11" s="17">
        <v>0.33687053321486499</v>
      </c>
      <c r="X11" s="17">
        <v>0.36101471913032401</v>
      </c>
      <c r="Y11" s="17">
        <v>0.32639882987683899</v>
      </c>
      <c r="Z11" s="17">
        <v>0.29378245757190002</v>
      </c>
      <c r="AA11" s="17">
        <v>0.105969086140295</v>
      </c>
      <c r="AB11" s="17"/>
      <c r="AC11" s="17">
        <v>0.322863545678931</v>
      </c>
      <c r="AD11" s="17">
        <v>0.36143383578406502</v>
      </c>
      <c r="AE11" s="17"/>
      <c r="AF11" s="17">
        <v>0.35330357488790198</v>
      </c>
      <c r="AG11" s="17">
        <v>0.29828807959388598</v>
      </c>
      <c r="AH11" s="17">
        <v>0.34819909808852101</v>
      </c>
      <c r="AI11" s="17">
        <v>0.341317038778568</v>
      </c>
      <c r="AJ11" s="17"/>
      <c r="AK11" s="17">
        <v>0.33302188696893198</v>
      </c>
      <c r="AL11" s="17">
        <v>0.34008371795025299</v>
      </c>
      <c r="AM11" s="17"/>
      <c r="AN11" s="17">
        <v>0.37508530450328798</v>
      </c>
      <c r="AO11" s="17">
        <v>0.31649430541503798</v>
      </c>
      <c r="AP11" s="17">
        <v>0.34036717884614098</v>
      </c>
      <c r="AQ11" s="17"/>
      <c r="AR11" s="17">
        <v>0.33061659218491901</v>
      </c>
      <c r="AS11" s="17">
        <v>0.33020007074373098</v>
      </c>
      <c r="AT11" s="17"/>
      <c r="AU11" s="17">
        <v>0.30543728566290401</v>
      </c>
      <c r="AV11" s="17">
        <v>0.39173741198650602</v>
      </c>
    </row>
    <row r="12" spans="2:48" ht="30" x14ac:dyDescent="0.25">
      <c r="B12" s="18" t="s">
        <v>234</v>
      </c>
      <c r="C12" s="17">
        <v>0.30303863303655898</v>
      </c>
      <c r="D12" s="17">
        <v>0.29006997047790201</v>
      </c>
      <c r="E12" s="17">
        <v>0.31540377602320102</v>
      </c>
      <c r="F12" s="17"/>
      <c r="G12" s="17">
        <v>0.32946485658521901</v>
      </c>
      <c r="H12" s="17">
        <v>0.31656756778127298</v>
      </c>
      <c r="I12" s="17">
        <v>0.30994301599211099</v>
      </c>
      <c r="J12" s="17">
        <v>0.29969811385109402</v>
      </c>
      <c r="K12" s="17">
        <v>0.26129572676796903</v>
      </c>
      <c r="L12" s="17"/>
      <c r="M12" s="17">
        <v>0.30803645746339797</v>
      </c>
      <c r="N12" s="17">
        <v>0.30031650044972902</v>
      </c>
      <c r="O12" s="17">
        <v>0.29934540123055797</v>
      </c>
      <c r="P12" s="17">
        <v>0.31123965314726698</v>
      </c>
      <c r="Q12" s="17"/>
      <c r="R12" s="17">
        <v>0.248338160558776</v>
      </c>
      <c r="S12" s="17">
        <v>0.28014042303522901</v>
      </c>
      <c r="T12" s="17">
        <v>0.25930248059389999</v>
      </c>
      <c r="U12" s="17">
        <v>0.35481440996838198</v>
      </c>
      <c r="V12" s="17"/>
      <c r="W12" s="17">
        <v>0.26423903991461201</v>
      </c>
      <c r="X12" s="17">
        <v>0.32524210534824899</v>
      </c>
      <c r="Y12" s="17">
        <v>0.31080144513568098</v>
      </c>
      <c r="Z12" s="17">
        <v>0.24448089036069101</v>
      </c>
      <c r="AA12" s="17">
        <v>0.106767312160229</v>
      </c>
      <c r="AB12" s="17"/>
      <c r="AC12" s="17">
        <v>0.31113350132423201</v>
      </c>
      <c r="AD12" s="17">
        <v>0.28897208767545501</v>
      </c>
      <c r="AE12" s="17"/>
      <c r="AF12" s="17">
        <v>0.27862958803994597</v>
      </c>
      <c r="AG12" s="17">
        <v>0.31888726478880602</v>
      </c>
      <c r="AH12" s="17">
        <v>0.30390535784088302</v>
      </c>
      <c r="AI12" s="17">
        <v>0.370001820323135</v>
      </c>
      <c r="AJ12" s="17"/>
      <c r="AK12" s="17">
        <v>0.26893593796833598</v>
      </c>
      <c r="AL12" s="17">
        <v>0.332797096794062</v>
      </c>
      <c r="AM12" s="17"/>
      <c r="AN12" s="17">
        <v>0.26763062296847601</v>
      </c>
      <c r="AO12" s="17">
        <v>0.33343621098576598</v>
      </c>
      <c r="AP12" s="17">
        <v>0.326551339804249</v>
      </c>
      <c r="AQ12" s="17"/>
      <c r="AR12" s="17">
        <v>0.33055546206654601</v>
      </c>
      <c r="AS12" s="17">
        <v>0.33029855957354298</v>
      </c>
      <c r="AT12" s="17"/>
      <c r="AU12" s="17">
        <v>0.27786952447316299</v>
      </c>
      <c r="AV12" s="17">
        <v>0.34185691842219801</v>
      </c>
    </row>
    <row r="13" spans="2:48" ht="60" x14ac:dyDescent="0.25">
      <c r="B13" s="18" t="s">
        <v>236</v>
      </c>
      <c r="C13" s="17">
        <v>0.26757065018121901</v>
      </c>
      <c r="D13" s="17">
        <v>0.25110309696324501</v>
      </c>
      <c r="E13" s="17">
        <v>0.28082122199756798</v>
      </c>
      <c r="F13" s="17"/>
      <c r="G13" s="17">
        <v>0.22519158236550799</v>
      </c>
      <c r="H13" s="17">
        <v>0.28710920408094998</v>
      </c>
      <c r="I13" s="17">
        <v>0.28950243715701202</v>
      </c>
      <c r="J13" s="17">
        <v>0.30541475607857299</v>
      </c>
      <c r="K13" s="17">
        <v>0.229652406816721</v>
      </c>
      <c r="L13" s="17"/>
      <c r="M13" s="17">
        <v>0.28107030110995601</v>
      </c>
      <c r="N13" s="17">
        <v>0.28013288825149402</v>
      </c>
      <c r="O13" s="17">
        <v>0.25340776237422702</v>
      </c>
      <c r="P13" s="17">
        <v>0.25826813258675502</v>
      </c>
      <c r="Q13" s="17"/>
      <c r="R13" s="17">
        <v>0.24012159140949299</v>
      </c>
      <c r="S13" s="17">
        <v>0.24115527697879199</v>
      </c>
      <c r="T13" s="17">
        <v>0.29797474071788699</v>
      </c>
      <c r="U13" s="17">
        <v>0.30227067416689402</v>
      </c>
      <c r="V13" s="17"/>
      <c r="W13" s="17">
        <v>0.20363736149341499</v>
      </c>
      <c r="X13" s="17">
        <v>0.30054061564996198</v>
      </c>
      <c r="Y13" s="17">
        <v>0.29108599310077898</v>
      </c>
      <c r="Z13" s="17">
        <v>0.34319547987881599</v>
      </c>
      <c r="AA13" s="17">
        <v>3.6730498083147801E-2</v>
      </c>
      <c r="AB13" s="17"/>
      <c r="AC13" s="17">
        <v>0.27420735766013898</v>
      </c>
      <c r="AD13" s="17">
        <v>0.26068454087554199</v>
      </c>
      <c r="AE13" s="17"/>
      <c r="AF13" s="17">
        <v>0.29427392887653397</v>
      </c>
      <c r="AG13" s="17">
        <v>0.26261129855422599</v>
      </c>
      <c r="AH13" s="17">
        <v>0.253716668190831</v>
      </c>
      <c r="AI13" s="17">
        <v>0.22934319625820901</v>
      </c>
      <c r="AJ13" s="17"/>
      <c r="AK13" s="17">
        <v>0.27985535071586698</v>
      </c>
      <c r="AL13" s="17">
        <v>0.26275108056162</v>
      </c>
      <c r="AM13" s="17"/>
      <c r="AN13" s="17">
        <v>0.269580376358036</v>
      </c>
      <c r="AO13" s="17">
        <v>0.28402003500747702</v>
      </c>
      <c r="AP13" s="17">
        <v>0.27924949721716102</v>
      </c>
      <c r="AQ13" s="17"/>
      <c r="AR13" s="17">
        <v>0.30887971568838302</v>
      </c>
      <c r="AS13" s="17">
        <v>0.24672227040828401</v>
      </c>
      <c r="AT13" s="17"/>
      <c r="AU13" s="17">
        <v>0.29726813757507897</v>
      </c>
      <c r="AV13" s="17">
        <v>0.26871517494804598</v>
      </c>
    </row>
    <row r="14" spans="2:48" ht="45" x14ac:dyDescent="0.25">
      <c r="B14" s="18" t="s">
        <v>237</v>
      </c>
      <c r="C14" s="17">
        <v>0.248734360707701</v>
      </c>
      <c r="D14" s="17">
        <v>0.249496886136364</v>
      </c>
      <c r="E14" s="17">
        <v>0.24235939816805999</v>
      </c>
      <c r="F14" s="17"/>
      <c r="G14" s="17">
        <v>0.27041738191919501</v>
      </c>
      <c r="H14" s="17">
        <v>0.24797665968000199</v>
      </c>
      <c r="I14" s="17">
        <v>0.27538690732537102</v>
      </c>
      <c r="J14" s="17">
        <v>0.19487445520013499</v>
      </c>
      <c r="K14" s="17">
        <v>0.256435912647902</v>
      </c>
      <c r="L14" s="17"/>
      <c r="M14" s="17">
        <v>0.29178980707326801</v>
      </c>
      <c r="N14" s="17">
        <v>0.22752342404220699</v>
      </c>
      <c r="O14" s="17">
        <v>0.22487224288486801</v>
      </c>
      <c r="P14" s="17">
        <v>0.24568780376498101</v>
      </c>
      <c r="Q14" s="17"/>
      <c r="R14" s="17">
        <v>0.22790119199435299</v>
      </c>
      <c r="S14" s="17">
        <v>0.26120078574567202</v>
      </c>
      <c r="T14" s="17">
        <v>0.199827119415839</v>
      </c>
      <c r="U14" s="17">
        <v>0.26603605880363101</v>
      </c>
      <c r="V14" s="17"/>
      <c r="W14" s="17">
        <v>0.24088415281735101</v>
      </c>
      <c r="X14" s="17">
        <v>0.25139689873530802</v>
      </c>
      <c r="Y14" s="17">
        <v>0.255605775297092</v>
      </c>
      <c r="Z14" s="17">
        <v>0.15137739018486901</v>
      </c>
      <c r="AA14" s="17">
        <v>0.28235272059525701</v>
      </c>
      <c r="AB14" s="17"/>
      <c r="AC14" s="17">
        <v>0.23364777687944999</v>
      </c>
      <c r="AD14" s="17">
        <v>0.27967063377186901</v>
      </c>
      <c r="AE14" s="17"/>
      <c r="AF14" s="17">
        <v>0.24042107995046899</v>
      </c>
      <c r="AG14" s="17">
        <v>0.223526841222185</v>
      </c>
      <c r="AH14" s="17">
        <v>0.245179771622132</v>
      </c>
      <c r="AI14" s="17">
        <v>0.34905446235170801</v>
      </c>
      <c r="AJ14" s="17"/>
      <c r="AK14" s="17">
        <v>0.25333474775079001</v>
      </c>
      <c r="AL14" s="17">
        <v>0.24728749634016201</v>
      </c>
      <c r="AM14" s="17"/>
      <c r="AN14" s="17">
        <v>0.24324010306324001</v>
      </c>
      <c r="AO14" s="17">
        <v>0.25888758818297097</v>
      </c>
      <c r="AP14" s="17">
        <v>0.265220522598061</v>
      </c>
      <c r="AQ14" s="17"/>
      <c r="AR14" s="17">
        <v>0.274194380537233</v>
      </c>
      <c r="AS14" s="17">
        <v>0.239886583067531</v>
      </c>
      <c r="AT14" s="17"/>
      <c r="AU14" s="17">
        <v>0.26579364428406499</v>
      </c>
      <c r="AV14" s="17">
        <v>0.25340136110100703</v>
      </c>
    </row>
    <row r="15" spans="2:48" ht="30" x14ac:dyDescent="0.25">
      <c r="B15" s="18" t="s">
        <v>238</v>
      </c>
      <c r="C15" s="17">
        <v>0.220770775872911</v>
      </c>
      <c r="D15" s="17">
        <v>0.23400384445960501</v>
      </c>
      <c r="E15" s="17">
        <v>0.20923103023702799</v>
      </c>
      <c r="F15" s="17"/>
      <c r="G15" s="17">
        <v>0.192714856319011</v>
      </c>
      <c r="H15" s="17">
        <v>0.22349384849822901</v>
      </c>
      <c r="I15" s="17">
        <v>0.225736304341323</v>
      </c>
      <c r="J15" s="17">
        <v>0.21508380183039599</v>
      </c>
      <c r="K15" s="17">
        <v>0.24561781727318399</v>
      </c>
      <c r="L15" s="17"/>
      <c r="M15" s="17">
        <v>0.233848451542194</v>
      </c>
      <c r="N15" s="17">
        <v>0.23353362304088601</v>
      </c>
      <c r="O15" s="17">
        <v>0.23121412808693201</v>
      </c>
      <c r="P15" s="17">
        <v>0.19846593852907901</v>
      </c>
      <c r="Q15" s="17"/>
      <c r="R15" s="17">
        <v>0.201519604429612</v>
      </c>
      <c r="S15" s="17">
        <v>0.201891139969543</v>
      </c>
      <c r="T15" s="17">
        <v>0.22490062216377399</v>
      </c>
      <c r="U15" s="17">
        <v>0.207602548296828</v>
      </c>
      <c r="V15" s="17"/>
      <c r="W15" s="17">
        <v>0.21049369859318701</v>
      </c>
      <c r="X15" s="17">
        <v>0.26245616948216599</v>
      </c>
      <c r="Y15" s="17">
        <v>0.211835144979688</v>
      </c>
      <c r="Z15" s="17">
        <v>0.19613558514289101</v>
      </c>
      <c r="AA15" s="17">
        <v>0.30157670393651598</v>
      </c>
      <c r="AB15" s="17"/>
      <c r="AC15" s="17">
        <v>0.22465726393869001</v>
      </c>
      <c r="AD15" s="17">
        <v>0.21848851440619399</v>
      </c>
      <c r="AE15" s="17"/>
      <c r="AF15" s="17">
        <v>0.28255644981769501</v>
      </c>
      <c r="AG15" s="17">
        <v>0.19744574080816099</v>
      </c>
      <c r="AH15" s="17">
        <v>0.199237592622654</v>
      </c>
      <c r="AI15" s="17">
        <v>0.171940962238326</v>
      </c>
      <c r="AJ15" s="17"/>
      <c r="AK15" s="17">
        <v>0.216230961498145</v>
      </c>
      <c r="AL15" s="17">
        <v>0.217275716364982</v>
      </c>
      <c r="AM15" s="17"/>
      <c r="AN15" s="17">
        <v>0.221405223036301</v>
      </c>
      <c r="AO15" s="17">
        <v>0.229621820143602</v>
      </c>
      <c r="AP15" s="17">
        <v>0.23375125067671401</v>
      </c>
      <c r="AQ15" s="17"/>
      <c r="AR15" s="17">
        <v>0.26920741612022098</v>
      </c>
      <c r="AS15" s="17">
        <v>0.19082718935925699</v>
      </c>
      <c r="AT15" s="17"/>
      <c r="AU15" s="17">
        <v>0.26222674195099899</v>
      </c>
      <c r="AV15" s="17">
        <v>0.217860193847557</v>
      </c>
    </row>
    <row r="16" spans="2:48" ht="30" x14ac:dyDescent="0.25">
      <c r="B16" s="18" t="s">
        <v>240</v>
      </c>
      <c r="C16" s="17">
        <v>0.21979542143950501</v>
      </c>
      <c r="D16" s="17">
        <v>0.223835053239992</v>
      </c>
      <c r="E16" s="17">
        <v>0.212196958803237</v>
      </c>
      <c r="F16" s="17"/>
      <c r="G16" s="17">
        <v>0.181761792959725</v>
      </c>
      <c r="H16" s="17">
        <v>0.19971895681382601</v>
      </c>
      <c r="I16" s="17">
        <v>0.26842490559019</v>
      </c>
      <c r="J16" s="17">
        <v>0.21718282522736801</v>
      </c>
      <c r="K16" s="17">
        <v>0.23048782418408201</v>
      </c>
      <c r="L16" s="17"/>
      <c r="M16" s="17">
        <v>0.18764424273361299</v>
      </c>
      <c r="N16" s="17">
        <v>0.22016749969634899</v>
      </c>
      <c r="O16" s="17">
        <v>0.23417898827799799</v>
      </c>
      <c r="P16" s="17">
        <v>0.23432079726808999</v>
      </c>
      <c r="Q16" s="17"/>
      <c r="R16" s="17">
        <v>0.216690019316882</v>
      </c>
      <c r="S16" s="17">
        <v>0.18609949539925</v>
      </c>
      <c r="T16" s="17">
        <v>0.25170567312389502</v>
      </c>
      <c r="U16" s="17">
        <v>0.211356373929908</v>
      </c>
      <c r="V16" s="17"/>
      <c r="W16" s="17">
        <v>0.24569419708773499</v>
      </c>
      <c r="X16" s="17">
        <v>0.22803905382553699</v>
      </c>
      <c r="Y16" s="17">
        <v>0.17950627758495899</v>
      </c>
      <c r="Z16" s="17">
        <v>0.204673858486042</v>
      </c>
      <c r="AA16" s="17">
        <v>0.28235272059525701</v>
      </c>
      <c r="AB16" s="17"/>
      <c r="AC16" s="17">
        <v>0.22505849074140299</v>
      </c>
      <c r="AD16" s="17">
        <v>0.21242974507309301</v>
      </c>
      <c r="AE16" s="17"/>
      <c r="AF16" s="17">
        <v>0.23787552629855199</v>
      </c>
      <c r="AG16" s="17">
        <v>0.209589012957796</v>
      </c>
      <c r="AH16" s="17">
        <v>0.20680681772896201</v>
      </c>
      <c r="AI16" s="17">
        <v>0.26582237554730098</v>
      </c>
      <c r="AJ16" s="17"/>
      <c r="AK16" s="17">
        <v>0.25987024206131298</v>
      </c>
      <c r="AL16" s="17">
        <v>0.18424723291899101</v>
      </c>
      <c r="AM16" s="17"/>
      <c r="AN16" s="17">
        <v>0.23578437961941001</v>
      </c>
      <c r="AO16" s="17">
        <v>0.244865817235666</v>
      </c>
      <c r="AP16" s="17">
        <v>0.19021975844939101</v>
      </c>
      <c r="AQ16" s="17"/>
      <c r="AR16" s="17">
        <v>0.277071199138613</v>
      </c>
      <c r="AS16" s="17">
        <v>0.19921165909805</v>
      </c>
      <c r="AT16" s="17"/>
      <c r="AU16" s="17">
        <v>0.25996368813660797</v>
      </c>
      <c r="AV16" s="17">
        <v>0.191858743475533</v>
      </c>
    </row>
    <row r="17" spans="2:48" ht="45" x14ac:dyDescent="0.25">
      <c r="B17" s="18" t="s">
        <v>239</v>
      </c>
      <c r="C17" s="17">
        <v>0.20287424893904299</v>
      </c>
      <c r="D17" s="17">
        <v>0.180984045126768</v>
      </c>
      <c r="E17" s="17">
        <v>0.218014352055658</v>
      </c>
      <c r="F17" s="17"/>
      <c r="G17" s="17">
        <v>0.20264292652871099</v>
      </c>
      <c r="H17" s="17">
        <v>0.23662047671805</v>
      </c>
      <c r="I17" s="17">
        <v>0.18530418204215701</v>
      </c>
      <c r="J17" s="17">
        <v>0.210104691140066</v>
      </c>
      <c r="K17" s="17">
        <v>0.180249378215733</v>
      </c>
      <c r="L17" s="17"/>
      <c r="M17" s="17">
        <v>0.17709066173903201</v>
      </c>
      <c r="N17" s="17">
        <v>0.18877982617040401</v>
      </c>
      <c r="O17" s="17">
        <v>0.205987053473314</v>
      </c>
      <c r="P17" s="17">
        <v>0.24055484958075099</v>
      </c>
      <c r="Q17" s="17"/>
      <c r="R17" s="17">
        <v>0.12798729807142001</v>
      </c>
      <c r="S17" s="17">
        <v>0.149016284674197</v>
      </c>
      <c r="T17" s="17">
        <v>0.21684594855939701</v>
      </c>
      <c r="U17" s="17">
        <v>0.20722895277605799</v>
      </c>
      <c r="V17" s="17"/>
      <c r="W17" s="17">
        <v>0.21365877832374</v>
      </c>
      <c r="X17" s="17">
        <v>0.20755370693578301</v>
      </c>
      <c r="Y17" s="17">
        <v>0.17069505086230699</v>
      </c>
      <c r="Z17" s="17">
        <v>0.29875208207414999</v>
      </c>
      <c r="AA17" s="17">
        <v>6.65399119729983E-2</v>
      </c>
      <c r="AB17" s="17"/>
      <c r="AC17" s="17">
        <v>0.22637006748545099</v>
      </c>
      <c r="AD17" s="17">
        <v>0.16453981174426499</v>
      </c>
      <c r="AE17" s="17"/>
      <c r="AF17" s="17">
        <v>0.21238024636554001</v>
      </c>
      <c r="AG17" s="17">
        <v>0.18371723012732599</v>
      </c>
      <c r="AH17" s="17">
        <v>0.199393261207749</v>
      </c>
      <c r="AI17" s="17">
        <v>0.215994695663001</v>
      </c>
      <c r="AJ17" s="17"/>
      <c r="AK17" s="17">
        <v>0.21286722170181899</v>
      </c>
      <c r="AL17" s="17">
        <v>0.197025447300336</v>
      </c>
      <c r="AM17" s="17"/>
      <c r="AN17" s="17">
        <v>0.232517145283341</v>
      </c>
      <c r="AO17" s="17">
        <v>0.19329347389881801</v>
      </c>
      <c r="AP17" s="17">
        <v>0.20904786077913501</v>
      </c>
      <c r="AQ17" s="17"/>
      <c r="AR17" s="17">
        <v>0.24138447164721499</v>
      </c>
      <c r="AS17" s="17">
        <v>0.18726545608405001</v>
      </c>
      <c r="AT17" s="17"/>
      <c r="AU17" s="17">
        <v>0.214603697276148</v>
      </c>
      <c r="AV17" s="17">
        <v>0.22107588115326801</v>
      </c>
    </row>
    <row r="18" spans="2:48" ht="30" x14ac:dyDescent="0.25">
      <c r="B18" s="18" t="s">
        <v>235</v>
      </c>
      <c r="C18" s="17">
        <v>0.20135564012853299</v>
      </c>
      <c r="D18" s="17">
        <v>0.191183445429257</v>
      </c>
      <c r="E18" s="17">
        <v>0.211035496073044</v>
      </c>
      <c r="F18" s="17"/>
      <c r="G18" s="17">
        <v>0.208930009012918</v>
      </c>
      <c r="H18" s="17">
        <v>0.16977276189631299</v>
      </c>
      <c r="I18" s="17">
        <v>0.194509949871711</v>
      </c>
      <c r="J18" s="17">
        <v>0.229519962003539</v>
      </c>
      <c r="K18" s="17">
        <v>0.20351596086247001</v>
      </c>
      <c r="L18" s="17"/>
      <c r="M18" s="17">
        <v>0.20324354522719901</v>
      </c>
      <c r="N18" s="17">
        <v>0.175090759904067</v>
      </c>
      <c r="O18" s="17">
        <v>0.20792816892027899</v>
      </c>
      <c r="P18" s="17">
        <v>0.21182155549436199</v>
      </c>
      <c r="Q18" s="17"/>
      <c r="R18" s="17">
        <v>0.225974803959794</v>
      </c>
      <c r="S18" s="17">
        <v>0.16095345038206499</v>
      </c>
      <c r="T18" s="17">
        <v>0.163590059088875</v>
      </c>
      <c r="U18" s="17">
        <v>0.223006261721342</v>
      </c>
      <c r="V18" s="17"/>
      <c r="W18" s="17">
        <v>0.236823926061143</v>
      </c>
      <c r="X18" s="17">
        <v>0.20766886509058799</v>
      </c>
      <c r="Y18" s="17">
        <v>0.19287911778022601</v>
      </c>
      <c r="Z18" s="17">
        <v>9.9740197583940704E-2</v>
      </c>
      <c r="AA18" s="17">
        <v>0.368116615909514</v>
      </c>
      <c r="AB18" s="17"/>
      <c r="AC18" s="17">
        <v>0.20517615074231699</v>
      </c>
      <c r="AD18" s="17">
        <v>0.196133505166393</v>
      </c>
      <c r="AE18" s="17"/>
      <c r="AF18" s="17">
        <v>0.19106647413451999</v>
      </c>
      <c r="AG18" s="17">
        <v>0.24935014213337101</v>
      </c>
      <c r="AH18" s="17">
        <v>0.199888142068255</v>
      </c>
      <c r="AI18" s="17">
        <v>0.158198221798032</v>
      </c>
      <c r="AJ18" s="17"/>
      <c r="AK18" s="17">
        <v>0.21162133394339999</v>
      </c>
      <c r="AL18" s="17">
        <v>0.193493878149329</v>
      </c>
      <c r="AM18" s="17"/>
      <c r="AN18" s="17">
        <v>0.19560555295701099</v>
      </c>
      <c r="AO18" s="17">
        <v>0.21377564909105301</v>
      </c>
      <c r="AP18" s="17">
        <v>0.210012488508415</v>
      </c>
      <c r="AQ18" s="17"/>
      <c r="AR18" s="17">
        <v>0.199525569074507</v>
      </c>
      <c r="AS18" s="17">
        <v>0.21637877208609699</v>
      </c>
      <c r="AT18" s="17"/>
      <c r="AU18" s="17">
        <v>0.17854534882248099</v>
      </c>
      <c r="AV18" s="17">
        <v>0.23059868960594901</v>
      </c>
    </row>
    <row r="19" spans="2:48" ht="30" x14ac:dyDescent="0.25">
      <c r="B19" s="18" t="s">
        <v>241</v>
      </c>
      <c r="C19" s="17">
        <v>0.13775746925011301</v>
      </c>
      <c r="D19" s="17">
        <v>0.137445763290023</v>
      </c>
      <c r="E19" s="17">
        <v>0.136440915315936</v>
      </c>
      <c r="F19" s="17"/>
      <c r="G19" s="17">
        <v>0.113475160282627</v>
      </c>
      <c r="H19" s="17">
        <v>0.151752520304167</v>
      </c>
      <c r="I19" s="17">
        <v>0.123903213058114</v>
      </c>
      <c r="J19" s="17">
        <v>0.155995516386781</v>
      </c>
      <c r="K19" s="17">
        <v>0.14262390732091201</v>
      </c>
      <c r="L19" s="17"/>
      <c r="M19" s="17">
        <v>0.123323152203792</v>
      </c>
      <c r="N19" s="17">
        <v>0.18496388198319999</v>
      </c>
      <c r="O19" s="17">
        <v>0.10219731108390499</v>
      </c>
      <c r="P19" s="17">
        <v>0.128949124199463</v>
      </c>
      <c r="Q19" s="17"/>
      <c r="R19" s="17">
        <v>0.14429436640381299</v>
      </c>
      <c r="S19" s="17">
        <v>0.12461392787447099</v>
      </c>
      <c r="T19" s="17">
        <v>0.13482246797626099</v>
      </c>
      <c r="U19" s="17">
        <v>0.125847949570737</v>
      </c>
      <c r="V19" s="17"/>
      <c r="W19" s="17">
        <v>0.112114570618065</v>
      </c>
      <c r="X19" s="17">
        <v>0.16894886914155499</v>
      </c>
      <c r="Y19" s="17">
        <v>0.15863401095579299</v>
      </c>
      <c r="Z19" s="17">
        <v>6.9294155539366298E-2</v>
      </c>
      <c r="AA19" s="17">
        <v>0.296535378519726</v>
      </c>
      <c r="AB19" s="17"/>
      <c r="AC19" s="17">
        <v>0.13471769090197699</v>
      </c>
      <c r="AD19" s="17">
        <v>0.148473977238951</v>
      </c>
      <c r="AE19" s="17"/>
      <c r="AF19" s="17">
        <v>0.156756211147104</v>
      </c>
      <c r="AG19" s="17">
        <v>0.144825515568652</v>
      </c>
      <c r="AH19" s="17">
        <v>0.127372598386231</v>
      </c>
      <c r="AI19" s="17">
        <v>0.10151649980812801</v>
      </c>
      <c r="AJ19" s="17"/>
      <c r="AK19" s="17">
        <v>0.14817756580885799</v>
      </c>
      <c r="AL19" s="17">
        <v>0.13184030962770499</v>
      </c>
      <c r="AM19" s="17"/>
      <c r="AN19" s="17">
        <v>0.12618083127051</v>
      </c>
      <c r="AO19" s="17">
        <v>0.16448658552692999</v>
      </c>
      <c r="AP19" s="17">
        <v>0.13744889066593799</v>
      </c>
      <c r="AQ19" s="17"/>
      <c r="AR19" s="17">
        <v>0.176913714639095</v>
      </c>
      <c r="AS19" s="17">
        <v>0.10973100279692299</v>
      </c>
      <c r="AT19" s="17"/>
      <c r="AU19" s="17">
        <v>0.18218625246944101</v>
      </c>
      <c r="AV19" s="17">
        <v>0.119502506318709</v>
      </c>
    </row>
    <row r="20" spans="2:48" x14ac:dyDescent="0.25">
      <c r="B20" s="18" t="s">
        <v>123</v>
      </c>
      <c r="C20" s="17">
        <v>8.1688287014778399E-2</v>
      </c>
      <c r="D20" s="17">
        <v>8.6533709763754602E-2</v>
      </c>
      <c r="E20" s="17">
        <v>7.8333858566653897E-2</v>
      </c>
      <c r="F20" s="17"/>
      <c r="G20" s="17">
        <v>0.107385848695024</v>
      </c>
      <c r="H20" s="17">
        <v>7.3385584995752401E-2</v>
      </c>
      <c r="I20" s="17">
        <v>6.0789140216891899E-2</v>
      </c>
      <c r="J20" s="17">
        <v>9.3868087706050304E-2</v>
      </c>
      <c r="K20" s="17">
        <v>7.3651158341152295E-2</v>
      </c>
      <c r="L20" s="17"/>
      <c r="M20" s="17">
        <v>6.2807043492277198E-2</v>
      </c>
      <c r="N20" s="17">
        <v>0.100747472300021</v>
      </c>
      <c r="O20" s="17">
        <v>7.3037639794010706E-2</v>
      </c>
      <c r="P20" s="17">
        <v>9.1208273170025805E-2</v>
      </c>
      <c r="Q20" s="17"/>
      <c r="R20" s="17">
        <v>8.2907431890206496E-2</v>
      </c>
      <c r="S20" s="17">
        <v>0.120653557455868</v>
      </c>
      <c r="T20" s="17">
        <v>6.0371719203143603E-2</v>
      </c>
      <c r="U20" s="17">
        <v>7.7238662496950106E-2</v>
      </c>
      <c r="V20" s="17"/>
      <c r="W20" s="17">
        <v>9.4919521433398102E-2</v>
      </c>
      <c r="X20" s="17">
        <v>7.2792525257203602E-2</v>
      </c>
      <c r="Y20" s="17">
        <v>5.3334256565019299E-2</v>
      </c>
      <c r="Z20" s="17">
        <v>3.02305655376E-2</v>
      </c>
      <c r="AA20" s="17">
        <v>0.23417279835157001</v>
      </c>
      <c r="AB20" s="17"/>
      <c r="AC20" s="17">
        <v>8.8856698532012002E-2</v>
      </c>
      <c r="AD20" s="17">
        <v>6.5285309282953896E-2</v>
      </c>
      <c r="AE20" s="17"/>
      <c r="AF20" s="17">
        <v>6.2350524608202201E-2</v>
      </c>
      <c r="AG20" s="17">
        <v>5.3058476802212901E-2</v>
      </c>
      <c r="AH20" s="17">
        <v>8.7931582259226995E-2</v>
      </c>
      <c r="AI20" s="17">
        <v>0.13310445174154101</v>
      </c>
      <c r="AJ20" s="17"/>
      <c r="AK20" s="17">
        <v>7.7345281604481605E-2</v>
      </c>
      <c r="AL20" s="17">
        <v>7.1812673956276704E-2</v>
      </c>
      <c r="AM20" s="17"/>
      <c r="AN20" s="17">
        <v>6.3948210952989207E-2</v>
      </c>
      <c r="AO20" s="17">
        <v>5.1135825272348098E-2</v>
      </c>
      <c r="AP20" s="17">
        <v>7.1142633728161903E-2</v>
      </c>
      <c r="AQ20" s="17"/>
      <c r="AR20" s="17">
        <v>6.4303319393240105E-2</v>
      </c>
      <c r="AS20" s="17">
        <v>8.8019610832258996E-2</v>
      </c>
      <c r="AT20" s="17"/>
      <c r="AU20" s="17">
        <v>5.36708013776106E-2</v>
      </c>
      <c r="AV20" s="17">
        <v>8.9757165225236205E-2</v>
      </c>
    </row>
    <row r="21" spans="2:48" x14ac:dyDescent="0.25">
      <c r="B21" s="18" t="s">
        <v>101</v>
      </c>
      <c r="C21" s="19">
        <v>1.44422101602704E-2</v>
      </c>
      <c r="D21" s="19">
        <v>1.72562799756967E-2</v>
      </c>
      <c r="E21" s="19">
        <v>1.18953164772391E-2</v>
      </c>
      <c r="F21" s="19"/>
      <c r="G21" s="19">
        <v>2.87936525633548E-2</v>
      </c>
      <c r="H21" s="19">
        <v>1.47437853433257E-2</v>
      </c>
      <c r="I21" s="19">
        <v>6.1601874726123799E-3</v>
      </c>
      <c r="J21" s="19">
        <v>1.76223875243425E-2</v>
      </c>
      <c r="K21" s="19">
        <v>5.4374988706656297E-3</v>
      </c>
      <c r="L21" s="19"/>
      <c r="M21" s="19">
        <v>1.4284507190846301E-2</v>
      </c>
      <c r="N21" s="19">
        <v>1.03978215353584E-2</v>
      </c>
      <c r="O21" s="19">
        <v>6.5124024746176399E-3</v>
      </c>
      <c r="P21" s="19">
        <v>2.4155518873651E-2</v>
      </c>
      <c r="Q21" s="19"/>
      <c r="R21" s="19">
        <v>1.3363132829008501E-2</v>
      </c>
      <c r="S21" s="19">
        <v>2.5179296600337402E-2</v>
      </c>
      <c r="T21" s="19">
        <v>2.0104180249898899E-2</v>
      </c>
      <c r="U21" s="19">
        <v>7.2202224883132398E-3</v>
      </c>
      <c r="V21" s="19"/>
      <c r="W21" s="19">
        <v>2.1880242924682099E-2</v>
      </c>
      <c r="X21" s="19">
        <v>1.07582310507073E-2</v>
      </c>
      <c r="Y21" s="19">
        <v>1.06806682371971E-2</v>
      </c>
      <c r="Z21" s="19">
        <v>4.1567820002280001E-2</v>
      </c>
      <c r="AA21" s="19">
        <v>0</v>
      </c>
      <c r="AB21" s="19"/>
      <c r="AC21" s="19">
        <v>1.75179066677131E-2</v>
      </c>
      <c r="AD21" s="19">
        <v>8.9988169242048097E-3</v>
      </c>
      <c r="AE21" s="19"/>
      <c r="AF21" s="19">
        <v>1.1753035302616399E-2</v>
      </c>
      <c r="AG21" s="19">
        <v>1.8810023598320701E-2</v>
      </c>
      <c r="AH21" s="19">
        <v>1.5370386750274301E-2</v>
      </c>
      <c r="AI21" s="19">
        <v>1.3125058917733801E-2</v>
      </c>
      <c r="AJ21" s="19"/>
      <c r="AK21" s="19">
        <v>6.0218895911939296E-3</v>
      </c>
      <c r="AL21" s="19">
        <v>1.65328452931565E-2</v>
      </c>
      <c r="AM21" s="19"/>
      <c r="AN21" s="19">
        <v>7.6617123322564101E-3</v>
      </c>
      <c r="AO21" s="19">
        <v>1.22855288198146E-2</v>
      </c>
      <c r="AP21" s="19">
        <v>1.87757068535379E-2</v>
      </c>
      <c r="AQ21" s="19"/>
      <c r="AR21" s="19">
        <v>1.33060504450115E-2</v>
      </c>
      <c r="AS21" s="19">
        <v>2.4311459871723302E-2</v>
      </c>
      <c r="AT21" s="19"/>
      <c r="AU21" s="19">
        <v>9.5473912125599095E-3</v>
      </c>
      <c r="AV21" s="19">
        <v>2.8868385335210502E-2</v>
      </c>
    </row>
    <row r="22" spans="2:48" x14ac:dyDescent="0.25">
      <c r="B22" s="16"/>
    </row>
    <row r="23" spans="2:48" x14ac:dyDescent="0.25">
      <c r="B23" t="s">
        <v>74</v>
      </c>
    </row>
    <row r="24" spans="2:48" x14ac:dyDescent="0.25">
      <c r="B24" t="s">
        <v>75</v>
      </c>
    </row>
    <row r="26" spans="2:48" x14ac:dyDescent="0.25">
      <c r="B26"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V22"/>
  <sheetViews>
    <sheetView showGridLines="0" topLeftCell="A11" workbookViewId="0">
      <pane xSplit="2" topLeftCell="K1" activePane="topRight" state="frozen"/>
      <selection pane="topRight" activeCell="B22" sqref="B22"/>
    </sheetView>
  </sheetViews>
  <sheetFormatPr defaultColWidth="10.85546875" defaultRowHeight="15" x14ac:dyDescent="0.25"/>
  <cols>
    <col min="2" max="2" width="25.7109375" customWidth="1"/>
    <col min="3" max="5" width="10.7109375" customWidth="1"/>
    <col min="6" max="6" width="2.140625" customWidth="1"/>
    <col min="7" max="11" width="10.7109375" customWidth="1"/>
    <col min="12" max="12" width="2.140625" customWidth="1"/>
    <col min="13" max="16" width="10.7109375" customWidth="1"/>
    <col min="17" max="17" width="2.140625" customWidth="1"/>
    <col min="18" max="21" width="10.7109375" customWidth="1"/>
    <col min="22" max="22" width="2.140625" customWidth="1"/>
    <col min="23" max="27" width="10.7109375" customWidth="1"/>
    <col min="28" max="28" width="2.140625" customWidth="1"/>
    <col min="29" max="30" width="10.7109375" customWidth="1"/>
    <col min="31" max="31" width="2.140625" customWidth="1"/>
    <col min="32" max="35" width="10.7109375" customWidth="1"/>
    <col min="36" max="36" width="2.140625" customWidth="1"/>
    <col min="37" max="38" width="10.7109375" customWidth="1"/>
    <col min="39" max="39" width="2.140625" customWidth="1"/>
    <col min="40" max="42" width="10.7109375" customWidth="1"/>
    <col min="43" max="43" width="2.140625" customWidth="1"/>
    <col min="44" max="45" width="10.7109375" customWidth="1"/>
    <col min="46" max="46" width="2.140625" customWidth="1"/>
    <col min="47" max="48" width="10.7109375" customWidth="1"/>
    <col min="49" max="49" width="2.140625" customWidth="1"/>
  </cols>
  <sheetData>
    <row r="2" spans="2:48" ht="39.950000000000003" customHeight="1" x14ac:dyDescent="0.25">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row>
    <row r="5" spans="2:48" ht="30" customHeight="1" x14ac:dyDescent="0.25">
      <c r="B5" s="15"/>
      <c r="C5" s="15"/>
      <c r="D5" s="29" t="s">
        <v>49</v>
      </c>
      <c r="E5" s="29"/>
      <c r="F5" s="15"/>
      <c r="G5" s="29" t="s">
        <v>50</v>
      </c>
      <c r="H5" s="29"/>
      <c r="I5" s="29"/>
      <c r="J5" s="29"/>
      <c r="K5" s="29"/>
      <c r="L5" s="15"/>
      <c r="M5" s="29" t="s">
        <v>51</v>
      </c>
      <c r="N5" s="29"/>
      <c r="O5" s="29"/>
      <c r="P5" s="29"/>
      <c r="Q5" s="15"/>
      <c r="R5" s="29" t="s">
        <v>52</v>
      </c>
      <c r="S5" s="29"/>
      <c r="T5" s="29"/>
      <c r="U5" s="29"/>
      <c r="V5" s="15"/>
      <c r="W5" s="29" t="s">
        <v>53</v>
      </c>
      <c r="X5" s="29"/>
      <c r="Y5" s="29"/>
      <c r="Z5" s="29"/>
      <c r="AA5" s="29"/>
      <c r="AB5" s="15"/>
      <c r="AC5" s="29" t="s">
        <v>54</v>
      </c>
      <c r="AD5" s="29"/>
      <c r="AE5" s="15"/>
      <c r="AF5" s="29" t="s">
        <v>55</v>
      </c>
      <c r="AG5" s="29"/>
      <c r="AH5" s="29"/>
      <c r="AI5" s="29"/>
      <c r="AJ5" s="15"/>
      <c r="AK5" s="29" t="s">
        <v>56</v>
      </c>
      <c r="AL5" s="29"/>
      <c r="AM5" s="15"/>
      <c r="AN5" s="29" t="s">
        <v>57</v>
      </c>
      <c r="AO5" s="29"/>
      <c r="AP5" s="29"/>
      <c r="AQ5" s="15"/>
      <c r="AR5" s="29" t="s">
        <v>58</v>
      </c>
      <c r="AS5" s="29"/>
      <c r="AT5" s="15"/>
      <c r="AU5" s="29" t="s">
        <v>59</v>
      </c>
      <c r="AV5" s="29"/>
    </row>
    <row r="6" spans="2:48" ht="90" x14ac:dyDescent="0.25">
      <c r="B6" t="s">
        <v>14</v>
      </c>
      <c r="C6" s="9" t="s">
        <v>15</v>
      </c>
      <c r="D6" s="12" t="s">
        <v>16</v>
      </c>
      <c r="E6" s="12" t="s">
        <v>17</v>
      </c>
      <c r="G6" s="12" t="s">
        <v>20</v>
      </c>
      <c r="H6" s="12" t="s">
        <v>21</v>
      </c>
      <c r="I6" s="12" t="s">
        <v>22</v>
      </c>
      <c r="J6" s="12" t="s">
        <v>23</v>
      </c>
      <c r="K6" s="12" t="s">
        <v>24</v>
      </c>
      <c r="M6" s="12" t="s">
        <v>25</v>
      </c>
      <c r="N6" s="12" t="s">
        <v>26</v>
      </c>
      <c r="O6" s="12" t="s">
        <v>27</v>
      </c>
      <c r="P6" s="12" t="s">
        <v>28</v>
      </c>
      <c r="R6" s="12" t="s">
        <v>29</v>
      </c>
      <c r="S6" s="12" t="s">
        <v>30</v>
      </c>
      <c r="T6" s="12" t="s">
        <v>31</v>
      </c>
      <c r="U6" s="12" t="s">
        <v>32</v>
      </c>
      <c r="W6" s="12" t="s">
        <v>33</v>
      </c>
      <c r="X6" s="12" t="s">
        <v>34</v>
      </c>
      <c r="Y6" s="12" t="s">
        <v>35</v>
      </c>
      <c r="Z6" s="12" t="s">
        <v>36</v>
      </c>
      <c r="AA6" s="12" t="s">
        <v>37</v>
      </c>
      <c r="AC6" s="12" t="s">
        <v>38</v>
      </c>
      <c r="AD6" s="12" t="s">
        <v>39</v>
      </c>
      <c r="AF6" s="12" t="s">
        <v>40</v>
      </c>
      <c r="AG6" s="12" t="s">
        <v>41</v>
      </c>
      <c r="AH6" s="12" t="s">
        <v>42</v>
      </c>
      <c r="AI6" s="12" t="s">
        <v>43</v>
      </c>
      <c r="AK6" s="12" t="s">
        <v>44</v>
      </c>
      <c r="AL6" s="12" t="s">
        <v>45</v>
      </c>
      <c r="AN6" s="12" t="s">
        <v>46</v>
      </c>
      <c r="AO6" s="12" t="s">
        <v>47</v>
      </c>
      <c r="AP6" s="12" t="s">
        <v>48</v>
      </c>
      <c r="AR6" s="12" t="s">
        <v>44</v>
      </c>
      <c r="AS6" s="12" t="s">
        <v>45</v>
      </c>
      <c r="AU6" s="12" t="s">
        <v>44</v>
      </c>
      <c r="AV6" s="12" t="s">
        <v>45</v>
      </c>
    </row>
    <row r="7" spans="2:48" ht="30" customHeight="1" x14ac:dyDescent="0.25">
      <c r="B7" s="10" t="s">
        <v>18</v>
      </c>
      <c r="C7" s="10">
        <v>1000</v>
      </c>
      <c r="D7" s="10">
        <v>465</v>
      </c>
      <c r="E7" s="10">
        <v>526</v>
      </c>
      <c r="F7" s="10"/>
      <c r="G7" s="10">
        <v>175</v>
      </c>
      <c r="H7" s="10">
        <v>255</v>
      </c>
      <c r="I7" s="10">
        <v>150</v>
      </c>
      <c r="J7" s="10">
        <v>253</v>
      </c>
      <c r="K7" s="10">
        <v>167</v>
      </c>
      <c r="L7" s="10"/>
      <c r="M7" s="10">
        <v>258</v>
      </c>
      <c r="N7" s="10">
        <v>278</v>
      </c>
      <c r="O7" s="10">
        <v>225</v>
      </c>
      <c r="P7" s="10">
        <v>219</v>
      </c>
      <c r="Q7" s="10"/>
      <c r="R7" s="10">
        <v>173</v>
      </c>
      <c r="S7" s="10">
        <v>182</v>
      </c>
      <c r="T7" s="10">
        <v>256</v>
      </c>
      <c r="U7" s="10">
        <v>296</v>
      </c>
      <c r="V7" s="10"/>
      <c r="W7" s="10">
        <v>280</v>
      </c>
      <c r="X7" s="10">
        <v>384</v>
      </c>
      <c r="Y7" s="10">
        <v>186</v>
      </c>
      <c r="Z7" s="10">
        <v>60</v>
      </c>
      <c r="AA7" s="10">
        <v>11</v>
      </c>
      <c r="AB7" s="10"/>
      <c r="AC7" s="10">
        <v>644</v>
      </c>
      <c r="AD7" s="10">
        <v>346</v>
      </c>
      <c r="AE7" s="10"/>
      <c r="AF7" s="10">
        <v>311</v>
      </c>
      <c r="AG7" s="10">
        <v>190</v>
      </c>
      <c r="AH7" s="10">
        <v>405</v>
      </c>
      <c r="AI7" s="10">
        <v>73</v>
      </c>
      <c r="AJ7" s="10"/>
      <c r="AK7" s="10">
        <v>408</v>
      </c>
      <c r="AL7" s="10">
        <v>508</v>
      </c>
      <c r="AM7" s="10"/>
      <c r="AN7" s="10">
        <v>294</v>
      </c>
      <c r="AO7" s="10">
        <v>345</v>
      </c>
      <c r="AP7" s="10">
        <v>300</v>
      </c>
      <c r="AQ7" s="10"/>
      <c r="AR7" s="10">
        <v>376</v>
      </c>
      <c r="AS7" s="10">
        <v>347</v>
      </c>
      <c r="AT7" s="10"/>
      <c r="AU7" s="10">
        <v>364</v>
      </c>
      <c r="AV7" s="10">
        <v>379</v>
      </c>
    </row>
    <row r="8" spans="2:48" ht="30" customHeight="1" x14ac:dyDescent="0.25">
      <c r="B8" s="11" t="s">
        <v>19</v>
      </c>
      <c r="C8" s="11">
        <v>1000</v>
      </c>
      <c r="D8" s="11">
        <v>495</v>
      </c>
      <c r="E8" s="11">
        <v>496</v>
      </c>
      <c r="F8" s="11"/>
      <c r="G8" s="11">
        <v>194</v>
      </c>
      <c r="H8" s="11">
        <v>199</v>
      </c>
      <c r="I8" s="11">
        <v>200</v>
      </c>
      <c r="J8" s="11">
        <v>203</v>
      </c>
      <c r="K8" s="11">
        <v>204</v>
      </c>
      <c r="L8" s="11"/>
      <c r="M8" s="11">
        <v>246</v>
      </c>
      <c r="N8" s="11">
        <v>265</v>
      </c>
      <c r="O8" s="11">
        <v>224</v>
      </c>
      <c r="P8" s="11">
        <v>245</v>
      </c>
      <c r="Q8" s="11"/>
      <c r="R8" s="11">
        <v>156</v>
      </c>
      <c r="S8" s="11">
        <v>171</v>
      </c>
      <c r="T8" s="11">
        <v>243</v>
      </c>
      <c r="U8" s="11">
        <v>298</v>
      </c>
      <c r="V8" s="11"/>
      <c r="W8" s="11">
        <v>290</v>
      </c>
      <c r="X8" s="11">
        <v>375</v>
      </c>
      <c r="Y8" s="11">
        <v>191</v>
      </c>
      <c r="Z8" s="11">
        <v>49</v>
      </c>
      <c r="AA8" s="11">
        <v>10</v>
      </c>
      <c r="AB8" s="11"/>
      <c r="AC8" s="11">
        <v>651</v>
      </c>
      <c r="AD8" s="11">
        <v>337</v>
      </c>
      <c r="AE8" s="11"/>
      <c r="AF8" s="11">
        <v>304</v>
      </c>
      <c r="AG8" s="11">
        <v>202</v>
      </c>
      <c r="AH8" s="11">
        <v>389</v>
      </c>
      <c r="AI8" s="11">
        <v>83</v>
      </c>
      <c r="AJ8" s="11"/>
      <c r="AK8" s="11">
        <v>418</v>
      </c>
      <c r="AL8" s="11">
        <v>497</v>
      </c>
      <c r="AM8" s="11"/>
      <c r="AN8" s="11">
        <v>293</v>
      </c>
      <c r="AO8" s="11">
        <v>345</v>
      </c>
      <c r="AP8" s="11">
        <v>301</v>
      </c>
      <c r="AQ8" s="11"/>
      <c r="AR8" s="11">
        <v>369</v>
      </c>
      <c r="AS8" s="11">
        <v>346</v>
      </c>
      <c r="AT8" s="11"/>
      <c r="AU8" s="11">
        <v>362</v>
      </c>
      <c r="AV8" s="11">
        <v>381</v>
      </c>
    </row>
    <row r="9" spans="2:48" ht="30" x14ac:dyDescent="0.25">
      <c r="B9" s="18" t="s">
        <v>243</v>
      </c>
      <c r="C9" s="17">
        <v>0.403265886266161</v>
      </c>
      <c r="D9" s="17">
        <v>0.430325414694469</v>
      </c>
      <c r="E9" s="17">
        <v>0.37517618099426597</v>
      </c>
      <c r="F9" s="17"/>
      <c r="G9" s="17">
        <v>0.40331501594652602</v>
      </c>
      <c r="H9" s="17">
        <v>0.43525941378975502</v>
      </c>
      <c r="I9" s="17">
        <v>0.41623652289123703</v>
      </c>
      <c r="J9" s="17">
        <v>0.37488474714884701</v>
      </c>
      <c r="K9" s="17">
        <v>0.38766908884439499</v>
      </c>
      <c r="L9" s="17"/>
      <c r="M9" s="17">
        <v>0.43319070338973098</v>
      </c>
      <c r="N9" s="17">
        <v>0.40358071533022799</v>
      </c>
      <c r="O9" s="17">
        <v>0.36365411284921401</v>
      </c>
      <c r="P9" s="17">
        <v>0.421124463987817</v>
      </c>
      <c r="Q9" s="17"/>
      <c r="R9" s="17">
        <v>0.36466205259332901</v>
      </c>
      <c r="S9" s="17">
        <v>0.35686591624816599</v>
      </c>
      <c r="T9" s="17">
        <v>0.45199566072158698</v>
      </c>
      <c r="U9" s="17">
        <v>0.41257104884766899</v>
      </c>
      <c r="V9" s="17"/>
      <c r="W9" s="17">
        <v>0.394505329185531</v>
      </c>
      <c r="X9" s="17">
        <v>0.437895126358681</v>
      </c>
      <c r="Y9" s="17">
        <v>0.40797281377200301</v>
      </c>
      <c r="Z9" s="17">
        <v>0.29819460830594002</v>
      </c>
      <c r="AA9" s="17">
        <v>0.45565994472848498</v>
      </c>
      <c r="AB9" s="17"/>
      <c r="AC9" s="17">
        <v>0.403488396810047</v>
      </c>
      <c r="AD9" s="17">
        <v>0.411448012425361</v>
      </c>
      <c r="AE9" s="17"/>
      <c r="AF9" s="17">
        <v>0.42838684046364001</v>
      </c>
      <c r="AG9" s="17">
        <v>0.371848445927981</v>
      </c>
      <c r="AH9" s="17">
        <v>0.40899245667648998</v>
      </c>
      <c r="AI9" s="17">
        <v>0.39037699946386101</v>
      </c>
      <c r="AJ9" s="17"/>
      <c r="AK9" s="17">
        <v>0.38734997058966197</v>
      </c>
      <c r="AL9" s="17">
        <v>0.41860603720978001</v>
      </c>
      <c r="AM9" s="17"/>
      <c r="AN9" s="17">
        <v>0.42315705372883</v>
      </c>
      <c r="AO9" s="17">
        <v>0.39416488973011199</v>
      </c>
      <c r="AP9" s="17">
        <v>0.43885306408206198</v>
      </c>
      <c r="AQ9" s="17"/>
      <c r="AR9" s="17">
        <v>0.45998265387637299</v>
      </c>
      <c r="AS9" s="17">
        <v>0.32893549034189001</v>
      </c>
      <c r="AT9" s="17"/>
      <c r="AU9" s="17">
        <v>0.45627213096154601</v>
      </c>
      <c r="AV9" s="17">
        <v>0.33742920778913199</v>
      </c>
    </row>
    <row r="10" spans="2:48" ht="45" x14ac:dyDescent="0.25">
      <c r="B10" s="18" t="s">
        <v>244</v>
      </c>
      <c r="C10" s="17">
        <v>0.34862493501438402</v>
      </c>
      <c r="D10" s="17">
        <v>0.37725090463781802</v>
      </c>
      <c r="E10" s="17">
        <v>0.319888540884046</v>
      </c>
      <c r="F10" s="17"/>
      <c r="G10" s="17">
        <v>0.29686920519399101</v>
      </c>
      <c r="H10" s="17">
        <v>0.31613073216019399</v>
      </c>
      <c r="I10" s="17">
        <v>0.42156284985877401</v>
      </c>
      <c r="J10" s="17">
        <v>0.31784860910905799</v>
      </c>
      <c r="K10" s="17">
        <v>0.38872740352068003</v>
      </c>
      <c r="L10" s="17"/>
      <c r="M10" s="17">
        <v>0.41249323675729799</v>
      </c>
      <c r="N10" s="17">
        <v>0.34763904035008403</v>
      </c>
      <c r="O10" s="17">
        <v>0.33470569963131502</v>
      </c>
      <c r="P10" s="17">
        <v>0.30652540068665901</v>
      </c>
      <c r="Q10" s="17"/>
      <c r="R10" s="17">
        <v>0.339710479091414</v>
      </c>
      <c r="S10" s="17">
        <v>0.29558638200557102</v>
      </c>
      <c r="T10" s="17">
        <v>0.37702068041876302</v>
      </c>
      <c r="U10" s="17">
        <v>0.36616009510191699</v>
      </c>
      <c r="V10" s="17"/>
      <c r="W10" s="17">
        <v>0.287483939323534</v>
      </c>
      <c r="X10" s="17">
        <v>0.39329050650148101</v>
      </c>
      <c r="Y10" s="17">
        <v>0.34997179956077401</v>
      </c>
      <c r="Z10" s="17">
        <v>0.39239336799508701</v>
      </c>
      <c r="AA10" s="17">
        <v>4.0227400187230797E-2</v>
      </c>
      <c r="AB10" s="17"/>
      <c r="AC10" s="17">
        <v>0.33092524667234302</v>
      </c>
      <c r="AD10" s="17">
        <v>0.39261826621726997</v>
      </c>
      <c r="AE10" s="17"/>
      <c r="AF10" s="17">
        <v>0.35268530666174103</v>
      </c>
      <c r="AG10" s="17">
        <v>0.40783702473983802</v>
      </c>
      <c r="AH10" s="17">
        <v>0.31331381193737601</v>
      </c>
      <c r="AI10" s="17">
        <v>0.40540138754729699</v>
      </c>
      <c r="AJ10" s="17"/>
      <c r="AK10" s="17">
        <v>0.33085260936588501</v>
      </c>
      <c r="AL10" s="17">
        <v>0.38804216150781001</v>
      </c>
      <c r="AM10" s="17"/>
      <c r="AN10" s="17">
        <v>0.37746606089631402</v>
      </c>
      <c r="AO10" s="17">
        <v>0.35005557906588503</v>
      </c>
      <c r="AP10" s="17">
        <v>0.36505380338785398</v>
      </c>
      <c r="AQ10" s="17"/>
      <c r="AR10" s="17">
        <v>0.39798763654472902</v>
      </c>
      <c r="AS10" s="17">
        <v>0.33106967322938302</v>
      </c>
      <c r="AT10" s="17"/>
      <c r="AU10" s="17">
        <v>0.44045582040079001</v>
      </c>
      <c r="AV10" s="17">
        <v>0.272482628626805</v>
      </c>
    </row>
    <row r="11" spans="2:48" ht="30" x14ac:dyDescent="0.25">
      <c r="B11" s="18" t="s">
        <v>245</v>
      </c>
      <c r="C11" s="17">
        <v>0.32302866009419001</v>
      </c>
      <c r="D11" s="17">
        <v>0.31840711924814502</v>
      </c>
      <c r="E11" s="17">
        <v>0.33116629114856599</v>
      </c>
      <c r="F11" s="17"/>
      <c r="G11" s="17">
        <v>0.24043405846499699</v>
      </c>
      <c r="H11" s="17">
        <v>0.34258404283166899</v>
      </c>
      <c r="I11" s="17">
        <v>0.34547096392085302</v>
      </c>
      <c r="J11" s="17">
        <v>0.30224499969402002</v>
      </c>
      <c r="K11" s="17">
        <v>0.38130997130563599</v>
      </c>
      <c r="L11" s="17"/>
      <c r="M11" s="17">
        <v>0.36503778927076302</v>
      </c>
      <c r="N11" s="17">
        <v>0.29622367530733001</v>
      </c>
      <c r="O11" s="17">
        <v>0.33403574224934501</v>
      </c>
      <c r="P11" s="17">
        <v>0.30912456134869598</v>
      </c>
      <c r="Q11" s="17"/>
      <c r="R11" s="17">
        <v>0.35590159340463201</v>
      </c>
      <c r="S11" s="17">
        <v>0.29076015630925101</v>
      </c>
      <c r="T11" s="17">
        <v>0.358535279759985</v>
      </c>
      <c r="U11" s="17">
        <v>0.29852705751198599</v>
      </c>
      <c r="V11" s="17"/>
      <c r="W11" s="17">
        <v>0.27201256716917699</v>
      </c>
      <c r="X11" s="17">
        <v>0.356319691818827</v>
      </c>
      <c r="Y11" s="17">
        <v>0.36195015409678499</v>
      </c>
      <c r="Z11" s="17">
        <v>0.28727697951840198</v>
      </c>
      <c r="AA11" s="17">
        <v>0.55658770545198899</v>
      </c>
      <c r="AB11" s="17"/>
      <c r="AC11" s="17">
        <v>0.308544600152097</v>
      </c>
      <c r="AD11" s="17">
        <v>0.34541166068951701</v>
      </c>
      <c r="AE11" s="17"/>
      <c r="AF11" s="17">
        <v>0.38080712457433602</v>
      </c>
      <c r="AG11" s="17">
        <v>0.37058856203509899</v>
      </c>
      <c r="AH11" s="17">
        <v>0.26773516673074499</v>
      </c>
      <c r="AI11" s="17">
        <v>0.29955380405207699</v>
      </c>
      <c r="AJ11" s="17"/>
      <c r="AK11" s="17">
        <v>0.36630445652111898</v>
      </c>
      <c r="AL11" s="17">
        <v>0.28428471570403202</v>
      </c>
      <c r="AM11" s="17"/>
      <c r="AN11" s="17">
        <v>0.37209416646473997</v>
      </c>
      <c r="AO11" s="17">
        <v>0.335030655748424</v>
      </c>
      <c r="AP11" s="17">
        <v>0.29057127763514801</v>
      </c>
      <c r="AQ11" s="17"/>
      <c r="AR11" s="17">
        <v>0.40214061639263898</v>
      </c>
      <c r="AS11" s="17">
        <v>0.25675691017946001</v>
      </c>
      <c r="AT11" s="17"/>
      <c r="AU11" s="17">
        <v>0.41513937117282901</v>
      </c>
      <c r="AV11" s="17">
        <v>0.24980663239276499</v>
      </c>
    </row>
    <row r="12" spans="2:48" ht="30" x14ac:dyDescent="0.25">
      <c r="B12" s="18" t="s">
        <v>246</v>
      </c>
      <c r="C12" s="17">
        <v>0.318636012997142</v>
      </c>
      <c r="D12" s="17">
        <v>0.31241145438587498</v>
      </c>
      <c r="E12" s="17">
        <v>0.32829403537972301</v>
      </c>
      <c r="F12" s="17"/>
      <c r="G12" s="17">
        <v>0.34506897659768898</v>
      </c>
      <c r="H12" s="17">
        <v>0.26133190828776998</v>
      </c>
      <c r="I12" s="17">
        <v>0.32317201389121197</v>
      </c>
      <c r="J12" s="17">
        <v>0.28873614391466601</v>
      </c>
      <c r="K12" s="17">
        <v>0.374635540243343</v>
      </c>
      <c r="L12" s="17"/>
      <c r="M12" s="17">
        <v>0.41570134171466</v>
      </c>
      <c r="N12" s="17">
        <v>0.31314672051708797</v>
      </c>
      <c r="O12" s="17">
        <v>0.29458460768709999</v>
      </c>
      <c r="P12" s="17">
        <v>0.247570619790976</v>
      </c>
      <c r="Q12" s="17"/>
      <c r="R12" s="17">
        <v>0.32203845912350698</v>
      </c>
      <c r="S12" s="17">
        <v>0.31257577601745601</v>
      </c>
      <c r="T12" s="17">
        <v>0.33002565302133502</v>
      </c>
      <c r="U12" s="17">
        <v>0.336190382737592</v>
      </c>
      <c r="V12" s="17"/>
      <c r="W12" s="17">
        <v>0.26213064804661901</v>
      </c>
      <c r="X12" s="17">
        <v>0.33490878258268098</v>
      </c>
      <c r="Y12" s="17">
        <v>0.34153472122826001</v>
      </c>
      <c r="Z12" s="17">
        <v>0.39509011339427502</v>
      </c>
      <c r="AA12" s="17">
        <v>0.26214752976921901</v>
      </c>
      <c r="AB12" s="17"/>
      <c r="AC12" s="17">
        <v>0.30998024449718797</v>
      </c>
      <c r="AD12" s="17">
        <v>0.33721532234559798</v>
      </c>
      <c r="AE12" s="17"/>
      <c r="AF12" s="17">
        <v>0.34491959829778901</v>
      </c>
      <c r="AG12" s="17">
        <v>0.32332189038700199</v>
      </c>
      <c r="AH12" s="17">
        <v>0.29835697921323201</v>
      </c>
      <c r="AI12" s="17">
        <v>0.33312910718028499</v>
      </c>
      <c r="AJ12" s="17"/>
      <c r="AK12" s="17">
        <v>0.30657028993359697</v>
      </c>
      <c r="AL12" s="17">
        <v>0.33506802907952998</v>
      </c>
      <c r="AM12" s="17"/>
      <c r="AN12" s="17">
        <v>0.31990184544928701</v>
      </c>
      <c r="AO12" s="17">
        <v>0.32308226561227099</v>
      </c>
      <c r="AP12" s="17">
        <v>0.33496168748903898</v>
      </c>
      <c r="AQ12" s="17"/>
      <c r="AR12" s="17">
        <v>0.33900858786476201</v>
      </c>
      <c r="AS12" s="17">
        <v>0.27975287387453601</v>
      </c>
      <c r="AT12" s="17"/>
      <c r="AU12" s="17">
        <v>0.38998906115642501</v>
      </c>
      <c r="AV12" s="17">
        <v>0.27715948243244398</v>
      </c>
    </row>
    <row r="13" spans="2:48" ht="45" x14ac:dyDescent="0.25">
      <c r="B13" s="18" t="s">
        <v>247</v>
      </c>
      <c r="C13" s="17">
        <v>0.26160154252365098</v>
      </c>
      <c r="D13" s="17">
        <v>0.259883821180937</v>
      </c>
      <c r="E13" s="17">
        <v>0.26391359727957298</v>
      </c>
      <c r="F13" s="17"/>
      <c r="G13" s="17">
        <v>0.25476721658518697</v>
      </c>
      <c r="H13" s="17">
        <v>0.26970849104850197</v>
      </c>
      <c r="I13" s="17">
        <v>0.24074929034991899</v>
      </c>
      <c r="J13" s="17">
        <v>0.28260726779663298</v>
      </c>
      <c r="K13" s="17">
        <v>0.25969561119254497</v>
      </c>
      <c r="L13" s="17"/>
      <c r="M13" s="17">
        <v>0.28795077975696698</v>
      </c>
      <c r="N13" s="17">
        <v>0.25168254197110101</v>
      </c>
      <c r="O13" s="17">
        <v>0.25394897517202503</v>
      </c>
      <c r="P13" s="17">
        <v>0.25971396651733802</v>
      </c>
      <c r="Q13" s="17"/>
      <c r="R13" s="17">
        <v>0.31140776135710102</v>
      </c>
      <c r="S13" s="17">
        <v>0.18687343494596501</v>
      </c>
      <c r="T13" s="17">
        <v>0.27733254799998303</v>
      </c>
      <c r="U13" s="17">
        <v>0.25626710285126297</v>
      </c>
      <c r="V13" s="17"/>
      <c r="W13" s="17">
        <v>0.23973915069676599</v>
      </c>
      <c r="X13" s="17">
        <v>0.26267806644439401</v>
      </c>
      <c r="Y13" s="17">
        <v>0.30073835895262502</v>
      </c>
      <c r="Z13" s="17">
        <v>0.30660544981959797</v>
      </c>
      <c r="AA13" s="17">
        <v>6.65399119729983E-2</v>
      </c>
      <c r="AB13" s="17"/>
      <c r="AC13" s="17">
        <v>0.24528944256456001</v>
      </c>
      <c r="AD13" s="17">
        <v>0.293592490658798</v>
      </c>
      <c r="AE13" s="17"/>
      <c r="AF13" s="17">
        <v>0.2924412138559</v>
      </c>
      <c r="AG13" s="17">
        <v>0.31053365510939901</v>
      </c>
      <c r="AH13" s="17">
        <v>0.22210189900489</v>
      </c>
      <c r="AI13" s="17">
        <v>0.25067827164856898</v>
      </c>
      <c r="AJ13" s="17"/>
      <c r="AK13" s="17">
        <v>0.322001850965139</v>
      </c>
      <c r="AL13" s="17">
        <v>0.22273686740530901</v>
      </c>
      <c r="AM13" s="17"/>
      <c r="AN13" s="17">
        <v>0.33390656862085999</v>
      </c>
      <c r="AO13" s="17">
        <v>0.25888584804921599</v>
      </c>
      <c r="AP13" s="17">
        <v>0.225229179558532</v>
      </c>
      <c r="AQ13" s="17"/>
      <c r="AR13" s="17">
        <v>0.33239331953645301</v>
      </c>
      <c r="AS13" s="17">
        <v>0.20584664218696</v>
      </c>
      <c r="AT13" s="17"/>
      <c r="AU13" s="17">
        <v>0.324333653252312</v>
      </c>
      <c r="AV13" s="17">
        <v>0.207236360588711</v>
      </c>
    </row>
    <row r="14" spans="2:48" ht="45" x14ac:dyDescent="0.25">
      <c r="B14" s="18" t="s">
        <v>282</v>
      </c>
      <c r="C14" s="17">
        <v>0.25617534996448099</v>
      </c>
      <c r="D14" s="17">
        <v>0.26935691744753298</v>
      </c>
      <c r="E14" s="17">
        <v>0.24162781741039199</v>
      </c>
      <c r="F14" s="17"/>
      <c r="G14" s="17">
        <v>0.240500956503757</v>
      </c>
      <c r="H14" s="17">
        <v>0.25479029173037698</v>
      </c>
      <c r="I14" s="17">
        <v>0.283839616438472</v>
      </c>
      <c r="J14" s="17">
        <v>0.25011460003229202</v>
      </c>
      <c r="K14" s="17">
        <v>0.251378123352484</v>
      </c>
      <c r="L14" s="17"/>
      <c r="M14" s="17">
        <v>0.31725368628673201</v>
      </c>
      <c r="N14" s="17">
        <v>0.29508454258220201</v>
      </c>
      <c r="O14" s="17">
        <v>0.232721019210474</v>
      </c>
      <c r="P14" s="17">
        <v>0.18398060474429601</v>
      </c>
      <c r="Q14" s="17"/>
      <c r="R14" s="17">
        <v>0.26135075960062198</v>
      </c>
      <c r="S14" s="17">
        <v>0.25241900555587499</v>
      </c>
      <c r="T14" s="17">
        <v>0.28553960115350402</v>
      </c>
      <c r="U14" s="17">
        <v>0.26235293473181798</v>
      </c>
      <c r="V14" s="17"/>
      <c r="W14" s="17">
        <v>0.27545091832238</v>
      </c>
      <c r="X14" s="17">
        <v>0.24884109590999201</v>
      </c>
      <c r="Y14" s="17">
        <v>0.26992530286230398</v>
      </c>
      <c r="Z14" s="17">
        <v>0.26693101850518502</v>
      </c>
      <c r="AA14" s="17">
        <v>3.6730498083147801E-2</v>
      </c>
      <c r="AB14" s="17"/>
      <c r="AC14" s="17">
        <v>0.23190220292206201</v>
      </c>
      <c r="AD14" s="17">
        <v>0.30712775943623999</v>
      </c>
      <c r="AE14" s="17"/>
      <c r="AF14" s="17">
        <v>0.26386554648706201</v>
      </c>
      <c r="AG14" s="17">
        <v>0.289148905073145</v>
      </c>
      <c r="AH14" s="17">
        <v>0.25289672727286899</v>
      </c>
      <c r="AI14" s="17">
        <v>0.206181909880642</v>
      </c>
      <c r="AJ14" s="17"/>
      <c r="AK14" s="17">
        <v>0.26607118166523203</v>
      </c>
      <c r="AL14" s="17">
        <v>0.25555284191423</v>
      </c>
      <c r="AM14" s="17"/>
      <c r="AN14" s="17">
        <v>0.236041060783033</v>
      </c>
      <c r="AO14" s="17">
        <v>0.27586457178696699</v>
      </c>
      <c r="AP14" s="17">
        <v>0.28689412888868598</v>
      </c>
      <c r="AQ14" s="17"/>
      <c r="AR14" s="17">
        <v>0.31083640466548301</v>
      </c>
      <c r="AS14" s="17">
        <v>0.22316996787472099</v>
      </c>
      <c r="AT14" s="17"/>
      <c r="AU14" s="17">
        <v>0.341408954611157</v>
      </c>
      <c r="AV14" s="17">
        <v>0.18525048341622699</v>
      </c>
    </row>
    <row r="15" spans="2:48" ht="30" x14ac:dyDescent="0.25">
      <c r="B15" s="18" t="s">
        <v>249</v>
      </c>
      <c r="C15" s="17">
        <v>0.19559661191248001</v>
      </c>
      <c r="D15" s="17">
        <v>0.22635033711835401</v>
      </c>
      <c r="E15" s="17">
        <v>0.16844792632378899</v>
      </c>
      <c r="F15" s="17"/>
      <c r="G15" s="17">
        <v>0.14171103149422001</v>
      </c>
      <c r="H15" s="17">
        <v>0.189977470013206</v>
      </c>
      <c r="I15" s="17">
        <v>0.220847483658031</v>
      </c>
      <c r="J15" s="17">
        <v>0.19864145009200099</v>
      </c>
      <c r="K15" s="17">
        <v>0.224559139362383</v>
      </c>
      <c r="L15" s="17"/>
      <c r="M15" s="17">
        <v>0.20628901380858899</v>
      </c>
      <c r="N15" s="17">
        <v>0.217765189252692</v>
      </c>
      <c r="O15" s="17">
        <v>0.17680975888141101</v>
      </c>
      <c r="P15" s="17">
        <v>0.183063706017911</v>
      </c>
      <c r="Q15" s="17"/>
      <c r="R15" s="17">
        <v>0.26361562963595803</v>
      </c>
      <c r="S15" s="17">
        <v>0.12147854400543399</v>
      </c>
      <c r="T15" s="17">
        <v>0.20614912579793301</v>
      </c>
      <c r="U15" s="17">
        <v>0.16684158170164601</v>
      </c>
      <c r="V15" s="17"/>
      <c r="W15" s="17">
        <v>0.17931176130436099</v>
      </c>
      <c r="X15" s="17">
        <v>0.18814617214190199</v>
      </c>
      <c r="Y15" s="17">
        <v>0.205561879596522</v>
      </c>
      <c r="Z15" s="17">
        <v>0.166994183583695</v>
      </c>
      <c r="AA15" s="17">
        <v>0.32868744174221798</v>
      </c>
      <c r="AB15" s="17"/>
      <c r="AC15" s="17">
        <v>0.18201268047878899</v>
      </c>
      <c r="AD15" s="17">
        <v>0.226638365245204</v>
      </c>
      <c r="AE15" s="17"/>
      <c r="AF15" s="17">
        <v>0.21395394249114899</v>
      </c>
      <c r="AG15" s="17">
        <v>0.226690393786846</v>
      </c>
      <c r="AH15" s="17">
        <v>0.18042979365325101</v>
      </c>
      <c r="AI15" s="17">
        <v>0.175842780546206</v>
      </c>
      <c r="AJ15" s="17"/>
      <c r="AK15" s="17">
        <v>0.22172519239517899</v>
      </c>
      <c r="AL15" s="17">
        <v>0.18264940553073</v>
      </c>
      <c r="AM15" s="17"/>
      <c r="AN15" s="17">
        <v>0.247638876922715</v>
      </c>
      <c r="AO15" s="17">
        <v>0.19683757191889001</v>
      </c>
      <c r="AP15" s="17">
        <v>0.16873071871370399</v>
      </c>
      <c r="AQ15" s="17"/>
      <c r="AR15" s="17">
        <v>0.23656203206677801</v>
      </c>
      <c r="AS15" s="17">
        <v>0.152605137849294</v>
      </c>
      <c r="AT15" s="17"/>
      <c r="AU15" s="17">
        <v>0.28475044716884501</v>
      </c>
      <c r="AV15" s="17">
        <v>0.121219266809276</v>
      </c>
    </row>
    <row r="16" spans="2:48" x14ac:dyDescent="0.25">
      <c r="B16" s="18" t="s">
        <v>123</v>
      </c>
      <c r="C16" s="17">
        <v>6.0245633466056901E-2</v>
      </c>
      <c r="D16" s="17">
        <v>5.7807425209607403E-2</v>
      </c>
      <c r="E16" s="17">
        <v>6.3772484592952899E-2</v>
      </c>
      <c r="F16" s="17"/>
      <c r="G16" s="17">
        <v>9.5832879517442501E-2</v>
      </c>
      <c r="H16" s="17">
        <v>5.71230285852369E-2</v>
      </c>
      <c r="I16" s="17">
        <v>5.7968857004280797E-2</v>
      </c>
      <c r="J16" s="17">
        <v>5.8036601925232301E-2</v>
      </c>
      <c r="K16" s="17">
        <v>3.3861297261509202E-2</v>
      </c>
      <c r="L16" s="17"/>
      <c r="M16" s="17">
        <v>1.3577298308411199E-2</v>
      </c>
      <c r="N16" s="17">
        <v>8.2787521312222903E-2</v>
      </c>
      <c r="O16" s="17">
        <v>6.2843621763466598E-2</v>
      </c>
      <c r="P16" s="17">
        <v>7.9188145106168104E-2</v>
      </c>
      <c r="Q16" s="17"/>
      <c r="R16" s="17">
        <v>3.8787507022053601E-2</v>
      </c>
      <c r="S16" s="17">
        <v>9.3532133098256601E-2</v>
      </c>
      <c r="T16" s="17">
        <v>7.7124587438015896E-2</v>
      </c>
      <c r="U16" s="17">
        <v>3.0159424317729201E-2</v>
      </c>
      <c r="V16" s="17"/>
      <c r="W16" s="17">
        <v>8.1906092679599904E-2</v>
      </c>
      <c r="X16" s="17">
        <v>4.26041005333141E-2</v>
      </c>
      <c r="Y16" s="17">
        <v>5.4521599375483898E-2</v>
      </c>
      <c r="Z16" s="17">
        <v>1.38468386395919E-2</v>
      </c>
      <c r="AA16" s="17">
        <v>0</v>
      </c>
      <c r="AB16" s="17"/>
      <c r="AC16" s="17">
        <v>7.3341665093572705E-2</v>
      </c>
      <c r="AD16" s="17">
        <v>3.4593787187344099E-2</v>
      </c>
      <c r="AE16" s="17"/>
      <c r="AF16" s="17">
        <v>3.1317857814917402E-2</v>
      </c>
      <c r="AG16" s="17">
        <v>5.23689240108011E-2</v>
      </c>
      <c r="AH16" s="17">
        <v>7.3220226972196004E-2</v>
      </c>
      <c r="AI16" s="17">
        <v>7.0774256163444696E-2</v>
      </c>
      <c r="AJ16" s="17"/>
      <c r="AK16" s="17">
        <v>5.5935956595925998E-2</v>
      </c>
      <c r="AL16" s="17">
        <v>5.3854964920642498E-2</v>
      </c>
      <c r="AM16" s="17"/>
      <c r="AN16" s="17">
        <v>3.3451971138295199E-2</v>
      </c>
      <c r="AO16" s="17">
        <v>5.0786704391552598E-2</v>
      </c>
      <c r="AP16" s="17">
        <v>4.67956740819125E-2</v>
      </c>
      <c r="AQ16" s="17"/>
      <c r="AR16" s="17">
        <v>3.2541740974429197E-2</v>
      </c>
      <c r="AS16" s="17">
        <v>7.1860955810239602E-2</v>
      </c>
      <c r="AT16" s="17"/>
      <c r="AU16" s="17">
        <v>3.7733297320164401E-2</v>
      </c>
      <c r="AV16" s="17">
        <v>6.5409978407672598E-2</v>
      </c>
    </row>
    <row r="17" spans="2:48" x14ac:dyDescent="0.25">
      <c r="B17" s="18" t="s">
        <v>126</v>
      </c>
      <c r="C17" s="19">
        <v>0.12492918670321</v>
      </c>
      <c r="D17" s="19">
        <v>0.10282086222436</v>
      </c>
      <c r="E17" s="19">
        <v>0.14130959714698699</v>
      </c>
      <c r="F17" s="19"/>
      <c r="G17" s="19">
        <v>0.15818437557089299</v>
      </c>
      <c r="H17" s="19">
        <v>0.123373449033075</v>
      </c>
      <c r="I17" s="19">
        <v>9.5522402671786605E-2</v>
      </c>
      <c r="J17" s="19">
        <v>0.15100517276591699</v>
      </c>
      <c r="K17" s="19">
        <v>9.7613408747762406E-2</v>
      </c>
      <c r="L17" s="19"/>
      <c r="M17" s="19">
        <v>0.100556679578339</v>
      </c>
      <c r="N17" s="19">
        <v>0.105955727715702</v>
      </c>
      <c r="O17" s="19">
        <v>0.15123989298638399</v>
      </c>
      <c r="P17" s="19">
        <v>0.135268378729966</v>
      </c>
      <c r="Q17" s="19"/>
      <c r="R17" s="19">
        <v>9.2165624209702202E-2</v>
      </c>
      <c r="S17" s="19">
        <v>0.10012274893025901</v>
      </c>
      <c r="T17" s="19">
        <v>9.8716450236382106E-2</v>
      </c>
      <c r="U17" s="19">
        <v>0.15483233031251201</v>
      </c>
      <c r="V17" s="19"/>
      <c r="W17" s="19">
        <v>0.14837619038970501</v>
      </c>
      <c r="X17" s="19">
        <v>0.12682378808264799</v>
      </c>
      <c r="Y17" s="19">
        <v>9.7367961404700096E-2</v>
      </c>
      <c r="Z17" s="19">
        <v>9.0355387711254606E-2</v>
      </c>
      <c r="AA17" s="19">
        <v>0.340141884491865</v>
      </c>
      <c r="AB17" s="19"/>
      <c r="AC17" s="19">
        <v>0.14588680323598399</v>
      </c>
      <c r="AD17" s="19">
        <v>8.5797562343807393E-2</v>
      </c>
      <c r="AE17" s="19"/>
      <c r="AF17" s="19">
        <v>0.117925749171738</v>
      </c>
      <c r="AG17" s="19">
        <v>7.1339599492430295E-2</v>
      </c>
      <c r="AH17" s="19">
        <v>0.14780016005205199</v>
      </c>
      <c r="AI17" s="19">
        <v>0.15876747641436201</v>
      </c>
      <c r="AJ17" s="19"/>
      <c r="AK17" s="19">
        <v>0.110370662431882</v>
      </c>
      <c r="AL17" s="19">
        <v>0.13355970409451301</v>
      </c>
      <c r="AM17" s="19"/>
      <c r="AN17" s="19">
        <v>0.112717626809221</v>
      </c>
      <c r="AO17" s="19">
        <v>0.111380943132263</v>
      </c>
      <c r="AP17" s="19">
        <v>0.14483372668348901</v>
      </c>
      <c r="AQ17" s="19"/>
      <c r="AR17" s="19">
        <v>7.2220992287379396E-2</v>
      </c>
      <c r="AS17" s="19">
        <v>0.20006749470285501</v>
      </c>
      <c r="AT17" s="19"/>
      <c r="AU17" s="19">
        <v>3.2908664330310602E-2</v>
      </c>
      <c r="AV17" s="19">
        <v>0.25913098370877602</v>
      </c>
    </row>
    <row r="18" spans="2:48" x14ac:dyDescent="0.25">
      <c r="B18" s="16"/>
    </row>
    <row r="19" spans="2:48" x14ac:dyDescent="0.25">
      <c r="B19" t="s">
        <v>74</v>
      </c>
    </row>
    <row r="20" spans="2:48" x14ac:dyDescent="0.25">
      <c r="B20" t="s">
        <v>75</v>
      </c>
    </row>
    <row r="22" spans="2:48" x14ac:dyDescent="0.25">
      <c r="B22" s="8" t="str">
        <f>HYPERLINK("#'Contents'!A1", "Return to Contents")</f>
        <v>Return to Contents</v>
      </c>
    </row>
  </sheetData>
  <mergeCells count="12">
    <mergeCell ref="AU5:AV5"/>
    <mergeCell ref="D2:AM2"/>
    <mergeCell ref="AC5:AD5"/>
    <mergeCell ref="AF5:AI5"/>
    <mergeCell ref="AK5:AL5"/>
    <mergeCell ref="AN5:AP5"/>
    <mergeCell ref="AR5:AS5"/>
    <mergeCell ref="D5:E5"/>
    <mergeCell ref="G5:K5"/>
    <mergeCell ref="M5:P5"/>
    <mergeCell ref="R5:U5"/>
    <mergeCell ref="W5:AA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60</vt:i4>
      </vt:variant>
    </vt:vector>
  </HeadingPairs>
  <TitlesOfParts>
    <vt:vector size="60"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MichelaArena</dc:creator>
  <cp:lastModifiedBy>Oliver Stanton</cp:lastModifiedBy>
  <dcterms:created xsi:type="dcterms:W3CDTF">2025-02-25T13:14:27Z</dcterms:created>
  <dcterms:modified xsi:type="dcterms:W3CDTF">2025-03-05T12:36:27Z</dcterms:modified>
</cp:coreProperties>
</file>