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bened\Public First Dropbox\Policy and Research Team\Polling\Client Tables\Food Foundation\Yorkshire\"/>
    </mc:Choice>
  </mc:AlternateContent>
  <xr:revisionPtr revIDLastSave="0" documentId="13_ncr:1_{6E061DB0-C81C-4282-AA0F-B259F3D767A8}" xr6:coauthVersionLast="47" xr6:coauthVersionMax="47" xr10:uidLastSave="{00000000-0000-0000-0000-000000000000}"/>
  <bookViews>
    <workbookView xWindow="2868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35" l="1"/>
  <c r="B22" i="34"/>
  <c r="B22" i="33"/>
  <c r="B18" i="32"/>
  <c r="B22" i="31"/>
  <c r="B19" i="30"/>
  <c r="B22" i="29"/>
  <c r="B16" i="28"/>
  <c r="B16" i="27"/>
  <c r="B16" i="26"/>
  <c r="B17" i="25"/>
  <c r="B17" i="24"/>
  <c r="B17" i="23"/>
  <c r="B22" i="22"/>
  <c r="B22" i="21"/>
  <c r="B24" i="20"/>
  <c r="B25" i="19"/>
  <c r="B17" i="18"/>
  <c r="B22" i="17"/>
  <c r="B16" i="16"/>
  <c r="B16" i="15"/>
  <c r="B16" i="14"/>
  <c r="B16" i="13"/>
  <c r="B16" i="12"/>
  <c r="B20" i="11"/>
  <c r="B20" i="10"/>
  <c r="B24" i="9"/>
  <c r="B21" i="8"/>
  <c r="B21" i="7"/>
  <c r="B21" i="6"/>
  <c r="B21" i="5"/>
  <c r="B31" i="4"/>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<sst xmlns="http://schemas.openxmlformats.org/spreadsheetml/2006/main" count="2231" uniqueCount="214">
  <si>
    <t>Public First Poll for Food Foundation (Yorkshire)</t>
  </si>
  <si>
    <t>Fieldwork:</t>
  </si>
  <si>
    <t>8th Mar - 15th Mar 2024</t>
  </si>
  <si>
    <t xml:space="preserve">Interview Method: </t>
  </si>
  <si>
    <t>Online Survey</t>
  </si>
  <si>
    <t>Population represented:</t>
  </si>
  <si>
    <t>18+ year olds in Yorkshire</t>
  </si>
  <si>
    <t>Sample size:</t>
  </si>
  <si>
    <t>Methodology:</t>
  </si>
  <si>
    <t>All results are weighted using Iterative Proportional Fitting, or 'Raking'. The results are  weighted by age, gender, and grouped social grade to locally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</si>
  <si>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</si>
  <si>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</si>
  <si>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</si>
  <si>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</si>
  <si>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</si>
  <si>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</si>
  <si>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</si>
  <si>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</si>
  <si>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</si>
  <si>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</si>
  <si>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</si>
  <si>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</si>
  <si>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</si>
  <si>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</si>
  <si>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</si>
  <si>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</si>
  <si>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</si>
  <si>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</si>
  <si>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</si>
  <si>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</si>
  <si>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</si>
  <si>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Conservative</t>
  </si>
  <si>
    <t>Labour</t>
  </si>
  <si>
    <t>Liberal Democrat</t>
  </si>
  <si>
    <t>The Brexit Party</t>
  </si>
  <si>
    <t>I did not vote</t>
  </si>
  <si>
    <t>Liberal Democrats</t>
  </si>
  <si>
    <t>GCSE or equivalent (Scottish National/O Level)</t>
  </si>
  <si>
    <t>A Level or equivalent (GCE/Higher/Advanced Higher)</t>
  </si>
  <si>
    <t>University Undergraduate Degree (BA/BSc)</t>
  </si>
  <si>
    <t>University Postgraduate Degree (MA/MSc/MPhil)</t>
  </si>
  <si>
    <t>Doctorate (PhD/DPHil)</t>
  </si>
  <si>
    <t>Less than £20,000</t>
  </si>
  <si>
    <t>£20,000 - £39,999</t>
  </si>
  <si>
    <t>£40,000 - £59,999</t>
  </si>
  <si>
    <t>£60,000 or more</t>
  </si>
  <si>
    <t>Yes</t>
  </si>
  <si>
    <t>No</t>
  </si>
  <si>
    <t>Labour party candidate</t>
  </si>
  <si>
    <t>Conservative party candidate</t>
  </si>
  <si>
    <t>Liberal Democrat candidate</t>
  </si>
  <si>
    <t>Gender</t>
  </si>
  <si>
    <t>Age Group</t>
  </si>
  <si>
    <t>Social Grade</t>
  </si>
  <si>
    <t>2019</t>
  </si>
  <si>
    <t>Voting Intention</t>
  </si>
  <si>
    <t>Education</t>
  </si>
  <si>
    <t>Grouped Income</t>
  </si>
  <si>
    <t>Universal Credit Recipient</t>
  </si>
  <si>
    <t>Children?</t>
  </si>
  <si>
    <t>Mayoral Voting Intention</t>
  </si>
  <si>
    <t>Children’s mental health in schools and bullying</t>
  </si>
  <si>
    <t>Government budget cuts in staffing and education</t>
  </si>
  <si>
    <t>Attracting quality teaching staff into the profession</t>
  </si>
  <si>
    <t>Classroom size and capacity</t>
  </si>
  <si>
    <t>Inequality between private, grammar, and state schools</t>
  </si>
  <si>
    <t>The impacts of social media and developments in technology e.g. AI</t>
  </si>
  <si>
    <t>The treatment of children with Special Educational Needs</t>
  </si>
  <si>
    <t>Children being absent from school</t>
  </si>
  <si>
    <t>Access to free school meals in schools</t>
  </si>
  <si>
    <t>Obesity and poor health</t>
  </si>
  <si>
    <t>Quality of maths and science teaching</t>
  </si>
  <si>
    <t>Children catching up on learning after the pandemic</t>
  </si>
  <si>
    <t>Teacher’s salaries</t>
  </si>
  <si>
    <t>Availability of school infrastructure such as laboratories and libraries</t>
  </si>
  <si>
    <t>The quality of teaching of sex education</t>
  </si>
  <si>
    <t>Extracurricular opportunities</t>
  </si>
  <si>
    <t>Don’t Know</t>
  </si>
  <si>
    <t>None of the above</t>
  </si>
  <si>
    <t>Thinking about schools in the UK, which of the following do you think are the most important issues affecting schools at this time? Please select up to three.</t>
  </si>
  <si>
    <t>BASE: All Respondents</t>
  </si>
  <si>
    <t>Fieldwork:  8th Mar - 15th Mar 2024</t>
  </si>
  <si>
    <t>Data weighted by age, gender, and grouped social grade to locally representative proportions</t>
  </si>
  <si>
    <t xml:space="preserve"> It is important for children to be well fed in order to do well in school</t>
  </si>
  <si>
    <t xml:space="preserve"> It is primarily the responsibility of parents, not schools, to ensure that children are provided with healthy food during the school day </t>
  </si>
  <si>
    <t xml:space="preserve"> Healthy and nutritious food is often too expensive to buy for a family</t>
  </si>
  <si>
    <t>Strongly agree</t>
  </si>
  <si>
    <t>Somewhat agree</t>
  </si>
  <si>
    <t>Somewhat disagree</t>
  </si>
  <si>
    <t>Strongly disagree</t>
  </si>
  <si>
    <t>Don’t know</t>
  </si>
  <si>
    <t>Total Agree:</t>
  </si>
  <si>
    <t>Total Disagree:</t>
  </si>
  <si>
    <t>Net:</t>
  </si>
  <si>
    <t>Grid Summary: To what extent do you agree or disagree with the following?</t>
  </si>
  <si>
    <t>To what extent do you agree or disagree with the following?: It is important for children to be well fed in order to do well in school</t>
  </si>
  <si>
    <t>To what extent do you agree or disagree with the following?: Healthy and nutritious food is often too expensive to buy for a family</t>
  </si>
  <si>
    <t xml:space="preserve">To what extent do you agree or disagree with the following?: It is primarily the responsibility of parents, not schools, to ensure that children are provided with healthy food during the school day </t>
  </si>
  <si>
    <t>It is too expensive to buy nutritious food</t>
  </si>
  <si>
    <t>There is too much advertising of unhealthy food</t>
  </si>
  <si>
    <t>Children do not want to eat nutritious food</t>
  </si>
  <si>
    <t>Parents do not have enough information on how to prepare nutritious food</t>
  </si>
  <si>
    <t>It is difficult to buy food without unhealthy ingredients these days</t>
  </si>
  <si>
    <t>There is not enough time in the day to prepare nutritious food on a regular basis</t>
  </si>
  <si>
    <t>Their school does not serve nutritious food options</t>
  </si>
  <si>
    <t>N/A - there are no barriers to my child having a more nutritious diet</t>
  </si>
  <si>
    <t>I don’t believe that some food is more or less nutritious</t>
  </si>
  <si>
    <t>Other (Please specify)</t>
  </si>
  <si>
    <t>What, if anything, would you say are the barriers to children in the UK having a more nutritious diet? Please select all that apply.</t>
  </si>
  <si>
    <t>Every day, on average</t>
  </si>
  <si>
    <t>Several times a week, on average</t>
  </si>
  <si>
    <t>Once a week, on average</t>
  </si>
  <si>
    <t>Several times a month, on average</t>
  </si>
  <si>
    <t>Monthly, on average</t>
  </si>
  <si>
    <t>Less often or never</t>
  </si>
  <si>
    <t>0</t>
  </si>
  <si>
    <t>*</t>
  </si>
  <si>
    <t xml:space="preserve"> You said you have children in school. How often in the last year, if at all, did your children skip eating breakfast before going to school?</t>
  </si>
  <si>
    <t>BASE: Children in school</t>
  </si>
  <si>
    <t xml:space="preserve"> You said you have children in school. How often in the last year, if at all, do your children skip eating lunch at school?</t>
  </si>
  <si>
    <t xml:space="preserve"> Financial support for those who are unable to work</t>
  </si>
  <si>
    <t xml:space="preserve"> Lunches for children at school whose parents are struggling financially</t>
  </si>
  <si>
    <t xml:space="preserve"> Healthcare i.e. through the NHS</t>
  </si>
  <si>
    <t xml:space="preserve"> Housing for people who are struggling to afford rent</t>
  </si>
  <si>
    <t>Should be provided by the Government with money raised through taxes</t>
  </si>
  <si>
    <t>Should not be provided by the Government</t>
  </si>
  <si>
    <t>Grid Summary: Thinking about the things that the Government can provide with money raised through taxes, which of the following  do you think the Government should and should not provide?</t>
  </si>
  <si>
    <t>Thinking about the things that the Government can provide with money raised through taxes, which of the following  do you think the Government should and should not provide?: Financial support for those who are unable to work</t>
  </si>
  <si>
    <t>Thinking about the things that the Government can provide with money raised through taxes, which of the following  do you think the Government should and should not provide?: Lunches for children at school whose parents are struggling financially</t>
  </si>
  <si>
    <t>Thinking about the things that the Government can provide with money raised through taxes, which of the following  do you think the Government should and should not provide?: Healthcare i.e. through the NHS</t>
  </si>
  <si>
    <t>Thinking about the things that the Government can provide with money raised through taxes, which of the following  do you think the Government should and should not provide?: Housing for people who are struggling to afford rent</t>
  </si>
  <si>
    <t>Strongly support</t>
  </si>
  <si>
    <t>Somewhat support</t>
  </si>
  <si>
    <t>Neither support nor oppose</t>
  </si>
  <si>
    <t>Somewhat oppose</t>
  </si>
  <si>
    <t>Strongly oppose</t>
  </si>
  <si>
    <t>Total Support:</t>
  </si>
  <si>
    <t>Total Oppose:</t>
  </si>
  <si>
    <t xml:space="preserve"> Currently in England, some children, from low income families, are entitled to free school meals during the school day, meaning their parents do not need to pay for school lunches. In addition, all children in Reception, Year 1 and Year 2 receive free school meals, not on a means tested basis. There are currently over 2 million children eligible for free school meals. Do you support or oppose Free School Meal provision in England?</t>
  </si>
  <si>
    <t>Every child should receive free school meals regardless of their income</t>
  </si>
  <si>
    <t>Only children from poorer backgrounds should receive free school meals</t>
  </si>
  <si>
    <t>No children should receive free school meals</t>
  </si>
  <si>
    <t xml:space="preserve"> Which of the following comes closest to your view?</t>
  </si>
  <si>
    <t>Reducing child hunger</t>
  </si>
  <si>
    <t>Improving children’s nutrition and health</t>
  </si>
  <si>
    <t>Helps parents with the cost of living</t>
  </si>
  <si>
    <t>Improving how children perform at school. For instance, better literacy and numeracy levels</t>
  </si>
  <si>
    <t>Improving children’s mental health and wellbeing</t>
  </si>
  <si>
    <t>Reducing inequalities in health between low income and high income children and adults</t>
  </si>
  <si>
    <t>Alleviating child poverty</t>
  </si>
  <si>
    <t>Improving children’s attendance at school</t>
  </si>
  <si>
    <t>Reducing childhood obesity and other weight related illnesses</t>
  </si>
  <si>
    <t>N/A - there are no benefits to providing free school meals to children</t>
  </si>
  <si>
    <t>Other (Please Specify)</t>
  </si>
  <si>
    <t>What do you think the benefits of providing free school meals to children are, if any? Select any which apply</t>
  </si>
  <si>
    <t>Parents can exploit the system to get free meals when they could afford to provide them</t>
  </si>
  <si>
    <t>Children might be embarrassed to receive free school meals</t>
  </si>
  <si>
    <t>The food provided is low quality</t>
  </si>
  <si>
    <t>It is not the Government’s job to feed children, it is their parents</t>
  </si>
  <si>
    <t>N/A - here are no negatives to providing free school meals to children</t>
  </si>
  <si>
    <t>The money needed could be better put towards other things like the NHS and welfare</t>
  </si>
  <si>
    <t>The food provided is unhealthy</t>
  </si>
  <si>
    <t>It would be better if the money went directly to parents to provide the meals</t>
  </si>
  <si>
    <t>The scheme is unnecessary</t>
  </si>
  <si>
    <t>What do you think are the main negatives of providing free school meals to children are, if any? Select any which apply</t>
  </si>
  <si>
    <t>Doing more to support mental health in schools</t>
  </si>
  <si>
    <t>Increase funding for after-school activities or youth centres</t>
  </si>
  <si>
    <t>Reducing class sizes by hiring more teachers</t>
  </si>
  <si>
    <t>Providing free breakfast clubs for all children in primary and secondary schools</t>
  </si>
  <si>
    <t>Banning junk food advertising to children</t>
  </si>
  <si>
    <t>Increasing the number of children who receive free school meals</t>
  </si>
  <si>
    <t>Improve air quality near schools</t>
  </si>
  <si>
    <t>None of the above would be important</t>
  </si>
  <si>
    <t>Imagine a political party was deciding what to prioritise in order to improve children’s wellbeing across England ahead of a general election. Which of the following areas do you think should be prioritised? Select up to three of the following.</t>
  </si>
  <si>
    <t>Increasing the number of apprenticeships available for young people in your area</t>
  </si>
  <si>
    <t>Encourage young people to pursue specific courses aged 16-18 to fill local skills gaps</t>
  </si>
  <si>
    <t>Improving access to skills training for adults (aged 19 and over) in your area</t>
  </si>
  <si>
    <t>Campaigning to receive more funding for schools in the local area from the UK government</t>
  </si>
  <si>
    <t>Increasing the number of training places for college teachers in your area</t>
  </si>
  <si>
    <t>And now imagine a mayoral candidate for your area was deciding what to prioritise in education ahead of the next mayoral election in your area. Which of the following areas do you think should be prioritised?  Select up to three of the following.</t>
  </si>
  <si>
    <t>I would support extending free school meals to MORE children, and I believe the Government could afford it</t>
  </si>
  <si>
    <t>I would support extending free school meals to MORE children, but I don’t think the Government could afford it</t>
  </si>
  <si>
    <t>I would oppose extending free school meals to MORE children</t>
  </si>
  <si>
    <t>I would support providing free school meals to ALL children in school, and I believe the Government could afford it</t>
  </si>
  <si>
    <t>I would support providing free school meals to ALL children in school, but I don’t think the Government could afford it</t>
  </si>
  <si>
    <t>I would oppose providing free school meals to ALL children in school</t>
  </si>
  <si>
    <t>This is too low, the threshold to receive free school meals should be higher than this</t>
  </si>
  <si>
    <t>This is about right</t>
  </si>
  <si>
    <t>This is too high, the threshold to receive free school meals should be lower than this</t>
  </si>
  <si>
    <t xml:space="preserve"> To be eligible for free school meals a child’s household’s income must be below £7400 per year, after tax but before any Universal Credit payments. They may also be eligible if their family receives some other benefits. Which of the following comes closest to your view?</t>
  </si>
  <si>
    <t>Given the health benefits of providing free school meals, it is a good use of local taxpayer money to expand Free School Meal provision</t>
  </si>
  <si>
    <t>There are better uses for local taxpayer money than expanding Free School Meal provision</t>
  </si>
  <si>
    <t>BASE: Question randomly assigned to respondents</t>
  </si>
  <si>
    <t>Given the number of children growing up in hardship, it is a good use of local taxpayer money to expand Free School Meal provision</t>
  </si>
  <si>
    <t>Given the the benefits having a good meal have for children’s education, it is a good use of local taxpayer money to expand Free School Meal provision</t>
  </si>
  <si>
    <t xml:space="preserve"> Imagine your local Metro Mayor(s) proposed extending free school meals to more children in your area at the next local election. To what extent would you support or oppose this?</t>
  </si>
  <si>
    <t>Much more likely</t>
  </si>
  <si>
    <t>Somewhat more likely</t>
  </si>
  <si>
    <t>Make no difference to how I would vote</t>
  </si>
  <si>
    <t>Somewhat less likely</t>
  </si>
  <si>
    <t>Much less likely</t>
  </si>
  <si>
    <t xml:space="preserve"> And would this make you more or less likely to vote for your current Metro Mayor in your next Metro Mayor election?</t>
  </si>
  <si>
    <t xml:space="preserve"> And to what extent would you support or oppose your local Metro Mayor(s) asking the Labour party to make implementing this policy across all of England a general election pledge?</t>
  </si>
  <si>
    <t>Very fair</t>
  </si>
  <si>
    <t>Somewhat fair</t>
  </si>
  <si>
    <t>Not very fair</t>
  </si>
  <si>
    <t>Not fair at all</t>
  </si>
  <si>
    <t xml:space="preserve"> At the moment, all children in the UK in reception, year 1, and year 2 receive free school meals. After this, children only receive free school meals if their household income is below the £7400 threshold, or if their family receives certain benefits. The Mayor of London introduced a policy to ensure all children in primary schools in London receive free school meals, regardless of their household income, which is continuing for another year. This policy is funded using money raised by Business Rates in London. Currently, this policy only extends to children attending schools in London. Do you think this is fair or unfair?</t>
  </si>
  <si>
    <t xml:space="preserve"> And in principle, to what extent do you support or oppose this policy?</t>
  </si>
  <si>
    <t xml:space="preserve"> To what extent would you support or oppose the Metro Mayor(s) for your area expanding free school meal provision in your area?</t>
  </si>
  <si>
    <t xml:space="preserve"> And to what extent would this make you more or less likely to vote for your current Metro Mayor in your next Metro Mayor election?</t>
  </si>
  <si>
    <t>Full Results</t>
  </si>
  <si>
    <t>BASE: Respondents in North, West, and South Yorkshire</t>
  </si>
  <si>
    <t>BASE: Respondents in West and 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</si>
</sst>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0.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7" sqref="F7:L7"/>
    </sheetView>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500</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40"/>
  <sheetViews>
    <sheetView showGridLines="0" workbookViewId="0">
      <selection activeCell="D6" sqref="D6"/>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"Thinking about schools in the UK, which of the following do you think are the most important issues affecting schools at this time? Please select up to three.")</f>
        <v>Thinking about schools in the UK, which of the following do you think are the most important issues affecting schools at this time? Please select up to three.</v>
      </c>
      <c r="E9" s="14" t="str">
        <f>HYPERLINK("#'Full Results'!A11", "11")</f>
        <v>11</v>
      </c>
      <c r="F9" t="s">
        <v>80</v>
      </c>
    </row>
    <row r="10" spans="3:6" x14ac:dyDescent="0.35">
      <c r="C10">
        <v>2</v>
      </c>
      <c r="D10" s="8" t="str">
        <f>HYPERLINK("#'Table 2'!A1", "Grid Summary: To what extent do you agree or disagree with the following?")</f>
        <v>Grid Summary: To what extent do you agree or disagree with the following?</v>
      </c>
      <c r="E10" s="7"/>
      <c r="F10" t="s">
        <v>80</v>
      </c>
    </row>
    <row r="11" spans="3:6" x14ac:dyDescent="0.35">
      <c r="C11">
        <v>3</v>
      </c>
      <c r="D11" s="8" t="str">
        <f>HYPERLINK("#'Table 3'!A1", "To what extent do you agree or disagree with the following?: It is important for children to be well fed in order to do well in school")</f>
        <v>To what extent do you agree or disagree with the following?: It is important for children to be well fed in order to do well in school</v>
      </c>
      <c r="E11" s="14" t="str">
        <f>HYPERLINK("#'Full Results'!A32", "32")</f>
        <v>32</v>
      </c>
      <c r="F11" t="s">
        <v>80</v>
      </c>
    </row>
    <row r="12" spans="3:6" x14ac:dyDescent="0.35">
      <c r="C12">
        <v>4</v>
      </c>
      <c r="D12" s="8" t="str">
        <f>HYPERLINK("#'Table 4'!A1", "To what extent do you agree or disagree with the following?: Healthy and nutritious food is often too expensive to buy for a family")</f>
        <v>To what extent do you agree or disagree with the following?: Healthy and nutritious food is often too expensive to buy for a family</v>
      </c>
      <c r="E12" s="14" t="str">
        <f>HYPERLINK("#'Full Results'!A43", "43")</f>
        <v>43</v>
      </c>
      <c r="F12" t="s">
        <v>80</v>
      </c>
    </row>
    <row r="13" spans="3:6" x14ac:dyDescent="0.35">
      <c r="C13">
        <v>5</v>
      </c>
      <c r="D13" s="8" t="str">
        <f>HYPERLINK("#'Table 5'!A1", "To what extent do you agree or disagree with the following?: It is primarily the responsibility of parents, not schools, to ensure that children are provided with healthy food during the school day ")</f>
        <v xml:space="preserve">To what extent do you agree or disagree with the following?: It is primarily the responsibility of parents, not schools, to ensure that children are provided with healthy food during the school day </v>
      </c>
      <c r="E13" s="14" t="str">
        <f>HYPERLINK("#'Full Results'!A54", "54")</f>
        <v>54</v>
      </c>
      <c r="F13" t="s">
        <v>80</v>
      </c>
    </row>
    <row r="14" spans="3:6" x14ac:dyDescent="0.35">
      <c r="C14">
        <v>6</v>
      </c>
      <c r="D14" s="8" t="str">
        <f>HYPERLINK("#'Table 6'!A1", "What, if anything, would you say are the barriers to children in the UK having a more nutritious diet? Please select all that apply.")</f>
        <v>What, if anything, would you say are the barriers to children in the UK having a more nutritious diet? Please select all that apply.</v>
      </c>
      <c r="E14" s="14" t="str">
        <f>HYPERLINK("#'Full Results'!A65", "65")</f>
        <v>65</v>
      </c>
      <c r="F14" t="s">
        <v>80</v>
      </c>
    </row>
    <row r="15" spans="3:6" x14ac:dyDescent="0.35">
      <c r="C15">
        <v>7</v>
      </c>
      <c r="D15" s="8" t="str">
        <f>HYPERLINK("#'Table 7'!A1", " You said you have children in school. How often in the last year, if at all, did your children skip eating breakfast before going to school?")</f>
        <v xml:space="preserve"> You said you have children in school. How often in the last year, if at all, did your children skip eating breakfast before going to school?</v>
      </c>
      <c r="E15" s="14" t="str">
        <f>HYPERLINK("#'Full Results'!A79", "79")</f>
        <v>79</v>
      </c>
      <c r="F15" t="s">
        <v>118</v>
      </c>
    </row>
    <row r="16" spans="3:6" x14ac:dyDescent="0.35">
      <c r="C16">
        <v>8</v>
      </c>
      <c r="D16" s="8" t="str">
        <f>HYPERLINK("#'Table 8'!A1", " You said you have children in school. How often in the last year, if at all, do your children skip eating lunch at school?")</f>
        <v xml:space="preserve"> You said you have children in school. How often in the last year, if at all, do your children skip eating lunch at school?</v>
      </c>
      <c r="E16" s="14" t="str">
        <f>HYPERLINK("#'Full Results'!A89", "89")</f>
        <v>89</v>
      </c>
      <c r="F16" t="s">
        <v>118</v>
      </c>
    </row>
    <row r="17" spans="3:6" x14ac:dyDescent="0.35">
      <c r="C17">
        <v>9</v>
      </c>
      <c r="D17" s="8" t="str">
        <f>HYPERLINK("#'Table 9'!A1", "Grid Summary: Thinking about the things that the Government can provide with money raised through taxes, which of the following  do you think the Government should and should not provide?")</f>
        <v>Grid Summary: Thinking about the things that the Government can provide with money raised through taxes, which of the following  do you think the Government should and should not provide?</v>
      </c>
      <c r="E17" s="7"/>
      <c r="F17" t="s">
        <v>80</v>
      </c>
    </row>
    <row r="18" spans="3:6" x14ac:dyDescent="0.35">
      <c r="C18">
        <v>10</v>
      </c>
      <c r="D18" s="8" t="str">
        <f>HYPERLINK("#'Table 10'!A1", "Thinking about the things that the Government can provide with money raised through taxes, which of the following  do you think the Government should and should not provide?: Financial support for those who are unable to work")</f>
        <v>Thinking about the things that the Government can provide with money raised through taxes, which of the following  do you think the Government should and should not provide?: Financial support for those who are unable to work</v>
      </c>
      <c r="E18" s="14" t="str">
        <f>HYPERLINK("#'Full Results'!A99", "99")</f>
        <v>99</v>
      </c>
      <c r="F18" t="s">
        <v>80</v>
      </c>
    </row>
    <row r="19" spans="3:6" x14ac:dyDescent="0.35">
      <c r="C19">
        <v>11</v>
      </c>
      <c r="D19" s="8" t="str">
        <f>HYPERLINK("#'Table 11'!A1", "Thinking about the things that the Government can provide with money raised through taxes, which of the following  do you think the Government should and should not provide?: Lunches for children at school whose parents are struggling financially")</f>
        <v>Thinking about the things that the Government can provide with money raised through taxes, which of the following  do you think the Government should and should not provide?: Lunches for children at school whose parents are struggling financially</v>
      </c>
      <c r="E19" s="14" t="str">
        <f>HYPERLINK("#'Full Results'!A105", "105")</f>
        <v>105</v>
      </c>
      <c r="F19" t="s">
        <v>80</v>
      </c>
    </row>
    <row r="20" spans="3:6" x14ac:dyDescent="0.35">
      <c r="C20">
        <v>12</v>
      </c>
      <c r="D20" s="8" t="str">
        <f>HYPERLINK("#'Table 12'!A1", "Thinking about the things that the Government can provide with money raised through taxes, which of the following  do you think the Government should and should not provide?: Healthcare i.e. through the NHS")</f>
        <v>Thinking about the things that the Government can provide with money raised through taxes, which of the following  do you think the Government should and should not provide?: Healthcare i.e. through the NHS</v>
      </c>
      <c r="E20" s="14" t="str">
        <f>HYPERLINK("#'Full Results'!A111", "111")</f>
        <v>111</v>
      </c>
      <c r="F20" t="s">
        <v>80</v>
      </c>
    </row>
    <row r="21" spans="3:6" x14ac:dyDescent="0.35">
      <c r="C21">
        <v>13</v>
      </c>
      <c r="D21" s="8" t="str">
        <f>HYPERLINK("#'Table 13'!A1", "Thinking about the things that the Government can provide with money raised through taxes, which of the following  do you think the Government should and should not provide?: Housing for people who are struggling to afford rent")</f>
        <v>Thinking about the things that the Government can provide with money raised through taxes, which of the following  do you think the Government should and should not provide?: Housing for people who are struggling to afford rent</v>
      </c>
      <c r="E21" s="14" t="str">
        <f>HYPERLINK("#'Full Results'!A117", "117")</f>
        <v>117</v>
      </c>
      <c r="F21" t="s">
        <v>80</v>
      </c>
    </row>
    <row r="22" spans="3:6" x14ac:dyDescent="0.35">
      <c r="C22">
        <v>14</v>
      </c>
      <c r="D22" s="8" t="str">
        <f>HYPERLINK("#'Table 14'!A1", " Currently in England, some children, from low income families, are entitled to free school meals during the school day, meaning their parents do not need to pay for school lunches. In addition, all children in Reception, Year 1 and Year 2 receiv...")</f>
        <v xml:space="preserve"> Currently in England, some children, from low income families, are entitled to free school meals during the school day, meaning their parents do not need to pay for school lunches. In addition, all children in Reception, Year 1 and Year 2 receiv...</v>
      </c>
      <c r="E22" s="14" t="str">
        <f>HYPERLINK("#'Full Results'!A123", "123")</f>
        <v>123</v>
      </c>
      <c r="F22" t="s">
        <v>80</v>
      </c>
    </row>
    <row r="23" spans="3:6" x14ac:dyDescent="0.35">
      <c r="C23">
        <v>15</v>
      </c>
      <c r="D23" s="8" t="str">
        <f>HYPERLINK("#'Table 15'!A1", " Which of the following comes closest to your view?")</f>
        <v xml:space="preserve"> Which of the following comes closest to your view?</v>
      </c>
      <c r="E23" s="14" t="str">
        <f>HYPERLINK("#'Full Results'!A135", "135")</f>
        <v>135</v>
      </c>
      <c r="F23" t="s">
        <v>80</v>
      </c>
    </row>
    <row r="24" spans="3:6" x14ac:dyDescent="0.35">
      <c r="C24">
        <v>16</v>
      </c>
      <c r="D24" s="8" t="str">
        <f>HYPERLINK("#'Table 16'!A1", "What do you think the benefits of providing free school meals to children are, if any? Select any which apply")</f>
        <v>What do you think the benefits of providing free school meals to children are, if any? Select any which apply</v>
      </c>
      <c r="E24" s="14" t="str">
        <f>HYPERLINK("#'Full Results'!A142", "142")</f>
        <v>142</v>
      </c>
      <c r="F24" t="s">
        <v>80</v>
      </c>
    </row>
    <row r="25" spans="3:6" x14ac:dyDescent="0.35">
      <c r="C25">
        <v>17</v>
      </c>
      <c r="D25" s="8" t="str">
        <f>HYPERLINK("#'Table 17'!A1", "What do you think are the main negatives of providing free school meals to children are, if any? Select any which apply")</f>
        <v>What do you think are the main negatives of providing free school meals to children are, if any? Select any which apply</v>
      </c>
      <c r="E25" s="14" t="str">
        <f>HYPERLINK("#'Full Results'!A157", "157")</f>
        <v>157</v>
      </c>
      <c r="F25" t="s">
        <v>80</v>
      </c>
    </row>
    <row r="26" spans="3:6" x14ac:dyDescent="0.35">
      <c r="C26">
        <v>18</v>
      </c>
      <c r="D26" s="8" t="str">
        <f>HYPERLINK("#'Table 18'!A1", "Imagine a political party was deciding what to prioritise in order to improve children’s wellbeing across England ahead of a general election. Which of the following areas do you think should be prioritised? Select up to three of the following.")</f>
        <v>Imagine a political party was deciding what to prioritise in order to improve children’s wellbeing across England ahead of a general election. Which of the following areas do you think should be prioritised? Select up to three of the following.</v>
      </c>
      <c r="E26" s="14" t="str">
        <f>HYPERLINK("#'Full Results'!A171", "171")</f>
        <v>171</v>
      </c>
      <c r="F26" t="s">
        <v>80</v>
      </c>
    </row>
    <row r="27" spans="3:6" x14ac:dyDescent="0.35">
      <c r="C27">
        <v>19</v>
      </c>
      <c r="D27" s="8" t="str">
        <f>HYPERLINK("#'Table 19'!A1", "And now imagine a mayoral candidate for your area was deciding what to prioritise in education ahead of the next mayoral election in your area. Which of the following areas do you think should be prioritised?  Select up to three of the following.")</f>
        <v>And now imagine a mayoral candidate for your area was deciding what to prioritise in education ahead of the next mayoral election in your area. Which of the following areas do you think should be prioritised?  Select up to three of the following.</v>
      </c>
      <c r="E27" s="14" t="str">
        <f>HYPERLINK("#'Full Results'!A183", "183")</f>
        <v>183</v>
      </c>
      <c r="F27" t="s">
        <v>212</v>
      </c>
    </row>
    <row r="28" spans="3:6" x14ac:dyDescent="0.35">
      <c r="C28">
        <v>20</v>
      </c>
      <c r="D28" s="8" t="str">
        <f>HYPERLINK("#'Table 20'!A1", " Which of the following comes closest to your view?")</f>
        <v xml:space="preserve"> Which of the following comes closest to your view?</v>
      </c>
      <c r="E28" s="14" t="str">
        <f>HYPERLINK("#'Full Results'!A195", "195")</f>
        <v>195</v>
      </c>
      <c r="F28" t="s">
        <v>80</v>
      </c>
    </row>
    <row r="29" spans="3:6" x14ac:dyDescent="0.35">
      <c r="C29">
        <v>21</v>
      </c>
      <c r="D29" s="8" t="str">
        <f>HYPERLINK("#'Table 21'!A1", " Which of the following comes closest to your view?")</f>
        <v xml:space="preserve"> Which of the following comes closest to your view?</v>
      </c>
      <c r="E29" s="14" t="str">
        <f>HYPERLINK("#'Full Results'!A202", "202")</f>
        <v>202</v>
      </c>
      <c r="F29" t="s">
        <v>80</v>
      </c>
    </row>
    <row r="30" spans="3:6" x14ac:dyDescent="0.35">
      <c r="C30">
        <v>22</v>
      </c>
      <c r="D30" s="8" t="str">
        <f>HYPERLINK("#'Table 22'!A1", " To be eligible for free school meals a child’s household’s income must be below £7400 per year, after tax but before any Universal Credit payments. They may also be eligible if their family receives some other benefits. Which of the following co...")</f>
        <v xml:space="preserve"> To be eligible for free school meals a child’s household’s income must be below £7400 per year, after tax but before any Universal Credit payments. They may also be eligible if their family receives some other benefits. Which of the following co...</v>
      </c>
      <c r="E30" s="14" t="str">
        <f>HYPERLINK("#'Full Results'!A209", "209")</f>
        <v>209</v>
      </c>
      <c r="F30" t="s">
        <v>80</v>
      </c>
    </row>
    <row r="31" spans="3:6" x14ac:dyDescent="0.35">
      <c r="C31">
        <v>23</v>
      </c>
      <c r="D31" s="8" t="str">
        <f>HYPERLINK("#'Table 23'!A1", " Which of the following comes closest to your view?")</f>
        <v xml:space="preserve"> Which of the following comes closest to your view?</v>
      </c>
      <c r="E31" s="14" t="str">
        <f>HYPERLINK("#'Full Results'!A216", "216")</f>
        <v>216</v>
      </c>
      <c r="F31" t="s">
        <v>192</v>
      </c>
    </row>
    <row r="32" spans="3:6" x14ac:dyDescent="0.35">
      <c r="C32">
        <v>24</v>
      </c>
      <c r="D32" s="8" t="str">
        <f>HYPERLINK("#'Table 24'!A1", " Which of the following comes closest to your view?")</f>
        <v xml:space="preserve"> Which of the following comes closest to your view?</v>
      </c>
      <c r="E32" s="14" t="str">
        <f>HYPERLINK("#'Full Results'!A222", "222")</f>
        <v>222</v>
      </c>
      <c r="F32" t="s">
        <v>192</v>
      </c>
    </row>
    <row r="33" spans="3:6" x14ac:dyDescent="0.35">
      <c r="C33">
        <v>25</v>
      </c>
      <c r="D33" s="8" t="str">
        <f>HYPERLINK("#'Table 25'!A1", " Which of the following comes closest to your view?")</f>
        <v xml:space="preserve"> Which of the following comes closest to your view?</v>
      </c>
      <c r="E33" s="14" t="str">
        <f>HYPERLINK("#'Full Results'!A228", "228")</f>
        <v>228</v>
      </c>
      <c r="F33" t="s">
        <v>192</v>
      </c>
    </row>
    <row r="34" spans="3:6" x14ac:dyDescent="0.35">
      <c r="C34">
        <v>26</v>
      </c>
      <c r="D34" s="8" t="str">
        <f>HYPERLINK("#'Table 26'!A1", " Imagine your local Metro Mayor(s) proposed extending free school meals to more children in your area at the next local election. To what extent would you support or oppose this?")</f>
        <v xml:space="preserve"> Imagine your local Metro Mayor(s) proposed extending free school meals to more children in your area at the next local election. To what extent would you support or oppose this?</v>
      </c>
      <c r="E34" s="14" t="str">
        <f>HYPERLINK("#'Full Results'!A234", "234")</f>
        <v>234</v>
      </c>
      <c r="F34" t="s">
        <v>212</v>
      </c>
    </row>
    <row r="35" spans="3:6" x14ac:dyDescent="0.35">
      <c r="C35">
        <v>27</v>
      </c>
      <c r="D35" s="8" t="str">
        <f>HYPERLINK("#'Table 27'!A1", " And would this make you more or less likely to vote for your current Metro Mayor in your next Metro Mayor election?")</f>
        <v xml:space="preserve"> And would this make you more or less likely to vote for your current Metro Mayor in your next Metro Mayor election?</v>
      </c>
      <c r="E35" s="14" t="str">
        <f>HYPERLINK("#'Full Results'!A246", "246")</f>
        <v>246</v>
      </c>
      <c r="F35" t="s">
        <v>213</v>
      </c>
    </row>
    <row r="36" spans="3:6" x14ac:dyDescent="0.35">
      <c r="C36">
        <v>28</v>
      </c>
      <c r="D36" s="8" t="str">
        <f>HYPERLINK("#'Table 28'!A1", " And to what extent would you support or oppose your local Metro Mayor(s) asking the Labour party to make implementing this policy across all of England a general election pledge?")</f>
        <v xml:space="preserve"> And to what extent would you support or oppose your local Metro Mayor(s) asking the Labour party to make implementing this policy across all of England a general election pledge?</v>
      </c>
      <c r="E36" s="14" t="str">
        <f>HYPERLINK("#'Full Results'!A255", "255")</f>
        <v>255</v>
      </c>
      <c r="F36" t="s">
        <v>212</v>
      </c>
    </row>
    <row r="37" spans="3:6" x14ac:dyDescent="0.35">
      <c r="C37">
        <v>29</v>
      </c>
      <c r="D37" s="8" t="str">
        <f>HYPERLINK("#'Table 29'!A1", " At the moment, all children in the UK in reception, year 1, and year 2 receive free school meals. After this, children only receive free school meals if their household income is below the £7400 threshold, or if their family receives certain ben...")</f>
        <v xml:space="preserve"> At the moment, all children in the UK in reception, year 1, and year 2 receive free school meals. After this, children only receive free school meals if their household income is below the £7400 threshold, or if their family receives certain ben...</v>
      </c>
      <c r="E37" s="14" t="str">
        <f>HYPERLINK("#'Full Results'!A267", "267")</f>
        <v>267</v>
      </c>
      <c r="F37" t="s">
        <v>80</v>
      </c>
    </row>
    <row r="38" spans="3:6" x14ac:dyDescent="0.35">
      <c r="C38">
        <v>30</v>
      </c>
      <c r="D38" s="8" t="str">
        <f>HYPERLINK("#'Table 30'!A1", " And in principle, to what extent do you support or oppose this policy?")</f>
        <v xml:space="preserve"> And in principle, to what extent do you support or oppose this policy?</v>
      </c>
      <c r="E38" s="14" t="str">
        <f>HYPERLINK("#'Full Results'!A275", "275")</f>
        <v>275</v>
      </c>
      <c r="F38" t="s">
        <v>80</v>
      </c>
    </row>
    <row r="39" spans="3:6" x14ac:dyDescent="0.35">
      <c r="C39">
        <v>31</v>
      </c>
      <c r="D39" s="8" t="str">
        <f>HYPERLINK("#'Table 31'!A1", " To what extent would you support or oppose the Metro Mayor(s) for your area expanding free school meal provision in your area?")</f>
        <v xml:space="preserve"> To what extent would you support or oppose the Metro Mayor(s) for your area expanding free school meal provision in your area?</v>
      </c>
      <c r="E39" s="14" t="str">
        <f>HYPERLINK("#'Full Results'!A287", "287")</f>
        <v>287</v>
      </c>
      <c r="F39" t="s">
        <v>212</v>
      </c>
    </row>
    <row r="40" spans="3:6" x14ac:dyDescent="0.35">
      <c r="C40">
        <v>32</v>
      </c>
      <c r="D40" s="8" t="str">
        <f>HYPERLINK("#'Table 32'!A1", " And to what extent would this make you more or less likely to vote for your current Metro Mayor in your next Metro Mayor election?")</f>
        <v xml:space="preserve"> And to what extent would this make you more or less likely to vote for your current Metro Mayor in your next Metro Mayor election?</v>
      </c>
      <c r="E40" s="14" t="str">
        <f>HYPERLINK("#'Full Results'!A299", "299")</f>
        <v>299</v>
      </c>
      <c r="F40" t="s">
        <v>213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V308"/>
  <sheetViews>
    <sheetView showGridLines="0" workbookViewId="0">
      <pane xSplit="2" ySplit="8" topLeftCell="C285"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5"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3"/>
      <c r="C5" s="13"/>
      <c r="D5" s="28" t="s">
        <v>51</v>
      </c>
      <c r="E5" s="28"/>
      <c r="F5" s="13"/>
      <c r="G5" s="28" t="s">
        <v>52</v>
      </c>
      <c r="H5" s="28"/>
      <c r="I5" s="28"/>
      <c r="J5" s="28"/>
      <c r="K5" s="28"/>
      <c r="L5" s="28"/>
      <c r="M5" s="13"/>
      <c r="N5" s="28" t="s">
        <v>53</v>
      </c>
      <c r="O5" s="28"/>
      <c r="P5" s="28"/>
      <c r="Q5" s="28"/>
      <c r="R5" s="13"/>
      <c r="S5" s="28" t="s">
        <v>54</v>
      </c>
      <c r="T5" s="28"/>
      <c r="U5" s="28"/>
      <c r="V5" s="28"/>
      <c r="W5" s="28"/>
      <c r="X5" s="13"/>
      <c r="Y5" s="28" t="s">
        <v>55</v>
      </c>
      <c r="Z5" s="28"/>
      <c r="AA5" s="28"/>
      <c r="AB5" s="13"/>
      <c r="AC5" s="28" t="s">
        <v>56</v>
      </c>
      <c r="AD5" s="28"/>
      <c r="AE5" s="28"/>
      <c r="AF5" s="28"/>
      <c r="AG5" s="28"/>
      <c r="AH5" s="13"/>
      <c r="AI5" s="28" t="s">
        <v>57</v>
      </c>
      <c r="AJ5" s="28"/>
      <c r="AK5" s="28"/>
      <c r="AL5" s="28"/>
      <c r="AM5" s="13"/>
      <c r="AN5" s="28" t="s">
        <v>58</v>
      </c>
      <c r="AO5" s="28"/>
      <c r="AP5" s="13"/>
      <c r="AQ5" s="28" t="s">
        <v>59</v>
      </c>
      <c r="AR5" s="28"/>
      <c r="AS5" s="13"/>
      <c r="AT5" s="28" t="s">
        <v>60</v>
      </c>
      <c r="AU5" s="28"/>
      <c r="AV5" s="28"/>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2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2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11" spans="2:48" x14ac:dyDescent="0.35">
      <c r="B11" s="6" t="s">
        <v>79</v>
      </c>
    </row>
    <row r="12" spans="2:48" x14ac:dyDescent="0.35">
      <c r="B12" s="24" t="s">
        <v>80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row>
    <row r="13" spans="2:48" x14ac:dyDescent="0.35">
      <c r="B13" t="s">
        <v>61</v>
      </c>
      <c r="C13" s="17">
        <v>0.35207708649701702</v>
      </c>
      <c r="D13" s="17">
        <v>0.23830486325123101</v>
      </c>
      <c r="E13" s="17">
        <v>0.46597642942186301</v>
      </c>
      <c r="F13" s="17"/>
      <c r="G13" s="17">
        <v>0.44406351200876698</v>
      </c>
      <c r="H13" s="17">
        <v>0.45735468151984598</v>
      </c>
      <c r="I13" s="17">
        <v>0.396951916308312</v>
      </c>
      <c r="J13" s="17">
        <v>0.29013613531611998</v>
      </c>
      <c r="K13" s="17">
        <v>0.30904409176330699</v>
      </c>
      <c r="L13" s="17">
        <v>0.27993810827535398</v>
      </c>
      <c r="M13" s="17"/>
      <c r="N13" s="17">
        <v>0.27879994038172901</v>
      </c>
      <c r="O13" s="17">
        <v>0.319638563158055</v>
      </c>
      <c r="P13" s="17">
        <v>0.38235855640818001</v>
      </c>
      <c r="Q13" s="17">
        <v>0.40755264426388099</v>
      </c>
      <c r="R13" s="17"/>
      <c r="S13" s="17">
        <v>0.28123811109742403</v>
      </c>
      <c r="T13" s="17">
        <v>0.40832334027324202</v>
      </c>
      <c r="U13" s="17">
        <v>0.27742106772004799</v>
      </c>
      <c r="V13" s="17">
        <v>4.8194574254537298E-2</v>
      </c>
      <c r="W13" s="17">
        <v>0.515802388025141</v>
      </c>
      <c r="X13" s="17"/>
      <c r="Y13" s="17">
        <v>0.34220820793963802</v>
      </c>
      <c r="Z13" s="17">
        <v>0.37793005138191799</v>
      </c>
      <c r="AA13" s="17">
        <v>0.41570323714830498</v>
      </c>
      <c r="AB13" s="17"/>
      <c r="AC13" s="17">
        <v>0.37117094331668399</v>
      </c>
      <c r="AD13" s="17">
        <v>0.42370664298535599</v>
      </c>
      <c r="AE13" s="17">
        <v>0.35331610796195101</v>
      </c>
      <c r="AF13" s="17">
        <v>0.22812760239416399</v>
      </c>
      <c r="AG13" s="17">
        <v>5.3172518635330797E-2</v>
      </c>
      <c r="AH13" s="17"/>
      <c r="AI13" s="17">
        <v>0.43332147890477302</v>
      </c>
      <c r="AJ13" s="17">
        <v>0.36450246764189798</v>
      </c>
      <c r="AK13" s="17">
        <v>0.25698377791329702</v>
      </c>
      <c r="AL13" s="17">
        <v>0.34608823273599998</v>
      </c>
      <c r="AM13" s="17"/>
      <c r="AN13" s="17">
        <v>0.44124755015243</v>
      </c>
      <c r="AO13" s="17">
        <v>0.33319266857670599</v>
      </c>
      <c r="AP13" s="17"/>
      <c r="AQ13" s="17">
        <v>0.37487720947862402</v>
      </c>
      <c r="AR13" s="17">
        <v>0.335572255276058</v>
      </c>
      <c r="AS13" s="17"/>
      <c r="AT13" s="17">
        <v>0.39146116773970402</v>
      </c>
      <c r="AU13" s="17">
        <v>0.30664212087599502</v>
      </c>
      <c r="AV13" s="17">
        <v>0.40717828773287701</v>
      </c>
    </row>
    <row r="14" spans="2:48" x14ac:dyDescent="0.35">
      <c r="B14" t="s">
        <v>62</v>
      </c>
      <c r="C14" s="17">
        <v>0.30716709153642402</v>
      </c>
      <c r="D14" s="17">
        <v>0.28218025896006099</v>
      </c>
      <c r="E14" s="17">
        <v>0.33218184233436299</v>
      </c>
      <c r="F14" s="17"/>
      <c r="G14" s="17">
        <v>0.19838913405422601</v>
      </c>
      <c r="H14" s="17">
        <v>0.35827987409397599</v>
      </c>
      <c r="I14" s="17">
        <v>0.16484413704359299</v>
      </c>
      <c r="J14" s="17">
        <v>0.33285016967480202</v>
      </c>
      <c r="K14" s="17">
        <v>0.360537987068138</v>
      </c>
      <c r="L14" s="17">
        <v>0.36022007239652098</v>
      </c>
      <c r="M14" s="17"/>
      <c r="N14" s="17">
        <v>0.397335788949572</v>
      </c>
      <c r="O14" s="17">
        <v>0.29519057456394299</v>
      </c>
      <c r="P14" s="17">
        <v>0.32547015811295199</v>
      </c>
      <c r="Q14" s="17">
        <v>0.25176170183726998</v>
      </c>
      <c r="R14" s="17"/>
      <c r="S14" s="17">
        <v>0.24768418223732999</v>
      </c>
      <c r="T14" s="17">
        <v>0.37026392240692202</v>
      </c>
      <c r="U14" s="17">
        <v>0.36618195762315098</v>
      </c>
      <c r="V14" s="17">
        <v>0.38245450461270297</v>
      </c>
      <c r="W14" s="17">
        <v>0.298427276876779</v>
      </c>
      <c r="X14" s="17"/>
      <c r="Y14" s="17">
        <v>0.237951559211832</v>
      </c>
      <c r="Z14" s="17">
        <v>0.38029287867753397</v>
      </c>
      <c r="AA14" s="17">
        <v>0.26274045555115499</v>
      </c>
      <c r="AB14" s="17"/>
      <c r="AC14" s="17">
        <v>0.24942969574547699</v>
      </c>
      <c r="AD14" s="17">
        <v>0.37054549402440301</v>
      </c>
      <c r="AE14" s="17">
        <v>0.314340933155276</v>
      </c>
      <c r="AF14" s="17">
        <v>0.33243637685158101</v>
      </c>
      <c r="AG14" s="17">
        <v>0.56388270404124796</v>
      </c>
      <c r="AH14" s="17"/>
      <c r="AI14" s="17">
        <v>0.21810716169238201</v>
      </c>
      <c r="AJ14" s="17">
        <v>0.335577415037558</v>
      </c>
      <c r="AK14" s="17">
        <v>0.337993825522796</v>
      </c>
      <c r="AL14" s="17">
        <v>0.33595109367613502</v>
      </c>
      <c r="AM14" s="17"/>
      <c r="AN14" s="17">
        <v>0.27489306864233698</v>
      </c>
      <c r="AO14" s="17">
        <v>0.31289937672300699</v>
      </c>
      <c r="AP14" s="17"/>
      <c r="AQ14" s="17">
        <v>0.29212579343143702</v>
      </c>
      <c r="AR14" s="17">
        <v>0.318020040381014</v>
      </c>
      <c r="AS14" s="17"/>
      <c r="AT14" s="17">
        <v>0.40321046430553698</v>
      </c>
      <c r="AU14" s="17">
        <v>0.23551541660101899</v>
      </c>
      <c r="AV14" s="17">
        <v>0.23639291918581201</v>
      </c>
    </row>
    <row r="15" spans="2:48" x14ac:dyDescent="0.35">
      <c r="B15" t="s">
        <v>63</v>
      </c>
      <c r="C15" s="17">
        <v>0.27859475506513098</v>
      </c>
      <c r="D15" s="17">
        <v>0.331054027305207</v>
      </c>
      <c r="E15" s="17">
        <v>0.22607686916997699</v>
      </c>
      <c r="F15" s="17"/>
      <c r="G15" s="17">
        <v>0.25805320321884001</v>
      </c>
      <c r="H15" s="17">
        <v>0.17565192227229101</v>
      </c>
      <c r="I15" s="17">
        <v>0.16239806591101</v>
      </c>
      <c r="J15" s="17">
        <v>0.28946299271019299</v>
      </c>
      <c r="K15" s="17">
        <v>0.40787435465223498</v>
      </c>
      <c r="L15" s="17">
        <v>0.33946990161552398</v>
      </c>
      <c r="M15" s="17"/>
      <c r="N15" s="17">
        <v>0.32814025664781299</v>
      </c>
      <c r="O15" s="17">
        <v>0.32130184101193099</v>
      </c>
      <c r="P15" s="17">
        <v>0.19755024438000399</v>
      </c>
      <c r="Q15" s="17">
        <v>0.26948331628400601</v>
      </c>
      <c r="R15" s="17"/>
      <c r="S15" s="17">
        <v>0.39353030957559898</v>
      </c>
      <c r="T15" s="17">
        <v>0.18136044853293601</v>
      </c>
      <c r="U15" s="17">
        <v>0.30735253158179898</v>
      </c>
      <c r="V15" s="17">
        <v>0.16160113067411699</v>
      </c>
      <c r="W15" s="17">
        <v>0.329635821216613</v>
      </c>
      <c r="X15" s="17"/>
      <c r="Y15" s="17">
        <v>0.34176056867998</v>
      </c>
      <c r="Z15" s="17">
        <v>0.23476419814722899</v>
      </c>
      <c r="AA15" s="17">
        <v>0.20477017048624199</v>
      </c>
      <c r="AB15" s="17"/>
      <c r="AC15" s="17">
        <v>0.31983815623527201</v>
      </c>
      <c r="AD15" s="17">
        <v>0.25244622814704698</v>
      </c>
      <c r="AE15" s="17">
        <v>0.32441262351597699</v>
      </c>
      <c r="AF15" s="17">
        <v>0.23559128338201199</v>
      </c>
      <c r="AG15" s="17">
        <v>0.12381932795197099</v>
      </c>
      <c r="AH15" s="17"/>
      <c r="AI15" s="17">
        <v>0.20963935502616299</v>
      </c>
      <c r="AJ15" s="17">
        <v>0.283419604227725</v>
      </c>
      <c r="AK15" s="17">
        <v>0.26793478553354</v>
      </c>
      <c r="AL15" s="17">
        <v>0.36197003217603202</v>
      </c>
      <c r="AM15" s="17"/>
      <c r="AN15" s="17">
        <v>0.223841428228823</v>
      </c>
      <c r="AO15" s="17">
        <v>0.29205462386532999</v>
      </c>
      <c r="AP15" s="17"/>
      <c r="AQ15" s="17">
        <v>0.29695039456040401</v>
      </c>
      <c r="AR15" s="17">
        <v>0.26361220226330601</v>
      </c>
      <c r="AS15" s="17"/>
      <c r="AT15" s="17">
        <v>0.24808032082696699</v>
      </c>
      <c r="AU15" s="17">
        <v>0.30033101718878602</v>
      </c>
      <c r="AV15" s="17">
        <v>0.22647300392368599</v>
      </c>
    </row>
    <row r="16" spans="2:48" x14ac:dyDescent="0.35">
      <c r="B16" t="s">
        <v>64</v>
      </c>
      <c r="C16" s="17">
        <v>0.198279233367815</v>
      </c>
      <c r="D16" s="17">
        <v>0.171688036551113</v>
      </c>
      <c r="E16" s="17">
        <v>0.224900140990097</v>
      </c>
      <c r="F16" s="17"/>
      <c r="G16" s="17">
        <v>7.0072738806753895E-2</v>
      </c>
      <c r="H16" s="17">
        <v>0.16405294264971501</v>
      </c>
      <c r="I16" s="17">
        <v>0.13364261253784299</v>
      </c>
      <c r="J16" s="17">
        <v>0.19977477624905901</v>
      </c>
      <c r="K16" s="17">
        <v>0.24839601529413399</v>
      </c>
      <c r="L16" s="17">
        <v>0.28713560161514401</v>
      </c>
      <c r="M16" s="17"/>
      <c r="N16" s="17">
        <v>0.28470462938359198</v>
      </c>
      <c r="O16" s="17">
        <v>0.17775526455410101</v>
      </c>
      <c r="P16" s="17">
        <v>0.20458313557217001</v>
      </c>
      <c r="Q16" s="17">
        <v>0.161335951349936</v>
      </c>
      <c r="R16" s="17"/>
      <c r="S16" s="17">
        <v>0.25925475302925499</v>
      </c>
      <c r="T16" s="17">
        <v>0.16599046372137399</v>
      </c>
      <c r="U16" s="17">
        <v>0.22335427038365699</v>
      </c>
      <c r="V16" s="17">
        <v>0.25416501594886398</v>
      </c>
      <c r="W16" s="17">
        <v>0.13651831734227399</v>
      </c>
      <c r="X16" s="17"/>
      <c r="Y16" s="17">
        <v>0.22780390553157501</v>
      </c>
      <c r="Z16" s="17">
        <v>0.17667452347514201</v>
      </c>
      <c r="AA16" s="17">
        <v>0.227573090789608</v>
      </c>
      <c r="AB16" s="17"/>
      <c r="AC16" s="17">
        <v>0.18116426752847201</v>
      </c>
      <c r="AD16" s="17">
        <v>0.16210405669390299</v>
      </c>
      <c r="AE16" s="17">
        <v>0.18607124969660199</v>
      </c>
      <c r="AF16" s="17">
        <v>0.27461231223883198</v>
      </c>
      <c r="AG16" s="17">
        <v>0.205369213783125</v>
      </c>
      <c r="AH16" s="17"/>
      <c r="AI16" s="17">
        <v>0.165119399269224</v>
      </c>
      <c r="AJ16" s="17">
        <v>0.16366579107100199</v>
      </c>
      <c r="AK16" s="17">
        <v>0.228791793638496</v>
      </c>
      <c r="AL16" s="17">
        <v>0.28166063680568099</v>
      </c>
      <c r="AM16" s="17"/>
      <c r="AN16" s="17">
        <v>0.14625799485763799</v>
      </c>
      <c r="AO16" s="17">
        <v>0.21162011594440899</v>
      </c>
      <c r="AP16" s="17"/>
      <c r="AQ16" s="17">
        <v>0.20976031527015401</v>
      </c>
      <c r="AR16" s="17">
        <v>0.19013542711509299</v>
      </c>
      <c r="AS16" s="17"/>
      <c r="AT16" s="17">
        <v>0.18317599842487101</v>
      </c>
      <c r="AU16" s="17">
        <v>0.231565083435609</v>
      </c>
      <c r="AV16" s="17">
        <v>0.23904239065213501</v>
      </c>
    </row>
    <row r="17" spans="2:48" x14ac:dyDescent="0.35">
      <c r="B17" t="s">
        <v>65</v>
      </c>
      <c r="C17" s="17">
        <v>0.183329214747219</v>
      </c>
      <c r="D17" s="17">
        <v>0.18249131236607599</v>
      </c>
      <c r="E17" s="17">
        <v>0.18416805333123101</v>
      </c>
      <c r="F17" s="17"/>
      <c r="G17" s="17">
        <v>0.114683128990602</v>
      </c>
      <c r="H17" s="17">
        <v>0.12490654761575801</v>
      </c>
      <c r="I17" s="17">
        <v>0.186441098317601</v>
      </c>
      <c r="J17" s="17">
        <v>0.25983320561627299</v>
      </c>
      <c r="K17" s="17">
        <v>0.17345659147286499</v>
      </c>
      <c r="L17" s="17">
        <v>0.20736454965787701</v>
      </c>
      <c r="M17" s="17"/>
      <c r="N17" s="17">
        <v>0.167158781119988</v>
      </c>
      <c r="O17" s="17">
        <v>0.20051963095390801</v>
      </c>
      <c r="P17" s="17">
        <v>0.13595505051218101</v>
      </c>
      <c r="Q17" s="17">
        <v>0.21486262055923899</v>
      </c>
      <c r="R17" s="17"/>
      <c r="S17" s="17">
        <v>0.13376762586902599</v>
      </c>
      <c r="T17" s="17">
        <v>0.23634778762029299</v>
      </c>
      <c r="U17" s="17">
        <v>0.271826272263261</v>
      </c>
      <c r="V17" s="17">
        <v>0.23536233569446599</v>
      </c>
      <c r="W17" s="17">
        <v>0.12634312204565601</v>
      </c>
      <c r="X17" s="17"/>
      <c r="Y17" s="17">
        <v>9.7029015213003403E-2</v>
      </c>
      <c r="Z17" s="17">
        <v>0.22259981600762099</v>
      </c>
      <c r="AA17" s="17">
        <v>0.249678947910075</v>
      </c>
      <c r="AB17" s="17"/>
      <c r="AC17" s="17">
        <v>0.190042403184641</v>
      </c>
      <c r="AD17" s="17">
        <v>0.19549477182793201</v>
      </c>
      <c r="AE17" s="17">
        <v>0.17707478653759301</v>
      </c>
      <c r="AF17" s="17">
        <v>0.13112715511443501</v>
      </c>
      <c r="AG17" s="17">
        <v>0.22486107638637101</v>
      </c>
      <c r="AH17" s="17"/>
      <c r="AI17" s="17">
        <v>0.179019609364376</v>
      </c>
      <c r="AJ17" s="17">
        <v>0.17001165003888999</v>
      </c>
      <c r="AK17" s="17">
        <v>0.216306180470765</v>
      </c>
      <c r="AL17" s="17">
        <v>0.21729380604322901</v>
      </c>
      <c r="AM17" s="17"/>
      <c r="AN17" s="17">
        <v>0.121747327918194</v>
      </c>
      <c r="AO17" s="17">
        <v>0.193540479916157</v>
      </c>
      <c r="AP17" s="17"/>
      <c r="AQ17" s="17">
        <v>0.17152478943472099</v>
      </c>
      <c r="AR17" s="17">
        <v>0.193400409269781</v>
      </c>
      <c r="AS17" s="17"/>
      <c r="AT17" s="17">
        <v>0.218949422632227</v>
      </c>
      <c r="AU17" s="17">
        <v>9.6768774368844096E-2</v>
      </c>
      <c r="AV17" s="17">
        <v>0.27983264622766801</v>
      </c>
    </row>
    <row r="18" spans="2:48" x14ac:dyDescent="0.35">
      <c r="B18" t="s">
        <v>66</v>
      </c>
      <c r="C18" s="17">
        <v>0.177061436664259</v>
      </c>
      <c r="D18" s="17">
        <v>0.21236308366759399</v>
      </c>
      <c r="E18" s="17">
        <v>0.14172034651821999</v>
      </c>
      <c r="F18" s="17"/>
      <c r="G18" s="17">
        <v>0.20863833914230001</v>
      </c>
      <c r="H18" s="17">
        <v>0.21983803552959399</v>
      </c>
      <c r="I18" s="17">
        <v>0.20335434088551599</v>
      </c>
      <c r="J18" s="17">
        <v>0.136403961997069</v>
      </c>
      <c r="K18" s="17">
        <v>0.15432292183346899</v>
      </c>
      <c r="L18" s="17">
        <v>0.159202810386709</v>
      </c>
      <c r="M18" s="17"/>
      <c r="N18" s="17">
        <v>0.15411084485708601</v>
      </c>
      <c r="O18" s="17">
        <v>0.19100942482479499</v>
      </c>
      <c r="P18" s="17">
        <v>0.21830694355736699</v>
      </c>
      <c r="Q18" s="17">
        <v>0.14914865412432399</v>
      </c>
      <c r="R18" s="17"/>
      <c r="S18" s="17">
        <v>0.17454266611949201</v>
      </c>
      <c r="T18" s="17">
        <v>0.17278422077837999</v>
      </c>
      <c r="U18" s="17">
        <v>0.287903398286252</v>
      </c>
      <c r="V18" s="17">
        <v>0.129170197250907</v>
      </c>
      <c r="W18" s="17">
        <v>0.15964787104176301</v>
      </c>
      <c r="X18" s="17"/>
      <c r="Y18" s="17">
        <v>0.15351674975257601</v>
      </c>
      <c r="Z18" s="17">
        <v>0.197139308836702</v>
      </c>
      <c r="AA18" s="17">
        <v>0.228533415220013</v>
      </c>
      <c r="AB18" s="17"/>
      <c r="AC18" s="17">
        <v>0.19720497770795001</v>
      </c>
      <c r="AD18" s="17">
        <v>0.157757583598408</v>
      </c>
      <c r="AE18" s="17">
        <v>0.20924752490609</v>
      </c>
      <c r="AF18" s="17">
        <v>0.163558134077084</v>
      </c>
      <c r="AG18" s="17">
        <v>0.33967563216536401</v>
      </c>
      <c r="AH18" s="17"/>
      <c r="AI18" s="17">
        <v>0.16892784936324101</v>
      </c>
      <c r="AJ18" s="17">
        <v>0.17362976699388399</v>
      </c>
      <c r="AK18" s="17">
        <v>0.19074212850800301</v>
      </c>
      <c r="AL18" s="17">
        <v>0.18206938449430399</v>
      </c>
      <c r="AM18" s="17"/>
      <c r="AN18" s="17">
        <v>0.14033713530967701</v>
      </c>
      <c r="AO18" s="17">
        <v>0.179491360767152</v>
      </c>
      <c r="AP18" s="17"/>
      <c r="AQ18" s="17">
        <v>0.16830836522399101</v>
      </c>
      <c r="AR18" s="17">
        <v>0.18486499334907899</v>
      </c>
      <c r="AS18" s="17"/>
      <c r="AT18" s="17">
        <v>0.19755345972112601</v>
      </c>
      <c r="AU18" s="17">
        <v>0.17725444058682699</v>
      </c>
      <c r="AV18" s="17">
        <v>0.217337339751731</v>
      </c>
    </row>
    <row r="19" spans="2:48" x14ac:dyDescent="0.35">
      <c r="B19" t="s">
        <v>67</v>
      </c>
      <c r="C19" s="17">
        <v>0.177027883008056</v>
      </c>
      <c r="D19" s="17">
        <v>0.14170567667108999</v>
      </c>
      <c r="E19" s="17">
        <v>0.21238955545902799</v>
      </c>
      <c r="F19" s="17"/>
      <c r="G19" s="17">
        <v>0.19222676647130299</v>
      </c>
      <c r="H19" s="17">
        <v>0.183321944853332</v>
      </c>
      <c r="I19" s="17">
        <v>0.17883733307897601</v>
      </c>
      <c r="J19" s="17">
        <v>0.12434511737225</v>
      </c>
      <c r="K19" s="17">
        <v>0.20362080241775901</v>
      </c>
      <c r="L19" s="17">
        <v>0.18251626426571499</v>
      </c>
      <c r="M19" s="17"/>
      <c r="N19" s="17">
        <v>0.19373272173470901</v>
      </c>
      <c r="O19" s="17">
        <v>0.17683975071257799</v>
      </c>
      <c r="P19" s="17">
        <v>0.16525261186265999</v>
      </c>
      <c r="Q19" s="17">
        <v>0.17230844882124</v>
      </c>
      <c r="R19" s="17"/>
      <c r="S19" s="17">
        <v>0.135592430478887</v>
      </c>
      <c r="T19" s="17">
        <v>0.18938108442504401</v>
      </c>
      <c r="U19" s="17">
        <v>0.39304828370799999</v>
      </c>
      <c r="V19" s="17">
        <v>0.13429277765329001</v>
      </c>
      <c r="W19" s="17">
        <v>0.17305924843345899</v>
      </c>
      <c r="X19" s="17"/>
      <c r="Y19" s="17">
        <v>0.15008972497036599</v>
      </c>
      <c r="Z19" s="17">
        <v>0.21740695669284801</v>
      </c>
      <c r="AA19" s="17">
        <v>0.167239128981232</v>
      </c>
      <c r="AB19" s="17"/>
      <c r="AC19" s="17">
        <v>0.162071876181373</v>
      </c>
      <c r="AD19" s="17">
        <v>0.14808603368613801</v>
      </c>
      <c r="AE19" s="17">
        <v>0.164539331198051</v>
      </c>
      <c r="AF19" s="17">
        <v>0.17501591628855201</v>
      </c>
      <c r="AG19" s="17">
        <v>0.46449466315457499</v>
      </c>
      <c r="AH19" s="17"/>
      <c r="AI19" s="17">
        <v>0.186417434498931</v>
      </c>
      <c r="AJ19" s="17">
        <v>0.159498928375469</v>
      </c>
      <c r="AK19" s="17">
        <v>0.18386229038539401</v>
      </c>
      <c r="AL19" s="17">
        <v>0.18614790117865199</v>
      </c>
      <c r="AM19" s="17"/>
      <c r="AN19" s="17">
        <v>0.23456473030658201</v>
      </c>
      <c r="AO19" s="17">
        <v>0.166179117548936</v>
      </c>
      <c r="AP19" s="17"/>
      <c r="AQ19" s="17">
        <v>0.18499658079633699</v>
      </c>
      <c r="AR19" s="17">
        <v>0.16986745456867</v>
      </c>
      <c r="AS19" s="17"/>
      <c r="AT19" s="17">
        <v>0.23008244156903301</v>
      </c>
      <c r="AU19" s="17">
        <v>0.13202264257146001</v>
      </c>
      <c r="AV19" s="17">
        <v>0.120312402521858</v>
      </c>
    </row>
    <row r="20" spans="2:48" x14ac:dyDescent="0.35">
      <c r="B20" t="s">
        <v>68</v>
      </c>
      <c r="C20" s="17">
        <v>0.175497114407932</v>
      </c>
      <c r="D20" s="17">
        <v>0.20504578892162201</v>
      </c>
      <c r="E20" s="17">
        <v>0.145915424647518</v>
      </c>
      <c r="F20" s="17"/>
      <c r="G20" s="17">
        <v>0.12746956316600699</v>
      </c>
      <c r="H20" s="17">
        <v>0.169501559199389</v>
      </c>
      <c r="I20" s="17">
        <v>0.105684441617938</v>
      </c>
      <c r="J20" s="17">
        <v>0.177878500172408</v>
      </c>
      <c r="K20" s="17">
        <v>0.21028824624880499</v>
      </c>
      <c r="L20" s="17">
        <v>0.22154632745334299</v>
      </c>
      <c r="M20" s="17"/>
      <c r="N20" s="17">
        <v>0.14393591450908699</v>
      </c>
      <c r="O20" s="17">
        <v>0.19096928789638801</v>
      </c>
      <c r="P20" s="17">
        <v>0.21653566522415499</v>
      </c>
      <c r="Q20" s="17">
        <v>0.151711607941211</v>
      </c>
      <c r="R20" s="17"/>
      <c r="S20" s="17">
        <v>0.25140767829419502</v>
      </c>
      <c r="T20" s="17">
        <v>0.13295760564472101</v>
      </c>
      <c r="U20" s="17">
        <v>0.14845285263032201</v>
      </c>
      <c r="V20" s="17">
        <v>0.15818599017922599</v>
      </c>
      <c r="W20" s="17">
        <v>9.39599037333992E-2</v>
      </c>
      <c r="X20" s="17"/>
      <c r="Y20" s="17">
        <v>0.20225697485733499</v>
      </c>
      <c r="Z20" s="17">
        <v>0.15588476947359101</v>
      </c>
      <c r="AA20" s="17">
        <v>9.6942326455514399E-2</v>
      </c>
      <c r="AB20" s="17"/>
      <c r="AC20" s="17">
        <v>0.21557268847755301</v>
      </c>
      <c r="AD20" s="17">
        <v>0.148409960644862</v>
      </c>
      <c r="AE20" s="17">
        <v>0.160299354361498</v>
      </c>
      <c r="AF20" s="17">
        <v>0.13520066903113501</v>
      </c>
      <c r="AG20" s="17">
        <v>0.21502945043953001</v>
      </c>
      <c r="AH20" s="17"/>
      <c r="AI20" s="17">
        <v>0.226830158176896</v>
      </c>
      <c r="AJ20" s="17">
        <v>0.181146872929068</v>
      </c>
      <c r="AK20" s="17">
        <v>9.1507109051855301E-2</v>
      </c>
      <c r="AL20" s="17">
        <v>0.16341861794622101</v>
      </c>
      <c r="AM20" s="17"/>
      <c r="AN20" s="17">
        <v>0.199315336533754</v>
      </c>
      <c r="AO20" s="17">
        <v>0.17342542354731599</v>
      </c>
      <c r="AP20" s="17"/>
      <c r="AQ20" s="17">
        <v>0.133754595949444</v>
      </c>
      <c r="AR20" s="17">
        <v>0.20725109190937699</v>
      </c>
      <c r="AS20" s="17"/>
      <c r="AT20" s="17">
        <v>0.140994302647275</v>
      </c>
      <c r="AU20" s="17">
        <v>0.24463991230541501</v>
      </c>
      <c r="AV20" s="17">
        <v>5.0456620527800401E-2</v>
      </c>
    </row>
    <row r="21" spans="2:48" x14ac:dyDescent="0.35">
      <c r="B21" t="s">
        <v>69</v>
      </c>
      <c r="C21" s="17">
        <v>0.15956433719427501</v>
      </c>
      <c r="D21" s="17">
        <v>0.121413516986304</v>
      </c>
      <c r="E21" s="17">
        <v>0.197757783975609</v>
      </c>
      <c r="F21" s="17"/>
      <c r="G21" s="17">
        <v>0.246697652483581</v>
      </c>
      <c r="H21" s="17">
        <v>0.20657101598511099</v>
      </c>
      <c r="I21" s="17">
        <v>0.226689364971315</v>
      </c>
      <c r="J21" s="17">
        <v>0.118108291196993</v>
      </c>
      <c r="K21" s="17">
        <v>0.11456928113970399</v>
      </c>
      <c r="L21" s="17">
        <v>0.102662519571244</v>
      </c>
      <c r="M21" s="17"/>
      <c r="N21" s="17">
        <v>0.12815991096496199</v>
      </c>
      <c r="O21" s="17">
        <v>0.14683615367340699</v>
      </c>
      <c r="P21" s="17">
        <v>0.19901903886247799</v>
      </c>
      <c r="Q21" s="17">
        <v>0.16466629398897201</v>
      </c>
      <c r="R21" s="17"/>
      <c r="S21" s="17">
        <v>9.2846685939625306E-2</v>
      </c>
      <c r="T21" s="17">
        <v>0.21258334556462499</v>
      </c>
      <c r="U21" s="17">
        <v>3.0768911088197699E-2</v>
      </c>
      <c r="V21" s="17">
        <v>0.117556154321866</v>
      </c>
      <c r="W21" s="17">
        <v>0.24940858548384401</v>
      </c>
      <c r="X21" s="17"/>
      <c r="Y21" s="17">
        <v>0.16012194467616001</v>
      </c>
      <c r="Z21" s="17">
        <v>0.20012677193044601</v>
      </c>
      <c r="AA21" s="17">
        <v>8.7335231663275698E-2</v>
      </c>
      <c r="AB21" s="17"/>
      <c r="AC21" s="17">
        <v>0.12953675845120499</v>
      </c>
      <c r="AD21" s="17">
        <v>0.18950544720435999</v>
      </c>
      <c r="AE21" s="17">
        <v>0.15915805662774701</v>
      </c>
      <c r="AF21" s="17">
        <v>0.18080558532264501</v>
      </c>
      <c r="AG21" s="17">
        <v>0.58344631417492698</v>
      </c>
      <c r="AH21" s="17"/>
      <c r="AI21" s="17">
        <v>0.20400243599234699</v>
      </c>
      <c r="AJ21" s="17">
        <v>0.150957863020314</v>
      </c>
      <c r="AK21" s="17">
        <v>0.14733814442165699</v>
      </c>
      <c r="AL21" s="17">
        <v>0.15421087522864399</v>
      </c>
      <c r="AM21" s="17"/>
      <c r="AN21" s="17">
        <v>0.22593257625098401</v>
      </c>
      <c r="AO21" s="17">
        <v>0.14546418381990101</v>
      </c>
      <c r="AP21" s="17"/>
      <c r="AQ21" s="17">
        <v>0.13424741815240401</v>
      </c>
      <c r="AR21" s="17">
        <v>0.17506841152302999</v>
      </c>
      <c r="AS21" s="17"/>
      <c r="AT21" s="17">
        <v>0.19711177367347399</v>
      </c>
      <c r="AU21" s="17">
        <v>0.12376270874645701</v>
      </c>
      <c r="AV21" s="17">
        <v>0.113746843789142</v>
      </c>
    </row>
    <row r="22" spans="2:48" x14ac:dyDescent="0.35">
      <c r="B22" t="s">
        <v>70</v>
      </c>
      <c r="C22" s="17">
        <v>0.1542968719118</v>
      </c>
      <c r="D22" s="17">
        <v>0.182615296505724</v>
      </c>
      <c r="E22" s="17">
        <v>0.12594680665073299</v>
      </c>
      <c r="F22" s="17"/>
      <c r="G22" s="17">
        <v>0.125968194690906</v>
      </c>
      <c r="H22" s="17">
        <v>0.124008897957083</v>
      </c>
      <c r="I22" s="17">
        <v>0.22256221719421601</v>
      </c>
      <c r="J22" s="17">
        <v>0.13983748058561299</v>
      </c>
      <c r="K22" s="17">
        <v>9.2584289763302297E-2</v>
      </c>
      <c r="L22" s="17">
        <v>0.19505191659492699</v>
      </c>
      <c r="M22" s="17"/>
      <c r="N22" s="17">
        <v>0.142666851721161</v>
      </c>
      <c r="O22" s="17">
        <v>0.166218282702978</v>
      </c>
      <c r="P22" s="17">
        <v>0.18710342877204</v>
      </c>
      <c r="Q22" s="17">
        <v>0.12722042194407801</v>
      </c>
      <c r="R22" s="17"/>
      <c r="S22" s="17">
        <v>0.207987165239989</v>
      </c>
      <c r="T22" s="17">
        <v>0.11440457947905</v>
      </c>
      <c r="U22" s="17">
        <v>7.93608391766394E-2</v>
      </c>
      <c r="V22" s="17">
        <v>0.322724169716891</v>
      </c>
      <c r="W22" s="17">
        <v>7.9013452325819897E-2</v>
      </c>
      <c r="X22" s="17"/>
      <c r="Y22" s="17">
        <v>0.26280781443381801</v>
      </c>
      <c r="Z22" s="17">
        <v>0.10854601433876999</v>
      </c>
      <c r="AA22" s="17">
        <v>0.12532197580236401</v>
      </c>
      <c r="AB22" s="17"/>
      <c r="AC22" s="17">
        <v>0.13558256975196201</v>
      </c>
      <c r="AD22" s="17">
        <v>0.117723589679896</v>
      </c>
      <c r="AE22" s="17">
        <v>0.12906409482466899</v>
      </c>
      <c r="AF22" s="17">
        <v>0.16042935099366801</v>
      </c>
      <c r="AG22" s="17">
        <v>0</v>
      </c>
      <c r="AH22" s="17"/>
      <c r="AI22" s="17">
        <v>0.179491919680907</v>
      </c>
      <c r="AJ22" s="17">
        <v>0.138061222447563</v>
      </c>
      <c r="AK22" s="17">
        <v>0.17478834999169099</v>
      </c>
      <c r="AL22" s="17">
        <v>0.15023774520149599</v>
      </c>
      <c r="AM22" s="17"/>
      <c r="AN22" s="17">
        <v>9.9908783545645599E-2</v>
      </c>
      <c r="AO22" s="17">
        <v>0.166430234783426</v>
      </c>
      <c r="AP22" s="17"/>
      <c r="AQ22" s="17">
        <v>0.11232571236525001</v>
      </c>
      <c r="AR22" s="17">
        <v>0.18604386665476899</v>
      </c>
      <c r="AS22" s="17"/>
      <c r="AT22" s="17">
        <v>0.111501126520305</v>
      </c>
      <c r="AU22" s="17">
        <v>0.19430451342772101</v>
      </c>
      <c r="AV22" s="17">
        <v>0.13471841238107299</v>
      </c>
    </row>
    <row r="23" spans="2:48" x14ac:dyDescent="0.35">
      <c r="B23" t="s">
        <v>71</v>
      </c>
      <c r="C23" s="17">
        <v>0.142398203387477</v>
      </c>
      <c r="D23" s="17">
        <v>0.16595545048997601</v>
      </c>
      <c r="E23" s="17">
        <v>0.118814635364056</v>
      </c>
      <c r="F23" s="17"/>
      <c r="G23" s="17">
        <v>0.123104449013881</v>
      </c>
      <c r="H23" s="17">
        <v>0.11610442478388699</v>
      </c>
      <c r="I23" s="17">
        <v>0.16467880251244801</v>
      </c>
      <c r="J23" s="17">
        <v>0.179403654306238</v>
      </c>
      <c r="K23" s="17">
        <v>0.117149687134589</v>
      </c>
      <c r="L23" s="17">
        <v>0.14666783345112999</v>
      </c>
      <c r="M23" s="17"/>
      <c r="N23" s="17">
        <v>0.13027609183130201</v>
      </c>
      <c r="O23" s="17">
        <v>0.13234749813757901</v>
      </c>
      <c r="P23" s="17">
        <v>0.152619352263834</v>
      </c>
      <c r="Q23" s="17">
        <v>0.14627038364405201</v>
      </c>
      <c r="R23" s="17"/>
      <c r="S23" s="17">
        <v>0.19950551160538199</v>
      </c>
      <c r="T23" s="17">
        <v>0.10270137797731101</v>
      </c>
      <c r="U23" s="17">
        <v>7.4134791844003095E-2</v>
      </c>
      <c r="V23" s="17">
        <v>0.156650287797032</v>
      </c>
      <c r="W23" s="17">
        <v>0.118307723631593</v>
      </c>
      <c r="X23" s="17"/>
      <c r="Y23" s="17">
        <v>0.214016884110485</v>
      </c>
      <c r="Z23" s="17">
        <v>0.117203903627482</v>
      </c>
      <c r="AA23" s="17">
        <v>7.7532634946086698E-2</v>
      </c>
      <c r="AB23" s="17"/>
      <c r="AC23" s="17">
        <v>0.12666492289233799</v>
      </c>
      <c r="AD23" s="17">
        <v>8.2220839701864806E-2</v>
      </c>
      <c r="AE23" s="17">
        <v>0.19618338875879199</v>
      </c>
      <c r="AF23" s="17">
        <v>0.14190452248889299</v>
      </c>
      <c r="AG23" s="17">
        <v>0</v>
      </c>
      <c r="AH23" s="17"/>
      <c r="AI23" s="17">
        <v>0.126924239491919</v>
      </c>
      <c r="AJ23" s="17">
        <v>0.13351195635711099</v>
      </c>
      <c r="AK23" s="17">
        <v>0.17941971932863601</v>
      </c>
      <c r="AL23" s="17">
        <v>0.15579726460180099</v>
      </c>
      <c r="AM23" s="17"/>
      <c r="AN23" s="17">
        <v>0.14115400147278601</v>
      </c>
      <c r="AO23" s="17">
        <v>0.14345235618754501</v>
      </c>
      <c r="AP23" s="17"/>
      <c r="AQ23" s="17">
        <v>0.13655109501757301</v>
      </c>
      <c r="AR23" s="17">
        <v>0.14780793020501601</v>
      </c>
      <c r="AS23" s="17"/>
      <c r="AT23" s="17">
        <v>0.115880584740865</v>
      </c>
      <c r="AU23" s="17">
        <v>0.25203970620392502</v>
      </c>
      <c r="AV23" s="17">
        <v>0.16192926887391801</v>
      </c>
    </row>
    <row r="24" spans="2:48" x14ac:dyDescent="0.35">
      <c r="B24" t="s">
        <v>72</v>
      </c>
      <c r="C24" s="17">
        <v>0.13676447421342799</v>
      </c>
      <c r="D24" s="17">
        <v>0.146955715485479</v>
      </c>
      <c r="E24" s="17">
        <v>0.126561846090678</v>
      </c>
      <c r="F24" s="17"/>
      <c r="G24" s="17">
        <v>0.121582869599986</v>
      </c>
      <c r="H24" s="17">
        <v>8.0420722305766204E-2</v>
      </c>
      <c r="I24" s="17">
        <v>0.13184615014048201</v>
      </c>
      <c r="J24" s="17">
        <v>0.141322224252828</v>
      </c>
      <c r="K24" s="17">
        <v>0.16607862309016799</v>
      </c>
      <c r="L24" s="17">
        <v>0.162737962207498</v>
      </c>
      <c r="M24" s="17"/>
      <c r="N24" s="17">
        <v>9.9533896295263102E-2</v>
      </c>
      <c r="O24" s="17">
        <v>0.13240111482025099</v>
      </c>
      <c r="P24" s="17">
        <v>0.10075352957759</v>
      </c>
      <c r="Q24" s="17">
        <v>0.19395813815027099</v>
      </c>
      <c r="R24" s="17"/>
      <c r="S24" s="17">
        <v>0.16094680700587799</v>
      </c>
      <c r="T24" s="17">
        <v>0.13978804641016301</v>
      </c>
      <c r="U24" s="17">
        <v>6.1681724231875901E-2</v>
      </c>
      <c r="V24" s="17">
        <v>0.10154788012312201</v>
      </c>
      <c r="W24" s="17">
        <v>9.6234228383986098E-2</v>
      </c>
      <c r="X24" s="17"/>
      <c r="Y24" s="17">
        <v>0.16581767481599</v>
      </c>
      <c r="Z24" s="17">
        <v>0.12691650469111301</v>
      </c>
      <c r="AA24" s="17">
        <v>0.104459286530748</v>
      </c>
      <c r="AB24" s="17"/>
      <c r="AC24" s="17">
        <v>0.200688464260146</v>
      </c>
      <c r="AD24" s="17">
        <v>0.103336097181607</v>
      </c>
      <c r="AE24" s="17">
        <v>8.2999236849931601E-2</v>
      </c>
      <c r="AF24" s="17">
        <v>0.13242806872870899</v>
      </c>
      <c r="AG24" s="17">
        <v>5.3172518635330797E-2</v>
      </c>
      <c r="AH24" s="17"/>
      <c r="AI24" s="17">
        <v>0.17970091648259701</v>
      </c>
      <c r="AJ24" s="17">
        <v>0.16083952193856799</v>
      </c>
      <c r="AK24" s="17">
        <v>0.11907181028145</v>
      </c>
      <c r="AL24" s="17">
        <v>5.1587459968538002E-2</v>
      </c>
      <c r="AM24" s="17"/>
      <c r="AN24" s="17">
        <v>0.10502656815028</v>
      </c>
      <c r="AO24" s="17">
        <v>0.145193136916593</v>
      </c>
      <c r="AP24" s="17"/>
      <c r="AQ24" s="17">
        <v>0.146103389903145</v>
      </c>
      <c r="AR24" s="17">
        <v>0.13109724104284201</v>
      </c>
      <c r="AS24" s="17"/>
      <c r="AT24" s="17">
        <v>0.16777887628108301</v>
      </c>
      <c r="AU24" s="17">
        <v>0.24247114685013399</v>
      </c>
      <c r="AV24" s="17">
        <v>4.4751886353196199E-2</v>
      </c>
    </row>
    <row r="25" spans="2:48" x14ac:dyDescent="0.35">
      <c r="B25" t="s">
        <v>73</v>
      </c>
      <c r="C25" s="17">
        <v>9.2453607314804703E-2</v>
      </c>
      <c r="D25" s="17">
        <v>9.0641065326178702E-2</v>
      </c>
      <c r="E25" s="17">
        <v>9.4268174488043394E-2</v>
      </c>
      <c r="F25" s="17"/>
      <c r="G25" s="17">
        <v>0.252858935973092</v>
      </c>
      <c r="H25" s="17">
        <v>0.10132798601892</v>
      </c>
      <c r="I25" s="17">
        <v>0.18915452498497701</v>
      </c>
      <c r="J25" s="17">
        <v>7.2986065048948001E-2</v>
      </c>
      <c r="K25" s="17">
        <v>3.0317706334301101E-2</v>
      </c>
      <c r="L25" s="17">
        <v>5.8841399791816898E-3</v>
      </c>
      <c r="M25" s="17"/>
      <c r="N25" s="17">
        <v>0.14099462952757</v>
      </c>
      <c r="O25" s="17">
        <v>8.3338791637783696E-2</v>
      </c>
      <c r="P25" s="17">
        <v>6.2781862022807805E-2</v>
      </c>
      <c r="Q25" s="17">
        <v>8.8605292889191306E-2</v>
      </c>
      <c r="R25" s="17"/>
      <c r="S25" s="17">
        <v>3.4116679948803602E-2</v>
      </c>
      <c r="T25" s="17">
        <v>0.103234914968216</v>
      </c>
      <c r="U25" s="17">
        <v>0.173507050915541</v>
      </c>
      <c r="V25" s="17">
        <v>0.10154788012312201</v>
      </c>
      <c r="W25" s="17">
        <v>0.102440975187866</v>
      </c>
      <c r="X25" s="17"/>
      <c r="Y25" s="17">
        <v>4.8189275519970799E-2</v>
      </c>
      <c r="Z25" s="17">
        <v>0.10018008196283799</v>
      </c>
      <c r="AA25" s="17">
        <v>0.149787376444661</v>
      </c>
      <c r="AB25" s="17"/>
      <c r="AC25" s="17">
        <v>6.5927833407597905E-2</v>
      </c>
      <c r="AD25" s="17">
        <v>9.7509947647040393E-2</v>
      </c>
      <c r="AE25" s="17">
        <v>0.107515232721104</v>
      </c>
      <c r="AF25" s="17">
        <v>0.17228131499999599</v>
      </c>
      <c r="AG25" s="17">
        <v>0</v>
      </c>
      <c r="AH25" s="17"/>
      <c r="AI25" s="17">
        <v>0.110798457102395</v>
      </c>
      <c r="AJ25" s="17">
        <v>6.8507286337409004E-2</v>
      </c>
      <c r="AK25" s="17">
        <v>0.100902807607095</v>
      </c>
      <c r="AL25" s="17">
        <v>0.113493517974102</v>
      </c>
      <c r="AM25" s="17"/>
      <c r="AN25" s="17">
        <v>9.5579475503187405E-2</v>
      </c>
      <c r="AO25" s="17">
        <v>9.2760337362385398E-2</v>
      </c>
      <c r="AP25" s="17"/>
      <c r="AQ25" s="17">
        <v>9.6862233984141399E-2</v>
      </c>
      <c r="AR25" s="17">
        <v>8.6031050264348194E-2</v>
      </c>
      <c r="AS25" s="17"/>
      <c r="AT25" s="17">
        <v>9.3782463052507897E-2</v>
      </c>
      <c r="AU25" s="17">
        <v>5.6397122318763301E-2</v>
      </c>
      <c r="AV25" s="17">
        <v>0.17866732441754399</v>
      </c>
    </row>
    <row r="26" spans="2:48" x14ac:dyDescent="0.35">
      <c r="B26" t="s">
        <v>74</v>
      </c>
      <c r="C26" s="17">
        <v>8.7947505582294902E-2</v>
      </c>
      <c r="D26" s="17">
        <v>0.107332418393668</v>
      </c>
      <c r="E26" s="17">
        <v>6.8540933671495802E-2</v>
      </c>
      <c r="F26" s="17"/>
      <c r="G26" s="17">
        <v>7.6009885261611301E-2</v>
      </c>
      <c r="H26" s="17">
        <v>0.10743879360484</v>
      </c>
      <c r="I26" s="17">
        <v>5.3617203811194801E-2</v>
      </c>
      <c r="J26" s="17">
        <v>8.4503968712296498E-2</v>
      </c>
      <c r="K26" s="17">
        <v>0.13075805821259401</v>
      </c>
      <c r="L26" s="17">
        <v>7.5810695408793899E-2</v>
      </c>
      <c r="M26" s="17"/>
      <c r="N26" s="17">
        <v>9.91456532938437E-2</v>
      </c>
      <c r="O26" s="17">
        <v>0.10451251573025599</v>
      </c>
      <c r="P26" s="17">
        <v>7.8812003383488205E-2</v>
      </c>
      <c r="Q26" s="17">
        <v>6.4348176005395497E-2</v>
      </c>
      <c r="R26" s="17"/>
      <c r="S26" s="17">
        <v>7.3627280831078099E-2</v>
      </c>
      <c r="T26" s="17">
        <v>0.104027985576832</v>
      </c>
      <c r="U26" s="17">
        <v>0.11515537576500801</v>
      </c>
      <c r="V26" s="17">
        <v>0.31433746809284202</v>
      </c>
      <c r="W26" s="17">
        <v>3.1849490133214899E-2</v>
      </c>
      <c r="X26" s="17"/>
      <c r="Y26" s="17">
        <v>0.100346085585433</v>
      </c>
      <c r="Z26" s="17">
        <v>0.105398337249277</v>
      </c>
      <c r="AA26" s="17">
        <v>5.6642490307641798E-2</v>
      </c>
      <c r="AB26" s="17"/>
      <c r="AC26" s="17">
        <v>9.6276092472979996E-2</v>
      </c>
      <c r="AD26" s="17">
        <v>7.2124695136954797E-2</v>
      </c>
      <c r="AE26" s="17">
        <v>9.0266056560917504E-2</v>
      </c>
      <c r="AF26" s="17">
        <v>0.13005692552869899</v>
      </c>
      <c r="AG26" s="17">
        <v>0</v>
      </c>
      <c r="AH26" s="17"/>
      <c r="AI26" s="17">
        <v>3.9006752996358501E-2</v>
      </c>
      <c r="AJ26" s="17">
        <v>0.122381896217489</v>
      </c>
      <c r="AK26" s="17">
        <v>8.8513574509024806E-2</v>
      </c>
      <c r="AL26" s="17">
        <v>7.7210574097415594E-2</v>
      </c>
      <c r="AM26" s="17"/>
      <c r="AN26" s="17">
        <v>4.8501108718075399E-2</v>
      </c>
      <c r="AO26" s="17">
        <v>9.6920007545854905E-2</v>
      </c>
      <c r="AP26" s="17"/>
      <c r="AQ26" s="17">
        <v>0.111129544357588</v>
      </c>
      <c r="AR26" s="17">
        <v>7.1826261275098002E-2</v>
      </c>
      <c r="AS26" s="17"/>
      <c r="AT26" s="17">
        <v>8.9772989685836996E-2</v>
      </c>
      <c r="AU26" s="17">
        <v>0.12060762842493999</v>
      </c>
      <c r="AV26" s="17">
        <v>0.14303820227821301</v>
      </c>
    </row>
    <row r="27" spans="2:48" x14ac:dyDescent="0.35">
      <c r="B27" t="s">
        <v>75</v>
      </c>
      <c r="C27" s="17">
        <v>4.4343494453656498E-2</v>
      </c>
      <c r="D27" s="17">
        <v>5.5004899689444997E-2</v>
      </c>
      <c r="E27" s="17">
        <v>3.3670177044815397E-2</v>
      </c>
      <c r="F27" s="17"/>
      <c r="G27" s="17">
        <v>7.4587992491660399E-2</v>
      </c>
      <c r="H27" s="17">
        <v>9.1294328846196607E-2</v>
      </c>
      <c r="I27" s="17">
        <v>3.7863128538288299E-2</v>
      </c>
      <c r="J27" s="17">
        <v>2.21635903032435E-2</v>
      </c>
      <c r="K27" s="17">
        <v>3.7256774987174501E-2</v>
      </c>
      <c r="L27" s="17">
        <v>2.2360310752357501E-2</v>
      </c>
      <c r="M27" s="17"/>
      <c r="N27" s="17">
        <v>5.09237001421909E-2</v>
      </c>
      <c r="O27" s="17">
        <v>4.2332629211236997E-2</v>
      </c>
      <c r="P27" s="17">
        <v>5.0368672606578901E-2</v>
      </c>
      <c r="Q27" s="17">
        <v>3.0105530971040899E-2</v>
      </c>
      <c r="R27" s="17"/>
      <c r="S27" s="17">
        <v>3.7477812257502803E-2</v>
      </c>
      <c r="T27" s="17">
        <v>5.6355017976289501E-2</v>
      </c>
      <c r="U27" s="17">
        <v>5.4648624672003598E-2</v>
      </c>
      <c r="V27" s="17">
        <v>0</v>
      </c>
      <c r="W27" s="17">
        <v>1.9063148267894101E-2</v>
      </c>
      <c r="X27" s="17"/>
      <c r="Y27" s="17">
        <v>3.9511599194398297E-2</v>
      </c>
      <c r="Z27" s="17">
        <v>4.1063556200339198E-2</v>
      </c>
      <c r="AA27" s="17">
        <v>5.7731731236006098E-2</v>
      </c>
      <c r="AB27" s="17"/>
      <c r="AC27" s="17">
        <v>6.1157297078160998E-2</v>
      </c>
      <c r="AD27" s="17">
        <v>4.4344288187548597E-2</v>
      </c>
      <c r="AE27" s="17">
        <v>5.1155569014743801E-2</v>
      </c>
      <c r="AF27" s="17">
        <v>2.65136489260147E-2</v>
      </c>
      <c r="AG27" s="17">
        <v>0</v>
      </c>
      <c r="AH27" s="17"/>
      <c r="AI27" s="17">
        <v>5.9440362451422299E-2</v>
      </c>
      <c r="AJ27" s="17">
        <v>3.9614491481125801E-2</v>
      </c>
      <c r="AK27" s="17">
        <v>2.2748071584226599E-2</v>
      </c>
      <c r="AL27" s="17">
        <v>4.4001407678556897E-2</v>
      </c>
      <c r="AM27" s="17"/>
      <c r="AN27" s="17">
        <v>4.4728058234027097E-2</v>
      </c>
      <c r="AO27" s="17">
        <v>4.5084346027822901E-2</v>
      </c>
      <c r="AP27" s="17"/>
      <c r="AQ27" s="17">
        <v>5.0138427961287001E-2</v>
      </c>
      <c r="AR27" s="17">
        <v>4.04961070904871E-2</v>
      </c>
      <c r="AS27" s="17"/>
      <c r="AT27" s="17">
        <v>4.8717848675409903E-2</v>
      </c>
      <c r="AU27" s="17">
        <v>4.6412311948597698E-2</v>
      </c>
      <c r="AV27" s="17">
        <v>6.5552608212919999E-2</v>
      </c>
    </row>
    <row r="28" spans="2:48" x14ac:dyDescent="0.35">
      <c r="B28" t="s">
        <v>76</v>
      </c>
      <c r="C28" s="17">
        <v>4.2157208382197602E-2</v>
      </c>
      <c r="D28" s="17">
        <v>3.77630025473727E-2</v>
      </c>
      <c r="E28" s="17">
        <v>4.6556323939444297E-2</v>
      </c>
      <c r="F28" s="17"/>
      <c r="G28" s="17">
        <v>5.2607843750409E-2</v>
      </c>
      <c r="H28" s="17">
        <v>6.7943969403230706E-2</v>
      </c>
      <c r="I28" s="17">
        <v>0.109179025349006</v>
      </c>
      <c r="J28" s="17">
        <v>1.74825884635515E-2</v>
      </c>
      <c r="K28" s="17">
        <v>1.34246806800816E-2</v>
      </c>
      <c r="L28" s="17">
        <v>1.2474147592991701E-2</v>
      </c>
      <c r="M28" s="17"/>
      <c r="N28" s="17">
        <v>4.4774927101244803E-2</v>
      </c>
      <c r="O28" s="17">
        <v>3.9894043499195099E-2</v>
      </c>
      <c r="P28" s="17">
        <v>6.1058984562258799E-2</v>
      </c>
      <c r="Q28" s="17">
        <v>2.9031859906725101E-2</v>
      </c>
      <c r="R28" s="17"/>
      <c r="S28" s="17">
        <v>3.1762173157235299E-2</v>
      </c>
      <c r="T28" s="17">
        <v>3.6444286119447798E-2</v>
      </c>
      <c r="U28" s="17">
        <v>0</v>
      </c>
      <c r="V28" s="17">
        <v>0.18427260492481701</v>
      </c>
      <c r="W28" s="17">
        <v>5.68254079494981E-2</v>
      </c>
      <c r="X28" s="17"/>
      <c r="Y28" s="17">
        <v>6.6224588714012697E-2</v>
      </c>
      <c r="Z28" s="17">
        <v>3.1076785626166E-2</v>
      </c>
      <c r="AA28" s="17">
        <v>3.11938721417474E-2</v>
      </c>
      <c r="AB28" s="17"/>
      <c r="AC28" s="17">
        <v>3.2732853149510799E-2</v>
      </c>
      <c r="AD28" s="17">
        <v>3.4230750547378203E-2</v>
      </c>
      <c r="AE28" s="17">
        <v>5.8623432956421098E-2</v>
      </c>
      <c r="AF28" s="17">
        <v>6.6984682772258206E-2</v>
      </c>
      <c r="AG28" s="17">
        <v>0</v>
      </c>
      <c r="AH28" s="17"/>
      <c r="AI28" s="17">
        <v>7.7363650570935498E-3</v>
      </c>
      <c r="AJ28" s="17">
        <v>6.8327595540056504E-2</v>
      </c>
      <c r="AK28" s="17">
        <v>3.5924787001341503E-2</v>
      </c>
      <c r="AL28" s="17">
        <v>2.6503396066150701E-2</v>
      </c>
      <c r="AM28" s="17"/>
      <c r="AN28" s="17">
        <v>9.4440452316154402E-2</v>
      </c>
      <c r="AO28" s="17">
        <v>3.3173529653972703E-2</v>
      </c>
      <c r="AP28" s="17"/>
      <c r="AQ28" s="17">
        <v>7.6550552080000306E-2</v>
      </c>
      <c r="AR28" s="17">
        <v>1.7518386075121999E-2</v>
      </c>
      <c r="AS28" s="17"/>
      <c r="AT28" s="17">
        <v>3.2461575911314398E-2</v>
      </c>
      <c r="AU28" s="17">
        <v>5.5833618747188701E-2</v>
      </c>
      <c r="AV28" s="17">
        <v>4.0560522237088802E-2</v>
      </c>
    </row>
    <row r="29" spans="2:48" x14ac:dyDescent="0.35">
      <c r="B29" t="s">
        <v>77</v>
      </c>
      <c r="C29" s="17">
        <v>2.6468981837305901E-2</v>
      </c>
      <c r="D29" s="17">
        <v>2.4240500463753398E-2</v>
      </c>
      <c r="E29" s="17">
        <v>2.8699953131762702E-2</v>
      </c>
      <c r="F29" s="17"/>
      <c r="G29" s="17">
        <v>0</v>
      </c>
      <c r="H29" s="17">
        <v>1.0249879894729801E-2</v>
      </c>
      <c r="I29" s="17">
        <v>2.1256111177642801E-2</v>
      </c>
      <c r="J29" s="17">
        <v>5.8954970101217898E-2</v>
      </c>
      <c r="K29" s="17">
        <v>3.0317706334301101E-2</v>
      </c>
      <c r="L29" s="17">
        <v>2.8396568608629599E-2</v>
      </c>
      <c r="M29" s="17"/>
      <c r="N29" s="17">
        <v>5.0796879523117401E-3</v>
      </c>
      <c r="O29" s="17">
        <v>3.2990469813468502E-2</v>
      </c>
      <c r="P29" s="17">
        <v>2.9703006138095001E-2</v>
      </c>
      <c r="Q29" s="17">
        <v>3.1587469231569403E-2</v>
      </c>
      <c r="R29" s="17"/>
      <c r="S29" s="17">
        <v>3.7203950660294E-2</v>
      </c>
      <c r="T29" s="17">
        <v>2.2430865212106001E-2</v>
      </c>
      <c r="U29" s="17">
        <v>0</v>
      </c>
      <c r="V29" s="17">
        <v>0</v>
      </c>
      <c r="W29" s="17">
        <v>4.6798987424148598E-2</v>
      </c>
      <c r="X29" s="17"/>
      <c r="Y29" s="17">
        <v>2.04905595542627E-2</v>
      </c>
      <c r="Z29" s="17">
        <v>2.23452233175369E-2</v>
      </c>
      <c r="AA29" s="17">
        <v>6.9745010180468706E-2</v>
      </c>
      <c r="AB29" s="17"/>
      <c r="AC29" s="17">
        <v>2.1232003457089602E-2</v>
      </c>
      <c r="AD29" s="17">
        <v>1.5729142642602102E-2</v>
      </c>
      <c r="AE29" s="17">
        <v>2.52221146560897E-2</v>
      </c>
      <c r="AF29" s="17">
        <v>4.7665382012977202E-2</v>
      </c>
      <c r="AG29" s="17">
        <v>0</v>
      </c>
      <c r="AH29" s="17"/>
      <c r="AI29" s="17">
        <v>2.2162702326084902E-2</v>
      </c>
      <c r="AJ29" s="17">
        <v>2.4489373237759099E-2</v>
      </c>
      <c r="AK29" s="17">
        <v>4.2657018921179297E-2</v>
      </c>
      <c r="AL29" s="17">
        <v>0</v>
      </c>
      <c r="AM29" s="17"/>
      <c r="AN29" s="17">
        <v>3.3723077861288302E-2</v>
      </c>
      <c r="AO29" s="17">
        <v>2.1229779300955199E-2</v>
      </c>
      <c r="AP29" s="17"/>
      <c r="AQ29" s="17">
        <v>2.9598067579858899E-2</v>
      </c>
      <c r="AR29" s="17">
        <v>2.44121224170556E-2</v>
      </c>
      <c r="AS29" s="17"/>
      <c r="AT29" s="17">
        <v>1.5449669618063299E-2</v>
      </c>
      <c r="AU29" s="17">
        <v>2.8077760129167299E-2</v>
      </c>
      <c r="AV29" s="17">
        <v>6.1048113181087701E-2</v>
      </c>
    </row>
    <row r="30" spans="2:48" x14ac:dyDescent="0.35">
      <c r="B30" t="s">
        <v>78</v>
      </c>
      <c r="C30" s="17">
        <v>1.7090149591398499E-2</v>
      </c>
      <c r="D30" s="17">
        <v>2.51336368124477E-2</v>
      </c>
      <c r="E30" s="17">
        <v>9.0376752425172392E-3</v>
      </c>
      <c r="F30" s="17"/>
      <c r="G30" s="17">
        <v>3.4006478940328197E-2</v>
      </c>
      <c r="H30" s="17">
        <v>0</v>
      </c>
      <c r="I30" s="17">
        <v>3.8102262922220499E-2</v>
      </c>
      <c r="J30" s="17">
        <v>1.99884059899775E-2</v>
      </c>
      <c r="K30" s="17">
        <v>7.2401657593513698E-3</v>
      </c>
      <c r="L30" s="17">
        <v>1.21973678688767E-2</v>
      </c>
      <c r="M30" s="17"/>
      <c r="N30" s="17">
        <v>1.4564720125015401E-2</v>
      </c>
      <c r="O30" s="17">
        <v>2.1714122628694901E-2</v>
      </c>
      <c r="P30" s="17">
        <v>1.47619462287165E-2</v>
      </c>
      <c r="Q30" s="17">
        <v>1.61030827807539E-2</v>
      </c>
      <c r="R30" s="17"/>
      <c r="S30" s="17">
        <v>2.2999040419258099E-2</v>
      </c>
      <c r="T30" s="17">
        <v>2.1147229828669799E-2</v>
      </c>
      <c r="U30" s="17">
        <v>0</v>
      </c>
      <c r="V30" s="17">
        <v>0</v>
      </c>
      <c r="W30" s="17">
        <v>1.39689057466275E-2</v>
      </c>
      <c r="X30" s="17"/>
      <c r="Y30" s="17">
        <v>9.1017988692483603E-3</v>
      </c>
      <c r="Z30" s="17">
        <v>1.0954510015155801E-2</v>
      </c>
      <c r="AA30" s="17">
        <v>0</v>
      </c>
      <c r="AB30" s="17"/>
      <c r="AC30" s="17">
        <v>6.68763929536389E-3</v>
      </c>
      <c r="AD30" s="17">
        <v>4.45993227886591E-2</v>
      </c>
      <c r="AE30" s="17">
        <v>1.05254561274947E-2</v>
      </c>
      <c r="AF30" s="17">
        <v>0</v>
      </c>
      <c r="AG30" s="17">
        <v>0</v>
      </c>
      <c r="AH30" s="17"/>
      <c r="AI30" s="17">
        <v>2.00906443783604E-2</v>
      </c>
      <c r="AJ30" s="17">
        <v>1.81430855346193E-2</v>
      </c>
      <c r="AK30" s="17">
        <v>1.8697276225091701E-2</v>
      </c>
      <c r="AL30" s="17">
        <v>1.16379401214426E-2</v>
      </c>
      <c r="AM30" s="17"/>
      <c r="AN30" s="17">
        <v>1.1510566294902399E-2</v>
      </c>
      <c r="AO30" s="17">
        <v>1.8444502222700301E-2</v>
      </c>
      <c r="AP30" s="17"/>
      <c r="AQ30" s="17">
        <v>1.84544383130998E-2</v>
      </c>
      <c r="AR30" s="17">
        <v>1.6238657550704399E-2</v>
      </c>
      <c r="AS30" s="17"/>
      <c r="AT30" s="17">
        <v>0</v>
      </c>
      <c r="AU30" s="17">
        <v>1.2471993491340099E-2</v>
      </c>
      <c r="AV30" s="17">
        <v>0</v>
      </c>
    </row>
    <row r="31" spans="2:48" x14ac:dyDescent="0.35">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row>
    <row r="32" spans="2:48" x14ac:dyDescent="0.35">
      <c r="B32" s="6" t="s">
        <v>95</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row>
    <row r="33" spans="2:48" x14ac:dyDescent="0.35">
      <c r="B33" s="24" t="s">
        <v>80</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row>
    <row r="34" spans="2:48" x14ac:dyDescent="0.35">
      <c r="B34" t="s">
        <v>86</v>
      </c>
      <c r="C34" s="17">
        <v>0.64195882874020604</v>
      </c>
      <c r="D34" s="17">
        <v>0.571848411483869</v>
      </c>
      <c r="E34" s="17">
        <v>0.71214758158220703</v>
      </c>
      <c r="F34" s="17"/>
      <c r="G34" s="17">
        <v>0.71531442988133098</v>
      </c>
      <c r="H34" s="17">
        <v>0.65507939833425</v>
      </c>
      <c r="I34" s="17">
        <v>0.56724987087036904</v>
      </c>
      <c r="J34" s="17">
        <v>0.59947808220245302</v>
      </c>
      <c r="K34" s="17">
        <v>0.69855415794829301</v>
      </c>
      <c r="L34" s="17">
        <v>0.63865651870759699</v>
      </c>
      <c r="M34" s="17"/>
      <c r="N34" s="17">
        <v>0.62171818726905004</v>
      </c>
      <c r="O34" s="17">
        <v>0.64217516331583302</v>
      </c>
      <c r="P34" s="17">
        <v>0.62535661851793301</v>
      </c>
      <c r="Q34" s="17">
        <v>0.66787637027660796</v>
      </c>
      <c r="R34" s="17"/>
      <c r="S34" s="17">
        <v>0.615009282031448</v>
      </c>
      <c r="T34" s="17">
        <v>0.69703440920503801</v>
      </c>
      <c r="U34" s="17">
        <v>0.67805176357894703</v>
      </c>
      <c r="V34" s="17">
        <v>0.48553808711801899</v>
      </c>
      <c r="W34" s="17">
        <v>0.62913290727790405</v>
      </c>
      <c r="X34" s="17"/>
      <c r="Y34" s="17">
        <v>0.58984678351390196</v>
      </c>
      <c r="Z34" s="17">
        <v>0.73332097460377099</v>
      </c>
      <c r="AA34" s="17">
        <v>0.68567050885620195</v>
      </c>
      <c r="AB34" s="17"/>
      <c r="AC34" s="17">
        <v>0.65988832341326098</v>
      </c>
      <c r="AD34" s="17">
        <v>0.65276650072360698</v>
      </c>
      <c r="AE34" s="17">
        <v>0.62758707100128397</v>
      </c>
      <c r="AF34" s="17">
        <v>0.69594814594749199</v>
      </c>
      <c r="AG34" s="17">
        <v>0.74063141380768105</v>
      </c>
      <c r="AH34" s="17"/>
      <c r="AI34" s="17">
        <v>0.66020456734367206</v>
      </c>
      <c r="AJ34" s="17">
        <v>0.65922566386815995</v>
      </c>
      <c r="AK34" s="17">
        <v>0.65688711919294096</v>
      </c>
      <c r="AL34" s="17">
        <v>0.58157551225477</v>
      </c>
      <c r="AM34" s="17"/>
      <c r="AN34" s="17">
        <v>0.66510758238315604</v>
      </c>
      <c r="AO34" s="17">
        <v>0.63880487096995597</v>
      </c>
      <c r="AP34" s="17"/>
      <c r="AQ34" s="17">
        <v>0.65189243667387398</v>
      </c>
      <c r="AR34" s="17">
        <v>0.63463753154441005</v>
      </c>
      <c r="AS34" s="17"/>
      <c r="AT34" s="17">
        <v>0.73179799711348603</v>
      </c>
      <c r="AU34" s="17">
        <v>0.62901321584272496</v>
      </c>
      <c r="AV34" s="17">
        <v>0.63136159094635502</v>
      </c>
    </row>
    <row r="35" spans="2:48" x14ac:dyDescent="0.35">
      <c r="B35" t="s">
        <v>87</v>
      </c>
      <c r="C35" s="17">
        <v>0.32464741673268699</v>
      </c>
      <c r="D35" s="17">
        <v>0.381209378703945</v>
      </c>
      <c r="E35" s="17">
        <v>0.26802225709992999</v>
      </c>
      <c r="F35" s="17"/>
      <c r="G35" s="17">
        <v>0.225025721234414</v>
      </c>
      <c r="H35" s="17">
        <v>0.29359355871998499</v>
      </c>
      <c r="I35" s="17">
        <v>0.40810705729721602</v>
      </c>
      <c r="J35" s="17">
        <v>0.39109325119496302</v>
      </c>
      <c r="K35" s="17">
        <v>0.27108866800242998</v>
      </c>
      <c r="L35" s="17">
        <v>0.32827289131802401</v>
      </c>
      <c r="M35" s="17"/>
      <c r="N35" s="17">
        <v>0.31401387103685802</v>
      </c>
      <c r="O35" s="17">
        <v>0.35782483668416698</v>
      </c>
      <c r="P35" s="17">
        <v>0.347392236314917</v>
      </c>
      <c r="Q35" s="17">
        <v>0.28021333291553302</v>
      </c>
      <c r="R35" s="17"/>
      <c r="S35" s="17">
        <v>0.34073211355314997</v>
      </c>
      <c r="T35" s="17">
        <v>0.26456155411632898</v>
      </c>
      <c r="U35" s="17">
        <v>0.29117932533285501</v>
      </c>
      <c r="V35" s="17">
        <v>0.492285991718797</v>
      </c>
      <c r="W35" s="17">
        <v>0.35111636890606202</v>
      </c>
      <c r="X35" s="17"/>
      <c r="Y35" s="17">
        <v>0.39566526957808401</v>
      </c>
      <c r="Z35" s="17">
        <v>0.22564693988920501</v>
      </c>
      <c r="AA35" s="17">
        <v>0.27684656833203702</v>
      </c>
      <c r="AB35" s="17"/>
      <c r="AC35" s="17">
        <v>0.32185486176972899</v>
      </c>
      <c r="AD35" s="17">
        <v>0.30597146572478201</v>
      </c>
      <c r="AE35" s="17">
        <v>0.32569596319144001</v>
      </c>
      <c r="AF35" s="17">
        <v>0.27647719402343801</v>
      </c>
      <c r="AG35" s="17">
        <v>0.25936858619231901</v>
      </c>
      <c r="AH35" s="17"/>
      <c r="AI35" s="17">
        <v>0.29729957332017498</v>
      </c>
      <c r="AJ35" s="17">
        <v>0.31308714644108698</v>
      </c>
      <c r="AK35" s="17">
        <v>0.31823013057587002</v>
      </c>
      <c r="AL35" s="17">
        <v>0.38923468178974202</v>
      </c>
      <c r="AM35" s="17"/>
      <c r="AN35" s="17">
        <v>0.30117543373045202</v>
      </c>
      <c r="AO35" s="17">
        <v>0.33162035509128301</v>
      </c>
      <c r="AP35" s="17"/>
      <c r="AQ35" s="17">
        <v>0.31006747404351398</v>
      </c>
      <c r="AR35" s="17">
        <v>0.33507115780974001</v>
      </c>
      <c r="AS35" s="17"/>
      <c r="AT35" s="17">
        <v>0.23434416073928299</v>
      </c>
      <c r="AU35" s="17">
        <v>0.36540861061747698</v>
      </c>
      <c r="AV35" s="17">
        <v>0.34018681686865898</v>
      </c>
    </row>
    <row r="36" spans="2:48" x14ac:dyDescent="0.35">
      <c r="B36" t="s">
        <v>88</v>
      </c>
      <c r="C36" s="17">
        <v>1.9864786376500399E-2</v>
      </c>
      <c r="D36" s="17">
        <v>3.42089017295924E-2</v>
      </c>
      <c r="E36" s="17">
        <v>5.5046440944440597E-3</v>
      </c>
      <c r="F36" s="17"/>
      <c r="G36" s="17">
        <v>4.6941128146613498E-2</v>
      </c>
      <c r="H36" s="17">
        <v>3.8041550547559998E-2</v>
      </c>
      <c r="I36" s="17">
        <v>1.23215359162074E-2</v>
      </c>
      <c r="J36" s="17">
        <v>9.4286666025837507E-3</v>
      </c>
      <c r="K36" s="17">
        <v>3.0357174049277E-2</v>
      </c>
      <c r="L36" s="17">
        <v>0</v>
      </c>
      <c r="M36" s="17"/>
      <c r="N36" s="17">
        <v>3.4659318446084199E-2</v>
      </c>
      <c r="O36" s="17">
        <v>0</v>
      </c>
      <c r="P36" s="17">
        <v>2.725114516715E-2</v>
      </c>
      <c r="Q36" s="17">
        <v>2.4826803678670899E-2</v>
      </c>
      <c r="R36" s="17"/>
      <c r="S36" s="17">
        <v>2.01964280990489E-2</v>
      </c>
      <c r="T36" s="17">
        <v>2.5409435370873399E-2</v>
      </c>
      <c r="U36" s="17">
        <v>3.0768911088197699E-2</v>
      </c>
      <c r="V36" s="17">
        <v>2.21759211631842E-2</v>
      </c>
      <c r="W36" s="17">
        <v>1.3323382434978499E-2</v>
      </c>
      <c r="X36" s="17"/>
      <c r="Y36" s="17">
        <v>1.44879469080139E-2</v>
      </c>
      <c r="Z36" s="17">
        <v>3.1015251634147201E-2</v>
      </c>
      <c r="AA36" s="17">
        <v>3.7482922811760903E-2</v>
      </c>
      <c r="AB36" s="17"/>
      <c r="AC36" s="17">
        <v>1.30662331190666E-2</v>
      </c>
      <c r="AD36" s="17">
        <v>2.37362288378755E-2</v>
      </c>
      <c r="AE36" s="17">
        <v>2.8009709463235801E-2</v>
      </c>
      <c r="AF36" s="17">
        <v>2.7574660029069602E-2</v>
      </c>
      <c r="AG36" s="17">
        <v>0</v>
      </c>
      <c r="AH36" s="17"/>
      <c r="AI36" s="17">
        <v>2.4098608375277501E-2</v>
      </c>
      <c r="AJ36" s="17">
        <v>2.1355047151511899E-2</v>
      </c>
      <c r="AK36" s="17">
        <v>2.0890255098034102E-2</v>
      </c>
      <c r="AL36" s="17">
        <v>1.2497373296647501E-2</v>
      </c>
      <c r="AM36" s="17"/>
      <c r="AN36" s="17">
        <v>3.3716983886392202E-2</v>
      </c>
      <c r="AO36" s="17">
        <v>1.76439506456758E-2</v>
      </c>
      <c r="AP36" s="17"/>
      <c r="AQ36" s="17">
        <v>2.64189925735175E-2</v>
      </c>
      <c r="AR36" s="17">
        <v>1.5266042666476E-2</v>
      </c>
      <c r="AS36" s="17"/>
      <c r="AT36" s="17">
        <v>2.8206951460304001E-2</v>
      </c>
      <c r="AU36" s="17">
        <v>0</v>
      </c>
      <c r="AV36" s="17">
        <v>2.8451592184986298E-2</v>
      </c>
    </row>
    <row r="37" spans="2:48" x14ac:dyDescent="0.35">
      <c r="B37" t="s">
        <v>89</v>
      </c>
      <c r="C37" s="17">
        <v>6.99813510664963E-3</v>
      </c>
      <c r="D37" s="17">
        <v>3.8432885529878398E-3</v>
      </c>
      <c r="E37" s="17">
        <v>1.0156506625104599E-2</v>
      </c>
      <c r="F37" s="17"/>
      <c r="G37" s="17">
        <v>6.3593603688207601E-3</v>
      </c>
      <c r="H37" s="17">
        <v>0</v>
      </c>
      <c r="I37" s="17">
        <v>1.23215359162074E-2</v>
      </c>
      <c r="J37" s="17">
        <v>0</v>
      </c>
      <c r="K37" s="17">
        <v>0</v>
      </c>
      <c r="L37" s="17">
        <v>1.8081507848058401E-2</v>
      </c>
      <c r="M37" s="17"/>
      <c r="N37" s="17">
        <v>2.1523574443094801E-2</v>
      </c>
      <c r="O37" s="17">
        <v>0</v>
      </c>
      <c r="P37" s="17">
        <v>0</v>
      </c>
      <c r="Q37" s="17">
        <v>1.0039806501183E-2</v>
      </c>
      <c r="R37" s="17"/>
      <c r="S37" s="17">
        <v>1.3156113339452701E-2</v>
      </c>
      <c r="T37" s="17">
        <v>7.2417094521403996E-3</v>
      </c>
      <c r="U37" s="17">
        <v>0</v>
      </c>
      <c r="V37" s="17">
        <v>0</v>
      </c>
      <c r="W37" s="17">
        <v>0</v>
      </c>
      <c r="X37" s="17"/>
      <c r="Y37" s="17">
        <v>0</v>
      </c>
      <c r="Z37" s="17">
        <v>6.5573520978160901E-3</v>
      </c>
      <c r="AA37" s="17">
        <v>0</v>
      </c>
      <c r="AB37" s="17"/>
      <c r="AC37" s="17">
        <v>0</v>
      </c>
      <c r="AD37" s="17">
        <v>1.41671055805959E-2</v>
      </c>
      <c r="AE37" s="17">
        <v>1.5554396964934601E-2</v>
      </c>
      <c r="AF37" s="17">
        <v>0</v>
      </c>
      <c r="AG37" s="17">
        <v>0</v>
      </c>
      <c r="AH37" s="17"/>
      <c r="AI37" s="17">
        <v>1.25259358589334E-2</v>
      </c>
      <c r="AJ37" s="17">
        <v>6.3321425392410804E-3</v>
      </c>
      <c r="AK37" s="17">
        <v>0</v>
      </c>
      <c r="AL37" s="17">
        <v>1.0591541346394799E-2</v>
      </c>
      <c r="AM37" s="17"/>
      <c r="AN37" s="17">
        <v>0</v>
      </c>
      <c r="AO37" s="17">
        <v>8.4322539647999403E-3</v>
      </c>
      <c r="AP37" s="17"/>
      <c r="AQ37" s="17">
        <v>7.9914993899648495E-3</v>
      </c>
      <c r="AR37" s="17">
        <v>6.3336939444476898E-3</v>
      </c>
      <c r="AS37" s="17"/>
      <c r="AT37" s="17">
        <v>5.6508906869271597E-3</v>
      </c>
      <c r="AU37" s="17">
        <v>5.5781735397970903E-3</v>
      </c>
      <c r="AV37" s="17">
        <v>0</v>
      </c>
    </row>
    <row r="38" spans="2:48" x14ac:dyDescent="0.35">
      <c r="B38" t="s">
        <v>90</v>
      </c>
      <c r="C38" s="17">
        <v>6.5308330439572604E-3</v>
      </c>
      <c r="D38" s="17">
        <v>8.8900195296063196E-3</v>
      </c>
      <c r="E38" s="17">
        <v>4.1690105983142704E-3</v>
      </c>
      <c r="F38" s="17"/>
      <c r="G38" s="17">
        <v>6.3593603688207601E-3</v>
      </c>
      <c r="H38" s="17">
        <v>1.32854923982042E-2</v>
      </c>
      <c r="I38" s="17">
        <v>0</v>
      </c>
      <c r="J38" s="17">
        <v>0</v>
      </c>
      <c r="K38" s="17">
        <v>0</v>
      </c>
      <c r="L38" s="17">
        <v>1.49890821263214E-2</v>
      </c>
      <c r="M38" s="17"/>
      <c r="N38" s="17">
        <v>8.0850488049135309E-3</v>
      </c>
      <c r="O38" s="17">
        <v>0</v>
      </c>
      <c r="P38" s="17">
        <v>0</v>
      </c>
      <c r="Q38" s="17">
        <v>1.7043686628005199E-2</v>
      </c>
      <c r="R38" s="17"/>
      <c r="S38" s="17">
        <v>1.09060629769006E-2</v>
      </c>
      <c r="T38" s="17">
        <v>5.7528918556197604E-3</v>
      </c>
      <c r="U38" s="17">
        <v>0</v>
      </c>
      <c r="V38" s="17">
        <v>0</v>
      </c>
      <c r="W38" s="17">
        <v>6.4273413810551697E-3</v>
      </c>
      <c r="X38" s="17"/>
      <c r="Y38" s="17">
        <v>0</v>
      </c>
      <c r="Z38" s="17">
        <v>3.4594817750601701E-3</v>
      </c>
      <c r="AA38" s="17">
        <v>0</v>
      </c>
      <c r="AB38" s="17"/>
      <c r="AC38" s="17">
        <v>5.1905816979429297E-3</v>
      </c>
      <c r="AD38" s="17">
        <v>3.3586991331399801E-3</v>
      </c>
      <c r="AE38" s="17">
        <v>3.15285937910554E-3</v>
      </c>
      <c r="AF38" s="17">
        <v>0</v>
      </c>
      <c r="AG38" s="17">
        <v>0</v>
      </c>
      <c r="AH38" s="17"/>
      <c r="AI38" s="17">
        <v>5.8713151019419802E-3</v>
      </c>
      <c r="AJ38" s="17">
        <v>0</v>
      </c>
      <c r="AK38" s="17">
        <v>3.9924951331552902E-3</v>
      </c>
      <c r="AL38" s="17">
        <v>6.1008913124456403E-3</v>
      </c>
      <c r="AM38" s="17"/>
      <c r="AN38" s="17">
        <v>0</v>
      </c>
      <c r="AO38" s="17">
        <v>3.4985693282855198E-3</v>
      </c>
      <c r="AP38" s="17"/>
      <c r="AQ38" s="17">
        <v>3.6295973191297101E-3</v>
      </c>
      <c r="AR38" s="17">
        <v>8.6915740349267408E-3</v>
      </c>
      <c r="AS38" s="17"/>
      <c r="AT38" s="17">
        <v>0</v>
      </c>
      <c r="AU38" s="17">
        <v>0</v>
      </c>
      <c r="AV38" s="17">
        <v>0</v>
      </c>
    </row>
    <row r="39" spans="2:48" x14ac:dyDescent="0.35">
      <c r="B39" t="s">
        <v>91</v>
      </c>
      <c r="C39" s="17">
        <v>0.96660624547289298</v>
      </c>
      <c r="D39" s="17">
        <v>0.953057790187813</v>
      </c>
      <c r="E39" s="17">
        <v>0.98016983868213703</v>
      </c>
      <c r="F39" s="17"/>
      <c r="G39" s="17">
        <v>0.94034015111574498</v>
      </c>
      <c r="H39" s="17">
        <v>0.94867295705423604</v>
      </c>
      <c r="I39" s="17">
        <v>0.97535692816758501</v>
      </c>
      <c r="J39" s="17">
        <v>0.99057133339741599</v>
      </c>
      <c r="K39" s="17">
        <v>0.96964282595072304</v>
      </c>
      <c r="L39" s="17">
        <v>0.96692941002562005</v>
      </c>
      <c r="M39" s="17"/>
      <c r="N39" s="17">
        <v>0.935732058305907</v>
      </c>
      <c r="O39" s="17">
        <v>1</v>
      </c>
      <c r="P39" s="17">
        <v>0.97274885483285001</v>
      </c>
      <c r="Q39" s="17">
        <v>0.94808970319214103</v>
      </c>
      <c r="R39" s="17"/>
      <c r="S39" s="17">
        <v>0.95574139558459803</v>
      </c>
      <c r="T39" s="17">
        <v>0.96159596332136599</v>
      </c>
      <c r="U39" s="17">
        <v>0.96923108891180199</v>
      </c>
      <c r="V39" s="17">
        <v>0.97782407883681599</v>
      </c>
      <c r="W39" s="17">
        <v>0.98024927618396596</v>
      </c>
      <c r="X39" s="17"/>
      <c r="Y39" s="17">
        <v>0.98551205309198597</v>
      </c>
      <c r="Z39" s="17">
        <v>0.95896791449297702</v>
      </c>
      <c r="AA39" s="17">
        <v>0.96251707718823898</v>
      </c>
      <c r="AB39" s="17"/>
      <c r="AC39" s="17">
        <v>0.98174318518298997</v>
      </c>
      <c r="AD39" s="17">
        <v>0.95873796644838905</v>
      </c>
      <c r="AE39" s="17">
        <v>0.95328303419272398</v>
      </c>
      <c r="AF39" s="17">
        <v>0.97242533997092995</v>
      </c>
      <c r="AG39" s="17">
        <v>1</v>
      </c>
      <c r="AH39" s="17"/>
      <c r="AI39" s="17">
        <v>0.95750414066384704</v>
      </c>
      <c r="AJ39" s="17">
        <v>0.97231281030924699</v>
      </c>
      <c r="AK39" s="17">
        <v>0.97511724976881098</v>
      </c>
      <c r="AL39" s="17">
        <v>0.97081019404451196</v>
      </c>
      <c r="AM39" s="17"/>
      <c r="AN39" s="17">
        <v>0.96628301611360801</v>
      </c>
      <c r="AO39" s="17">
        <v>0.97042522606123904</v>
      </c>
      <c r="AP39" s="17"/>
      <c r="AQ39" s="17">
        <v>0.96195991071738796</v>
      </c>
      <c r="AR39" s="17">
        <v>0.96970868935415</v>
      </c>
      <c r="AS39" s="17"/>
      <c r="AT39" s="17">
        <v>0.96614215785276902</v>
      </c>
      <c r="AU39" s="17">
        <v>0.99442182646020305</v>
      </c>
      <c r="AV39" s="17">
        <v>0.97154840781501395</v>
      </c>
    </row>
    <row r="40" spans="2:48" x14ac:dyDescent="0.35">
      <c r="B40" t="s">
        <v>92</v>
      </c>
      <c r="C40" s="17">
        <v>2.6862921483150001E-2</v>
      </c>
      <c r="D40" s="17">
        <v>3.8052190282580202E-2</v>
      </c>
      <c r="E40" s="17">
        <v>1.5661150719548701E-2</v>
      </c>
      <c r="F40" s="17"/>
      <c r="G40" s="17">
        <v>5.3300488515434299E-2</v>
      </c>
      <c r="H40" s="17">
        <v>3.8041550547559998E-2</v>
      </c>
      <c r="I40" s="17">
        <v>2.4643071832414799E-2</v>
      </c>
      <c r="J40" s="17">
        <v>9.4286666025837507E-3</v>
      </c>
      <c r="K40" s="17">
        <v>3.0357174049277E-2</v>
      </c>
      <c r="L40" s="17">
        <v>1.8081507848058401E-2</v>
      </c>
      <c r="M40" s="17"/>
      <c r="N40" s="17">
        <v>5.6182892889178999E-2</v>
      </c>
      <c r="O40" s="17">
        <v>0</v>
      </c>
      <c r="P40" s="17">
        <v>2.725114516715E-2</v>
      </c>
      <c r="Q40" s="17">
        <v>3.4866610179853902E-2</v>
      </c>
      <c r="R40" s="17"/>
      <c r="S40" s="17">
        <v>3.3352541438501498E-2</v>
      </c>
      <c r="T40" s="17">
        <v>3.2651144823013803E-2</v>
      </c>
      <c r="U40" s="17">
        <v>3.0768911088197699E-2</v>
      </c>
      <c r="V40" s="17">
        <v>2.21759211631842E-2</v>
      </c>
      <c r="W40" s="17">
        <v>1.3323382434978499E-2</v>
      </c>
      <c r="X40" s="17"/>
      <c r="Y40" s="17">
        <v>1.44879469080139E-2</v>
      </c>
      <c r="Z40" s="17">
        <v>3.7572603731963299E-2</v>
      </c>
      <c r="AA40" s="17">
        <v>3.7482922811760903E-2</v>
      </c>
      <c r="AB40" s="17"/>
      <c r="AC40" s="17">
        <v>1.30662331190666E-2</v>
      </c>
      <c r="AD40" s="17">
        <v>3.79033344184714E-2</v>
      </c>
      <c r="AE40" s="17">
        <v>4.3564106428170303E-2</v>
      </c>
      <c r="AF40" s="17">
        <v>2.7574660029069602E-2</v>
      </c>
      <c r="AG40" s="17">
        <v>0</v>
      </c>
      <c r="AH40" s="17"/>
      <c r="AI40" s="17">
        <v>3.6624544234210903E-2</v>
      </c>
      <c r="AJ40" s="17">
        <v>2.7687189690753001E-2</v>
      </c>
      <c r="AK40" s="17">
        <v>2.0890255098034102E-2</v>
      </c>
      <c r="AL40" s="17">
        <v>2.3088914643042299E-2</v>
      </c>
      <c r="AM40" s="17"/>
      <c r="AN40" s="17">
        <v>3.3716983886392202E-2</v>
      </c>
      <c r="AO40" s="17">
        <v>2.60762046104757E-2</v>
      </c>
      <c r="AP40" s="17"/>
      <c r="AQ40" s="17">
        <v>3.4410491963482399E-2</v>
      </c>
      <c r="AR40" s="17">
        <v>2.1599736610923698E-2</v>
      </c>
      <c r="AS40" s="17"/>
      <c r="AT40" s="17">
        <v>3.3857842147231199E-2</v>
      </c>
      <c r="AU40" s="17">
        <v>5.5781735397970903E-3</v>
      </c>
      <c r="AV40" s="17">
        <v>2.8451592184986298E-2</v>
      </c>
    </row>
    <row r="41" spans="2:48" x14ac:dyDescent="0.35">
      <c r="B41" t="s">
        <v>93</v>
      </c>
      <c r="C41" s="17">
        <v>0.93974332398974303</v>
      </c>
      <c r="D41" s="17">
        <v>0.915005599905233</v>
      </c>
      <c r="E41" s="17">
        <v>0.96450868796258804</v>
      </c>
      <c r="F41" s="17"/>
      <c r="G41" s="17">
        <v>0.88703966260031097</v>
      </c>
      <c r="H41" s="17">
        <v>0.91063140650667596</v>
      </c>
      <c r="I41" s="17">
        <v>0.95071385633517003</v>
      </c>
      <c r="J41" s="17">
        <v>0.98114266679483197</v>
      </c>
      <c r="K41" s="17">
        <v>0.93928565190144597</v>
      </c>
      <c r="L41" s="17">
        <v>0.94884790217756199</v>
      </c>
      <c r="M41" s="17"/>
      <c r="N41" s="17">
        <v>0.87954916541672801</v>
      </c>
      <c r="O41" s="17">
        <v>1</v>
      </c>
      <c r="P41" s="17">
        <v>0.94549770966570001</v>
      </c>
      <c r="Q41" s="17">
        <v>0.91322309301228699</v>
      </c>
      <c r="R41" s="17"/>
      <c r="S41" s="17">
        <v>0.92238885414609595</v>
      </c>
      <c r="T41" s="17">
        <v>0.92894481849835298</v>
      </c>
      <c r="U41" s="17">
        <v>0.93846217782360497</v>
      </c>
      <c r="V41" s="17">
        <v>0.95564815767363198</v>
      </c>
      <c r="W41" s="17">
        <v>0.96692589374898796</v>
      </c>
      <c r="X41" s="17"/>
      <c r="Y41" s="17">
        <v>0.97102410618397195</v>
      </c>
      <c r="Z41" s="17">
        <v>0.921395310761013</v>
      </c>
      <c r="AA41" s="17">
        <v>0.92503415437647796</v>
      </c>
      <c r="AB41" s="17"/>
      <c r="AC41" s="17">
        <v>0.96867695206392401</v>
      </c>
      <c r="AD41" s="17">
        <v>0.920834632029917</v>
      </c>
      <c r="AE41" s="17">
        <v>0.90971892776455399</v>
      </c>
      <c r="AF41" s="17">
        <v>0.944850679941861</v>
      </c>
      <c r="AG41" s="17">
        <v>1</v>
      </c>
      <c r="AH41" s="17"/>
      <c r="AI41" s="17">
        <v>0.92087959642963602</v>
      </c>
      <c r="AJ41" s="17">
        <v>0.94462562061849398</v>
      </c>
      <c r="AK41" s="17">
        <v>0.95422699467077599</v>
      </c>
      <c r="AL41" s="17">
        <v>0.94772127940147</v>
      </c>
      <c r="AM41" s="17"/>
      <c r="AN41" s="17">
        <v>0.93256603222721601</v>
      </c>
      <c r="AO41" s="17">
        <v>0.94434902145076305</v>
      </c>
      <c r="AP41" s="17"/>
      <c r="AQ41" s="17">
        <v>0.92754941875390595</v>
      </c>
      <c r="AR41" s="17">
        <v>0.94810895274322604</v>
      </c>
      <c r="AS41" s="17"/>
      <c r="AT41" s="17">
        <v>0.93228431570553805</v>
      </c>
      <c r="AU41" s="17">
        <v>0.98884365292040599</v>
      </c>
      <c r="AV41" s="17">
        <v>0.94309681563002801</v>
      </c>
    </row>
    <row r="42" spans="2:48"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row>
    <row r="43" spans="2:48" x14ac:dyDescent="0.35">
      <c r="B43" s="6" t="s">
        <v>96</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row>
    <row r="44" spans="2:48" x14ac:dyDescent="0.35">
      <c r="B44" s="24" t="s">
        <v>80</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row>
    <row r="45" spans="2:48" x14ac:dyDescent="0.35">
      <c r="B45" t="s">
        <v>86</v>
      </c>
      <c r="C45" s="17">
        <v>0.23620953643174</v>
      </c>
      <c r="D45" s="17">
        <v>0.20576155442465499</v>
      </c>
      <c r="E45" s="17">
        <v>0.266691538497415</v>
      </c>
      <c r="F45" s="17"/>
      <c r="G45" s="17">
        <v>0.35659815143163598</v>
      </c>
      <c r="H45" s="17">
        <v>0.207340330197993</v>
      </c>
      <c r="I45" s="17">
        <v>0.324651890557</v>
      </c>
      <c r="J45" s="17">
        <v>0.19370222266849499</v>
      </c>
      <c r="K45" s="17">
        <v>0.17579748248608301</v>
      </c>
      <c r="L45" s="17">
        <v>0.21348833989284599</v>
      </c>
      <c r="M45" s="17"/>
      <c r="N45" s="17">
        <v>0.16963077416708</v>
      </c>
      <c r="O45" s="17">
        <v>0.14316382531761301</v>
      </c>
      <c r="P45" s="17">
        <v>0.297294703046736</v>
      </c>
      <c r="Q45" s="17">
        <v>0.32020357192555599</v>
      </c>
      <c r="R45" s="17"/>
      <c r="S45" s="17">
        <v>0.140375749065451</v>
      </c>
      <c r="T45" s="17">
        <v>0.327903333624604</v>
      </c>
      <c r="U45" s="17">
        <v>2.3358621866391201E-2</v>
      </c>
      <c r="V45" s="17">
        <v>0.117556154321866</v>
      </c>
      <c r="W45" s="17">
        <v>0.27997110963801902</v>
      </c>
      <c r="X45" s="17"/>
      <c r="Y45" s="17">
        <v>0.178904038423398</v>
      </c>
      <c r="Z45" s="17">
        <v>0.292612699047267</v>
      </c>
      <c r="AA45" s="17">
        <v>0.19769231697673101</v>
      </c>
      <c r="AB45" s="17"/>
      <c r="AC45" s="17">
        <v>0.254530643788761</v>
      </c>
      <c r="AD45" s="17">
        <v>0.22698552825864499</v>
      </c>
      <c r="AE45" s="17">
        <v>0.20217515090968799</v>
      </c>
      <c r="AF45" s="17">
        <v>0.212724188361327</v>
      </c>
      <c r="AG45" s="17">
        <v>0.26820196907486099</v>
      </c>
      <c r="AH45" s="17"/>
      <c r="AI45" s="17">
        <v>0.37649238019796399</v>
      </c>
      <c r="AJ45" s="17">
        <v>0.209560814306846</v>
      </c>
      <c r="AK45" s="17">
        <v>0.19409985546531899</v>
      </c>
      <c r="AL45" s="17">
        <v>0.18034512840098099</v>
      </c>
      <c r="AM45" s="17"/>
      <c r="AN45" s="17">
        <v>0.33975993202277899</v>
      </c>
      <c r="AO45" s="17">
        <v>0.215631286838568</v>
      </c>
      <c r="AP45" s="17"/>
      <c r="AQ45" s="17">
        <v>0.24649656281583501</v>
      </c>
      <c r="AR45" s="17">
        <v>0.23066541161500501</v>
      </c>
      <c r="AS45" s="17"/>
      <c r="AT45" s="17">
        <v>0.29631222223331299</v>
      </c>
      <c r="AU45" s="17">
        <v>0.146143535444619</v>
      </c>
      <c r="AV45" s="17">
        <v>0.27407523317774002</v>
      </c>
    </row>
    <row r="46" spans="2:48" x14ac:dyDescent="0.35">
      <c r="B46" t="s">
        <v>87</v>
      </c>
      <c r="C46" s="17">
        <v>0.424199410943219</v>
      </c>
      <c r="D46" s="17">
        <v>0.406103092893354</v>
      </c>
      <c r="E46" s="17">
        <v>0.44231594832322502</v>
      </c>
      <c r="F46" s="17"/>
      <c r="G46" s="17">
        <v>0.41832403112952099</v>
      </c>
      <c r="H46" s="17">
        <v>0.44615011213350603</v>
      </c>
      <c r="I46" s="17">
        <v>0.46696683840825198</v>
      </c>
      <c r="J46" s="17">
        <v>0.47368105190208398</v>
      </c>
      <c r="K46" s="17">
        <v>0.43024139389899602</v>
      </c>
      <c r="L46" s="17">
        <v>0.34667614218922799</v>
      </c>
      <c r="M46" s="17"/>
      <c r="N46" s="17">
        <v>0.50189094841906201</v>
      </c>
      <c r="O46" s="17">
        <v>0.422091215705795</v>
      </c>
      <c r="P46" s="17">
        <v>0.36975736027017703</v>
      </c>
      <c r="Q46" s="17">
        <v>0.42349368596722398</v>
      </c>
      <c r="R46" s="17"/>
      <c r="S46" s="17">
        <v>0.38568722232566299</v>
      </c>
      <c r="T46" s="17">
        <v>0.47345206030902598</v>
      </c>
      <c r="U46" s="17">
        <v>0.63154571693538097</v>
      </c>
      <c r="V46" s="17">
        <v>0.45882295244148502</v>
      </c>
      <c r="W46" s="17">
        <v>0.33452351937369801</v>
      </c>
      <c r="X46" s="17"/>
      <c r="Y46" s="17">
        <v>0.364811267349266</v>
      </c>
      <c r="Z46" s="17">
        <v>0.49656487224526902</v>
      </c>
      <c r="AA46" s="17">
        <v>0.55509561629653403</v>
      </c>
      <c r="AB46" s="17"/>
      <c r="AC46" s="17">
        <v>0.39490766129752902</v>
      </c>
      <c r="AD46" s="17">
        <v>0.43963351688322</v>
      </c>
      <c r="AE46" s="17">
        <v>0.39758359612755101</v>
      </c>
      <c r="AF46" s="17">
        <v>0.49738580816408201</v>
      </c>
      <c r="AG46" s="17">
        <v>0.34968010737558203</v>
      </c>
      <c r="AH46" s="17"/>
      <c r="AI46" s="17">
        <v>0.34639699351689002</v>
      </c>
      <c r="AJ46" s="17">
        <v>0.47849976780027997</v>
      </c>
      <c r="AK46" s="17">
        <v>0.37901796711583002</v>
      </c>
      <c r="AL46" s="17">
        <v>0.48958766857903102</v>
      </c>
      <c r="AM46" s="17"/>
      <c r="AN46" s="17">
        <v>0.46077877384107402</v>
      </c>
      <c r="AO46" s="17">
        <v>0.413210062225771</v>
      </c>
      <c r="AP46" s="17"/>
      <c r="AQ46" s="17">
        <v>0.466647308885212</v>
      </c>
      <c r="AR46" s="17">
        <v>0.39567087652187</v>
      </c>
      <c r="AS46" s="17"/>
      <c r="AT46" s="17">
        <v>0.50923067761403396</v>
      </c>
      <c r="AU46" s="17">
        <v>0.48166064743119202</v>
      </c>
      <c r="AV46" s="17">
        <v>0.498919373374616</v>
      </c>
    </row>
    <row r="47" spans="2:48" x14ac:dyDescent="0.35">
      <c r="B47" t="s">
        <v>88</v>
      </c>
      <c r="C47" s="17">
        <v>0.19595282855610099</v>
      </c>
      <c r="D47" s="17">
        <v>0.24306103676390201</v>
      </c>
      <c r="E47" s="17">
        <v>0.14879198552990899</v>
      </c>
      <c r="F47" s="17"/>
      <c r="G47" s="17">
        <v>0.197421980051495</v>
      </c>
      <c r="H47" s="17">
        <v>0.20231071591928099</v>
      </c>
      <c r="I47" s="17">
        <v>8.4135777969430198E-2</v>
      </c>
      <c r="J47" s="17">
        <v>0.14728528598475699</v>
      </c>
      <c r="K47" s="17">
        <v>0.23563681488372601</v>
      </c>
      <c r="L47" s="17">
        <v>0.26942139579304702</v>
      </c>
      <c r="M47" s="17"/>
      <c r="N47" s="17">
        <v>0.20247085975479701</v>
      </c>
      <c r="O47" s="17">
        <v>0.25369674515707402</v>
      </c>
      <c r="P47" s="17">
        <v>0.196871798550949</v>
      </c>
      <c r="Q47" s="17">
        <v>0.13088148888136</v>
      </c>
      <c r="R47" s="17"/>
      <c r="S47" s="17">
        <v>0.24710138412466401</v>
      </c>
      <c r="T47" s="17">
        <v>0.14309995289597599</v>
      </c>
      <c r="U47" s="17">
        <v>0.31482495591534199</v>
      </c>
      <c r="V47" s="17">
        <v>0.318787971237736</v>
      </c>
      <c r="W47" s="17">
        <v>0.15378789656816599</v>
      </c>
      <c r="X47" s="17"/>
      <c r="Y47" s="17">
        <v>0.24260716772218899</v>
      </c>
      <c r="Z47" s="17">
        <v>0.14614525844915399</v>
      </c>
      <c r="AA47" s="17">
        <v>0.216018194584987</v>
      </c>
      <c r="AB47" s="17"/>
      <c r="AC47" s="17">
        <v>0.24657861846083401</v>
      </c>
      <c r="AD47" s="17">
        <v>0.15297520967560499</v>
      </c>
      <c r="AE47" s="17">
        <v>0.209970422543134</v>
      </c>
      <c r="AF47" s="17">
        <v>0.19703345651634599</v>
      </c>
      <c r="AG47" s="17">
        <v>6.1909663975985497E-2</v>
      </c>
      <c r="AH47" s="17"/>
      <c r="AI47" s="17">
        <v>0.16861949092276399</v>
      </c>
      <c r="AJ47" s="17">
        <v>0.18621328304896001</v>
      </c>
      <c r="AK47" s="17">
        <v>0.23477598784148099</v>
      </c>
      <c r="AL47" s="17">
        <v>0.17965077058290299</v>
      </c>
      <c r="AM47" s="17"/>
      <c r="AN47" s="17">
        <v>7.6417150113259599E-2</v>
      </c>
      <c r="AO47" s="17">
        <v>0.221045274789827</v>
      </c>
      <c r="AP47" s="17"/>
      <c r="AQ47" s="17">
        <v>0.163693550683118</v>
      </c>
      <c r="AR47" s="17">
        <v>0.215402313555763</v>
      </c>
      <c r="AS47" s="17"/>
      <c r="AT47" s="17">
        <v>0.126029668893129</v>
      </c>
      <c r="AU47" s="17">
        <v>0.147422216877104</v>
      </c>
      <c r="AV47" s="17">
        <v>0.16024491289718301</v>
      </c>
    </row>
    <row r="48" spans="2:48" x14ac:dyDescent="0.35">
      <c r="B48" t="s">
        <v>89</v>
      </c>
      <c r="C48" s="17">
        <v>0.12194996884277499</v>
      </c>
      <c r="D48" s="17">
        <v>0.11521811611085001</v>
      </c>
      <c r="E48" s="17">
        <v>0.128689343190559</v>
      </c>
      <c r="F48" s="17"/>
      <c r="G48" s="17">
        <v>1.3481596311161199E-2</v>
      </c>
      <c r="H48" s="17">
        <v>0.119646563958363</v>
      </c>
      <c r="I48" s="17">
        <v>0.124245493065318</v>
      </c>
      <c r="J48" s="17">
        <v>0.16384746379697401</v>
      </c>
      <c r="K48" s="17">
        <v>0.14297543929583001</v>
      </c>
      <c r="L48" s="17">
        <v>0.12890252091016099</v>
      </c>
      <c r="M48" s="17"/>
      <c r="N48" s="17">
        <v>9.6466410212872306E-2</v>
      </c>
      <c r="O48" s="17">
        <v>0.151473525309999</v>
      </c>
      <c r="P48" s="17">
        <v>0.12486941329939399</v>
      </c>
      <c r="Q48" s="17">
        <v>0.108377566597855</v>
      </c>
      <c r="R48" s="17"/>
      <c r="S48" s="17">
        <v>0.19658927490234601</v>
      </c>
      <c r="T48" s="17">
        <v>4.7526859237990701E-2</v>
      </c>
      <c r="U48" s="17">
        <v>3.0270705282885599E-2</v>
      </c>
      <c r="V48" s="17">
        <v>2.59921792271708E-2</v>
      </c>
      <c r="W48" s="17">
        <v>0.20329320644829799</v>
      </c>
      <c r="X48" s="17"/>
      <c r="Y48" s="17">
        <v>0.184903535515059</v>
      </c>
      <c r="Z48" s="17">
        <v>5.7016595520788603E-2</v>
      </c>
      <c r="AA48" s="17">
        <v>3.11938721417474E-2</v>
      </c>
      <c r="AB48" s="17"/>
      <c r="AC48" s="17">
        <v>7.3012040377611595E-2</v>
      </c>
      <c r="AD48" s="17">
        <v>0.16097862851449701</v>
      </c>
      <c r="AE48" s="17">
        <v>0.17993392721159601</v>
      </c>
      <c r="AF48" s="17">
        <v>3.6729154135047397E-2</v>
      </c>
      <c r="AG48" s="17">
        <v>0.32020825957357202</v>
      </c>
      <c r="AH48" s="17"/>
      <c r="AI48" s="17">
        <v>7.7980309833912298E-2</v>
      </c>
      <c r="AJ48" s="17">
        <v>0.11549393579818699</v>
      </c>
      <c r="AK48" s="17">
        <v>0.177450930580764</v>
      </c>
      <c r="AL48" s="17">
        <v>0.150416432437085</v>
      </c>
      <c r="AM48" s="17"/>
      <c r="AN48" s="17">
        <v>0.100299712561814</v>
      </c>
      <c r="AO48" s="17">
        <v>0.12822476086679299</v>
      </c>
      <c r="AP48" s="17"/>
      <c r="AQ48" s="17">
        <v>0.12149156166646501</v>
      </c>
      <c r="AR48" s="17">
        <v>0.123278472849579</v>
      </c>
      <c r="AS48" s="17"/>
      <c r="AT48" s="17">
        <v>6.8427431259523899E-2</v>
      </c>
      <c r="AU48" s="17">
        <v>0.181798202109479</v>
      </c>
      <c r="AV48" s="17">
        <v>6.6760480550460494E-2</v>
      </c>
    </row>
    <row r="49" spans="2:48" x14ac:dyDescent="0.35">
      <c r="B49" t="s">
        <v>90</v>
      </c>
      <c r="C49" s="17">
        <v>2.1688255226165701E-2</v>
      </c>
      <c r="D49" s="17">
        <v>2.9856199807239001E-2</v>
      </c>
      <c r="E49" s="17">
        <v>1.35111844588926E-2</v>
      </c>
      <c r="F49" s="17"/>
      <c r="G49" s="17">
        <v>1.41742410761865E-2</v>
      </c>
      <c r="H49" s="17">
        <v>2.4552277790856999E-2</v>
      </c>
      <c r="I49" s="17">
        <v>0</v>
      </c>
      <c r="J49" s="17">
        <v>2.1483975647688999E-2</v>
      </c>
      <c r="K49" s="17">
        <v>1.5348869435365399E-2</v>
      </c>
      <c r="L49" s="17">
        <v>4.15116012147176E-2</v>
      </c>
      <c r="M49" s="17"/>
      <c r="N49" s="17">
        <v>2.9541007446188899E-2</v>
      </c>
      <c r="O49" s="17">
        <v>2.9574688509519199E-2</v>
      </c>
      <c r="P49" s="17">
        <v>1.12067248327437E-2</v>
      </c>
      <c r="Q49" s="17">
        <v>1.7043686628005199E-2</v>
      </c>
      <c r="R49" s="17"/>
      <c r="S49" s="17">
        <v>3.0246369581876601E-2</v>
      </c>
      <c r="T49" s="17">
        <v>8.0177939324022202E-3</v>
      </c>
      <c r="U49" s="17">
        <v>0</v>
      </c>
      <c r="V49" s="17">
        <v>7.8840742771742106E-2</v>
      </c>
      <c r="W49" s="17">
        <v>2.8424267971818101E-2</v>
      </c>
      <c r="X49" s="17"/>
      <c r="Y49" s="17">
        <v>2.8773990990088299E-2</v>
      </c>
      <c r="Z49" s="17">
        <v>7.6605747375224397E-3</v>
      </c>
      <c r="AA49" s="17">
        <v>0</v>
      </c>
      <c r="AB49" s="17"/>
      <c r="AC49" s="17">
        <v>3.0971036075265499E-2</v>
      </c>
      <c r="AD49" s="17">
        <v>1.94271166680338E-2</v>
      </c>
      <c r="AE49" s="17">
        <v>1.0336903208031401E-2</v>
      </c>
      <c r="AF49" s="17">
        <v>5.6127392823197099E-2</v>
      </c>
      <c r="AG49" s="17">
        <v>0</v>
      </c>
      <c r="AH49" s="17"/>
      <c r="AI49" s="17">
        <v>3.0510825528469499E-2</v>
      </c>
      <c r="AJ49" s="17">
        <v>1.0232199045726699E-2</v>
      </c>
      <c r="AK49" s="17">
        <v>1.46552589966052E-2</v>
      </c>
      <c r="AL49" s="17">
        <v>0</v>
      </c>
      <c r="AM49" s="17"/>
      <c r="AN49" s="17">
        <v>2.2744431461073099E-2</v>
      </c>
      <c r="AO49" s="17">
        <v>2.1888615279040399E-2</v>
      </c>
      <c r="AP49" s="17"/>
      <c r="AQ49" s="17">
        <v>1.6710159493697201E-3</v>
      </c>
      <c r="AR49" s="17">
        <v>3.4982925457782497E-2</v>
      </c>
      <c r="AS49" s="17"/>
      <c r="AT49" s="17">
        <v>0</v>
      </c>
      <c r="AU49" s="17">
        <v>4.2975398137606001E-2</v>
      </c>
      <c r="AV49" s="17">
        <v>0</v>
      </c>
    </row>
    <row r="50" spans="2:48" x14ac:dyDescent="0.35">
      <c r="B50" t="s">
        <v>91</v>
      </c>
      <c r="C50" s="17">
        <v>0.66040894737495903</v>
      </c>
      <c r="D50" s="17">
        <v>0.61186464731800905</v>
      </c>
      <c r="E50" s="17">
        <v>0.70900748682063897</v>
      </c>
      <c r="F50" s="17"/>
      <c r="G50" s="17">
        <v>0.77492218256115697</v>
      </c>
      <c r="H50" s="17">
        <v>0.653490442331499</v>
      </c>
      <c r="I50" s="17">
        <v>0.79161872896525198</v>
      </c>
      <c r="J50" s="17">
        <v>0.66738327457058</v>
      </c>
      <c r="K50" s="17">
        <v>0.60603887638507803</v>
      </c>
      <c r="L50" s="17">
        <v>0.56016448208207403</v>
      </c>
      <c r="M50" s="17"/>
      <c r="N50" s="17">
        <v>0.67152172258614196</v>
      </c>
      <c r="O50" s="17">
        <v>0.56525504102340696</v>
      </c>
      <c r="P50" s="17">
        <v>0.66705206331691302</v>
      </c>
      <c r="Q50" s="17">
        <v>0.74369725789277996</v>
      </c>
      <c r="R50" s="17"/>
      <c r="S50" s="17">
        <v>0.52606297139111402</v>
      </c>
      <c r="T50" s="17">
        <v>0.80135539393363098</v>
      </c>
      <c r="U50" s="17">
        <v>0.65490433880177301</v>
      </c>
      <c r="V50" s="17">
        <v>0.57637910676335102</v>
      </c>
      <c r="W50" s="17">
        <v>0.61449462901171803</v>
      </c>
      <c r="X50" s="17"/>
      <c r="Y50" s="17">
        <v>0.54371530577266403</v>
      </c>
      <c r="Z50" s="17">
        <v>0.78917757129253496</v>
      </c>
      <c r="AA50" s="17">
        <v>0.75278793327326499</v>
      </c>
      <c r="AB50" s="17"/>
      <c r="AC50" s="17">
        <v>0.64943830508628897</v>
      </c>
      <c r="AD50" s="17">
        <v>0.66661904514186399</v>
      </c>
      <c r="AE50" s="17">
        <v>0.59975874703723897</v>
      </c>
      <c r="AF50" s="17">
        <v>0.71010999652540896</v>
      </c>
      <c r="AG50" s="17">
        <v>0.61788207645044202</v>
      </c>
      <c r="AH50" s="17"/>
      <c r="AI50" s="17">
        <v>0.72288937371485396</v>
      </c>
      <c r="AJ50" s="17">
        <v>0.68806058210712595</v>
      </c>
      <c r="AK50" s="17">
        <v>0.57311782258114896</v>
      </c>
      <c r="AL50" s="17">
        <v>0.66993279698001196</v>
      </c>
      <c r="AM50" s="17"/>
      <c r="AN50" s="17">
        <v>0.80053870586385301</v>
      </c>
      <c r="AO50" s="17">
        <v>0.62884134906433897</v>
      </c>
      <c r="AP50" s="17"/>
      <c r="AQ50" s="17">
        <v>0.71314387170104698</v>
      </c>
      <c r="AR50" s="17">
        <v>0.62633628813687503</v>
      </c>
      <c r="AS50" s="17"/>
      <c r="AT50" s="17">
        <v>0.80554289984734695</v>
      </c>
      <c r="AU50" s="17">
        <v>0.62780418287581097</v>
      </c>
      <c r="AV50" s="17">
        <v>0.77299460655235597</v>
      </c>
    </row>
    <row r="51" spans="2:48" x14ac:dyDescent="0.35">
      <c r="B51" t="s">
        <v>92</v>
      </c>
      <c r="C51" s="17">
        <v>0.317902797398876</v>
      </c>
      <c r="D51" s="17">
        <v>0.35827915287475198</v>
      </c>
      <c r="E51" s="17">
        <v>0.27748132872046799</v>
      </c>
      <c r="F51" s="17"/>
      <c r="G51" s="17">
        <v>0.210903576362657</v>
      </c>
      <c r="H51" s="17">
        <v>0.321957279877644</v>
      </c>
      <c r="I51" s="17">
        <v>0.20838127103474799</v>
      </c>
      <c r="J51" s="17">
        <v>0.311132749781731</v>
      </c>
      <c r="K51" s="17">
        <v>0.37861225417955602</v>
      </c>
      <c r="L51" s="17">
        <v>0.39832391670320899</v>
      </c>
      <c r="M51" s="17"/>
      <c r="N51" s="17">
        <v>0.29893726996766901</v>
      </c>
      <c r="O51" s="17">
        <v>0.40517027046707299</v>
      </c>
      <c r="P51" s="17">
        <v>0.32174121185034299</v>
      </c>
      <c r="Q51" s="17">
        <v>0.239259055479215</v>
      </c>
      <c r="R51" s="17"/>
      <c r="S51" s="17">
        <v>0.44369065902700999</v>
      </c>
      <c r="T51" s="17">
        <v>0.19062681213396701</v>
      </c>
      <c r="U51" s="17">
        <v>0.34509566119822699</v>
      </c>
      <c r="V51" s="17">
        <v>0.34478015046490701</v>
      </c>
      <c r="W51" s="17">
        <v>0.35708110301646401</v>
      </c>
      <c r="X51" s="17"/>
      <c r="Y51" s="17">
        <v>0.42751070323724799</v>
      </c>
      <c r="Z51" s="17">
        <v>0.20316185396994199</v>
      </c>
      <c r="AA51" s="17">
        <v>0.24721206672673501</v>
      </c>
      <c r="AB51" s="17"/>
      <c r="AC51" s="17">
        <v>0.31959065883844501</v>
      </c>
      <c r="AD51" s="17">
        <v>0.31395383819010197</v>
      </c>
      <c r="AE51" s="17">
        <v>0.38990434975472998</v>
      </c>
      <c r="AF51" s="17">
        <v>0.233762610651394</v>
      </c>
      <c r="AG51" s="17">
        <v>0.38211792354955798</v>
      </c>
      <c r="AH51" s="17"/>
      <c r="AI51" s="17">
        <v>0.24659980075667601</v>
      </c>
      <c r="AJ51" s="17">
        <v>0.30170721884714702</v>
      </c>
      <c r="AK51" s="17">
        <v>0.41222691842224601</v>
      </c>
      <c r="AL51" s="17">
        <v>0.33006720301998799</v>
      </c>
      <c r="AM51" s="17"/>
      <c r="AN51" s="17">
        <v>0.176716862675074</v>
      </c>
      <c r="AO51" s="17">
        <v>0.34927003565662101</v>
      </c>
      <c r="AP51" s="17"/>
      <c r="AQ51" s="17">
        <v>0.28518511234958299</v>
      </c>
      <c r="AR51" s="17">
        <v>0.33868078640534199</v>
      </c>
      <c r="AS51" s="17"/>
      <c r="AT51" s="17">
        <v>0.194457100152653</v>
      </c>
      <c r="AU51" s="17">
        <v>0.329220418986583</v>
      </c>
      <c r="AV51" s="17">
        <v>0.227005393447644</v>
      </c>
    </row>
    <row r="52" spans="2:48" x14ac:dyDescent="0.35">
      <c r="B52" t="s">
        <v>93</v>
      </c>
      <c r="C52" s="17">
        <v>0.34250614997608297</v>
      </c>
      <c r="D52" s="17">
        <v>0.25358549444325601</v>
      </c>
      <c r="E52" s="17">
        <v>0.43152615810017098</v>
      </c>
      <c r="F52" s="17"/>
      <c r="G52" s="17">
        <v>0.56401860619849997</v>
      </c>
      <c r="H52" s="17">
        <v>0.331533162453855</v>
      </c>
      <c r="I52" s="17">
        <v>0.58323745793050297</v>
      </c>
      <c r="J52" s="17">
        <v>0.356250524788849</v>
      </c>
      <c r="K52" s="17">
        <v>0.22742662220552201</v>
      </c>
      <c r="L52" s="17">
        <v>0.16184056537886499</v>
      </c>
      <c r="M52" s="17"/>
      <c r="N52" s="17">
        <v>0.372584452618474</v>
      </c>
      <c r="O52" s="17">
        <v>0.16008477055633399</v>
      </c>
      <c r="P52" s="17">
        <v>0.34531085146656898</v>
      </c>
      <c r="Q52" s="17">
        <v>0.50443820241356496</v>
      </c>
      <c r="R52" s="17"/>
      <c r="S52" s="17">
        <v>8.2372312364104402E-2</v>
      </c>
      <c r="T52" s="17">
        <v>0.61072858179966305</v>
      </c>
      <c r="U52" s="17">
        <v>0.30980867760354502</v>
      </c>
      <c r="V52" s="17">
        <v>0.23159895629844399</v>
      </c>
      <c r="W52" s="17">
        <v>0.25741352599525402</v>
      </c>
      <c r="X52" s="17"/>
      <c r="Y52" s="17">
        <v>0.11620460253541599</v>
      </c>
      <c r="Z52" s="17">
        <v>0.58601571732259305</v>
      </c>
      <c r="AA52" s="17">
        <v>0.50557586654652997</v>
      </c>
      <c r="AB52" s="17"/>
      <c r="AC52" s="17">
        <v>0.32984764624784402</v>
      </c>
      <c r="AD52" s="17">
        <v>0.35266520695176301</v>
      </c>
      <c r="AE52" s="17">
        <v>0.20985439728250899</v>
      </c>
      <c r="AF52" s="17">
        <v>0.47634738587401498</v>
      </c>
      <c r="AG52" s="17">
        <v>0.23576415290088501</v>
      </c>
      <c r="AH52" s="17"/>
      <c r="AI52" s="17">
        <v>0.47628957295817798</v>
      </c>
      <c r="AJ52" s="17">
        <v>0.38635336325997899</v>
      </c>
      <c r="AK52" s="17">
        <v>0.160890904158903</v>
      </c>
      <c r="AL52" s="17">
        <v>0.33986559396002403</v>
      </c>
      <c r="AM52" s="17"/>
      <c r="AN52" s="17">
        <v>0.62382184318877898</v>
      </c>
      <c r="AO52" s="17">
        <v>0.27957131340771901</v>
      </c>
      <c r="AP52" s="17"/>
      <c r="AQ52" s="17">
        <v>0.42795875935146399</v>
      </c>
      <c r="AR52" s="17">
        <v>0.28765550173153298</v>
      </c>
      <c r="AS52" s="17"/>
      <c r="AT52" s="17">
        <v>0.61108579969469501</v>
      </c>
      <c r="AU52" s="17">
        <v>0.29858376388922903</v>
      </c>
      <c r="AV52" s="17">
        <v>0.54598921310471205</v>
      </c>
    </row>
    <row r="53" spans="2:48" x14ac:dyDescent="0.35">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row>
    <row r="54" spans="2:48" x14ac:dyDescent="0.35">
      <c r="B54" s="6" t="s">
        <v>97</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row>
    <row r="55" spans="2:48" x14ac:dyDescent="0.35">
      <c r="B55" s="24" t="s">
        <v>80</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row>
    <row r="56" spans="2:48" x14ac:dyDescent="0.35">
      <c r="B56" t="s">
        <v>86</v>
      </c>
      <c r="C56" s="17">
        <v>0.35648217247995101</v>
      </c>
      <c r="D56" s="17">
        <v>0.41647809826452498</v>
      </c>
      <c r="E56" s="17">
        <v>0.29641921220652601</v>
      </c>
      <c r="F56" s="17"/>
      <c r="G56" s="17">
        <v>0.16550337385049299</v>
      </c>
      <c r="H56" s="17">
        <v>0.23199989817084399</v>
      </c>
      <c r="I56" s="17">
        <v>0.23196882957009399</v>
      </c>
      <c r="J56" s="17">
        <v>0.32712658746859702</v>
      </c>
      <c r="K56" s="17">
        <v>0.45023592649206801</v>
      </c>
      <c r="L56" s="17">
        <v>0.56603272095178803</v>
      </c>
      <c r="M56" s="17"/>
      <c r="N56" s="17">
        <v>0.350754541157837</v>
      </c>
      <c r="O56" s="17">
        <v>0.432040754793381</v>
      </c>
      <c r="P56" s="17">
        <v>0.300606820528662</v>
      </c>
      <c r="Q56" s="17">
        <v>0.32661749611681601</v>
      </c>
      <c r="R56" s="17"/>
      <c r="S56" s="17">
        <v>0.54863496699980097</v>
      </c>
      <c r="T56" s="17">
        <v>0.25347923912560399</v>
      </c>
      <c r="U56" s="17">
        <v>0.35332872639867102</v>
      </c>
      <c r="V56" s="17">
        <v>0.26877283903946397</v>
      </c>
      <c r="W56" s="17">
        <v>0.24584199866048101</v>
      </c>
      <c r="X56" s="17"/>
      <c r="Y56" s="17">
        <v>0.55723338134762401</v>
      </c>
      <c r="Z56" s="17">
        <v>0.255702898062313</v>
      </c>
      <c r="AA56" s="17">
        <v>0.286447169793978</v>
      </c>
      <c r="AB56" s="17"/>
      <c r="AC56" s="17">
        <v>0.41686704329246599</v>
      </c>
      <c r="AD56" s="17">
        <v>0.28607097832198702</v>
      </c>
      <c r="AE56" s="17">
        <v>0.34004574598655601</v>
      </c>
      <c r="AF56" s="17">
        <v>0.28605748639539402</v>
      </c>
      <c r="AG56" s="17">
        <v>0.34490717347119298</v>
      </c>
      <c r="AH56" s="17"/>
      <c r="AI56" s="17">
        <v>0.33091207682177298</v>
      </c>
      <c r="AJ56" s="17">
        <v>0.36444934019206499</v>
      </c>
      <c r="AK56" s="17">
        <v>0.33470994237656398</v>
      </c>
      <c r="AL56" s="17">
        <v>0.31582404942426401</v>
      </c>
      <c r="AM56" s="17"/>
      <c r="AN56" s="17">
        <v>0.223107085495204</v>
      </c>
      <c r="AO56" s="17">
        <v>0.38272824433470498</v>
      </c>
      <c r="AP56" s="17"/>
      <c r="AQ56" s="17">
        <v>0.32614703627414998</v>
      </c>
      <c r="AR56" s="17">
        <v>0.37861020079291702</v>
      </c>
      <c r="AS56" s="17"/>
      <c r="AT56" s="17">
        <v>0.196356013408819</v>
      </c>
      <c r="AU56" s="17">
        <v>0.57214528483905103</v>
      </c>
      <c r="AV56" s="17">
        <v>0.33870795107846402</v>
      </c>
    </row>
    <row r="57" spans="2:48" x14ac:dyDescent="0.35">
      <c r="B57" t="s">
        <v>87</v>
      </c>
      <c r="C57" s="17">
        <v>0.37363557409418802</v>
      </c>
      <c r="D57" s="17">
        <v>0.361019964958047</v>
      </c>
      <c r="E57" s="17">
        <v>0.38626527886930601</v>
      </c>
      <c r="F57" s="17"/>
      <c r="G57" s="17">
        <v>0.48075467276504202</v>
      </c>
      <c r="H57" s="17">
        <v>0.39624026522579697</v>
      </c>
      <c r="I57" s="17">
        <v>0.43282638603599199</v>
      </c>
      <c r="J57" s="17">
        <v>0.47817290237404902</v>
      </c>
      <c r="K57" s="17">
        <v>0.30802627282829498</v>
      </c>
      <c r="L57" s="17">
        <v>0.24438505472917199</v>
      </c>
      <c r="M57" s="17"/>
      <c r="N57" s="17">
        <v>0.35610406343323397</v>
      </c>
      <c r="O57" s="17">
        <v>0.307368944862351</v>
      </c>
      <c r="P57" s="17">
        <v>0.46023972747378</v>
      </c>
      <c r="Q57" s="17">
        <v>0.39035054003317798</v>
      </c>
      <c r="R57" s="17"/>
      <c r="S57" s="17">
        <v>0.28544140447337402</v>
      </c>
      <c r="T57" s="17">
        <v>0.38894295457589201</v>
      </c>
      <c r="U57" s="17">
        <v>0.444909509692752</v>
      </c>
      <c r="V57" s="17">
        <v>0.47530954872217501</v>
      </c>
      <c r="W57" s="17">
        <v>0.38358714537784999</v>
      </c>
      <c r="X57" s="17"/>
      <c r="Y57" s="17">
        <v>0.31267752491012701</v>
      </c>
      <c r="Z57" s="17">
        <v>0.385194339588318</v>
      </c>
      <c r="AA57" s="17">
        <v>0.49733394413193999</v>
      </c>
      <c r="AB57" s="17"/>
      <c r="AC57" s="17">
        <v>0.42314342893765</v>
      </c>
      <c r="AD57" s="17">
        <v>0.46309037329892</v>
      </c>
      <c r="AE57" s="17">
        <v>0.33365890923267999</v>
      </c>
      <c r="AF57" s="17">
        <v>0.29876257252567001</v>
      </c>
      <c r="AG57" s="17">
        <v>0.124819030989211</v>
      </c>
      <c r="AH57" s="17"/>
      <c r="AI57" s="17">
        <v>0.34066362625822699</v>
      </c>
      <c r="AJ57" s="17">
        <v>0.35014360635529901</v>
      </c>
      <c r="AK57" s="17">
        <v>0.44313969011160598</v>
      </c>
      <c r="AL57" s="17">
        <v>0.44979123330506399</v>
      </c>
      <c r="AM57" s="17"/>
      <c r="AN57" s="17">
        <v>0.44988333711746797</v>
      </c>
      <c r="AO57" s="17">
        <v>0.356614003284837</v>
      </c>
      <c r="AP57" s="17"/>
      <c r="AQ57" s="17">
        <v>0.43854599683995799</v>
      </c>
      <c r="AR57" s="17">
        <v>0.32837772452386199</v>
      </c>
      <c r="AS57" s="17"/>
      <c r="AT57" s="17">
        <v>0.43668831161072003</v>
      </c>
      <c r="AU57" s="17">
        <v>0.26741381357444799</v>
      </c>
      <c r="AV57" s="17">
        <v>0.48031825437638098</v>
      </c>
    </row>
    <row r="58" spans="2:48" x14ac:dyDescent="0.35">
      <c r="B58" t="s">
        <v>88</v>
      </c>
      <c r="C58" s="17">
        <v>0.20209133838689</v>
      </c>
      <c r="D58" s="17">
        <v>0.16921765435619299</v>
      </c>
      <c r="E58" s="17">
        <v>0.23500175275513499</v>
      </c>
      <c r="F58" s="17"/>
      <c r="G58" s="17">
        <v>0.226277839952784</v>
      </c>
      <c r="H58" s="17">
        <v>0.267334727257867</v>
      </c>
      <c r="I58" s="17">
        <v>0.24617293883854899</v>
      </c>
      <c r="J58" s="17">
        <v>0.13395169871638499</v>
      </c>
      <c r="K58" s="17">
        <v>0.213304815385644</v>
      </c>
      <c r="L58" s="17">
        <v>0.15660059362576301</v>
      </c>
      <c r="M58" s="17"/>
      <c r="N58" s="17">
        <v>0.1782036709789</v>
      </c>
      <c r="O58" s="17">
        <v>0.18534648862009601</v>
      </c>
      <c r="P58" s="17">
        <v>0.19444636103054799</v>
      </c>
      <c r="Q58" s="17">
        <v>0.24251966468369601</v>
      </c>
      <c r="R58" s="17"/>
      <c r="S58" s="17">
        <v>0.117247431274104</v>
      </c>
      <c r="T58" s="17">
        <v>0.278211686223299</v>
      </c>
      <c r="U58" s="17">
        <v>0.111936802492073</v>
      </c>
      <c r="V58" s="17">
        <v>0.25591761223836201</v>
      </c>
      <c r="W58" s="17">
        <v>0.25763818013357598</v>
      </c>
      <c r="X58" s="17"/>
      <c r="Y58" s="17">
        <v>7.4930852157122599E-2</v>
      </c>
      <c r="Z58" s="17">
        <v>0.27755177882251097</v>
      </c>
      <c r="AA58" s="17">
        <v>0.13536066692637899</v>
      </c>
      <c r="AB58" s="17"/>
      <c r="AC58" s="17">
        <v>0.12221395430597901</v>
      </c>
      <c r="AD58" s="17">
        <v>0.22478074573742499</v>
      </c>
      <c r="AE58" s="17">
        <v>0.22660184931763699</v>
      </c>
      <c r="AF58" s="17">
        <v>0.23302253368600301</v>
      </c>
      <c r="AG58" s="17">
        <v>0.31524434510006699</v>
      </c>
      <c r="AH58" s="17"/>
      <c r="AI58" s="17">
        <v>0.23867421672029801</v>
      </c>
      <c r="AJ58" s="17">
        <v>0.22423750606763801</v>
      </c>
      <c r="AK58" s="17">
        <v>0.173070764577122</v>
      </c>
      <c r="AL58" s="17">
        <v>0.15173949320261901</v>
      </c>
      <c r="AM58" s="17"/>
      <c r="AN58" s="17">
        <v>0.21024930454014901</v>
      </c>
      <c r="AO58" s="17">
        <v>0.200762385905048</v>
      </c>
      <c r="AP58" s="17"/>
      <c r="AQ58" s="17">
        <v>0.16673670564607301</v>
      </c>
      <c r="AR58" s="17">
        <v>0.22799962736082</v>
      </c>
      <c r="AS58" s="17"/>
      <c r="AT58" s="17">
        <v>0.27963608992427202</v>
      </c>
      <c r="AU58" s="17">
        <v>6.7865610229481899E-2</v>
      </c>
      <c r="AV58" s="17">
        <v>0.14558601768931001</v>
      </c>
    </row>
    <row r="59" spans="2:48" x14ac:dyDescent="0.35">
      <c r="B59" t="s">
        <v>89</v>
      </c>
      <c r="C59" s="17">
        <v>4.8198251386107102E-2</v>
      </c>
      <c r="D59" s="17">
        <v>3.0230059154201801E-2</v>
      </c>
      <c r="E59" s="17">
        <v>6.6186519790953594E-2</v>
      </c>
      <c r="F59" s="17"/>
      <c r="G59" s="17">
        <v>0.121104753062861</v>
      </c>
      <c r="H59" s="17">
        <v>8.4817482623518001E-2</v>
      </c>
      <c r="I59" s="17">
        <v>8.9031845555365002E-2</v>
      </c>
      <c r="J59" s="17">
        <v>2.4773824377488901E-2</v>
      </c>
      <c r="K59" s="17">
        <v>0</v>
      </c>
      <c r="L59" s="17">
        <v>1.17682799583634E-2</v>
      </c>
      <c r="M59" s="17"/>
      <c r="N59" s="17">
        <v>0.103641369244011</v>
      </c>
      <c r="O59" s="17">
        <v>4.9328520630910602E-2</v>
      </c>
      <c r="P59" s="17">
        <v>2.7997209406216798E-2</v>
      </c>
      <c r="Q59" s="17">
        <v>2.7531855291928298E-2</v>
      </c>
      <c r="R59" s="17"/>
      <c r="S59" s="17">
        <v>3.2466423864175503E-2</v>
      </c>
      <c r="T59" s="17">
        <v>5.2720046285939903E-2</v>
      </c>
      <c r="U59" s="17">
        <v>8.9824961416503299E-2</v>
      </c>
      <c r="V59" s="17">
        <v>0</v>
      </c>
      <c r="W59" s="17">
        <v>9.58810044476818E-2</v>
      </c>
      <c r="X59" s="17"/>
      <c r="Y59" s="17">
        <v>3.4667682030864101E-2</v>
      </c>
      <c r="Z59" s="17">
        <v>6.2733203288637296E-2</v>
      </c>
      <c r="AA59" s="17">
        <v>8.0858219147703497E-2</v>
      </c>
      <c r="AB59" s="17"/>
      <c r="AC59" s="17">
        <v>2.34584745023961E-2</v>
      </c>
      <c r="AD59" s="17">
        <v>2.2699203508527398E-2</v>
      </c>
      <c r="AE59" s="17">
        <v>6.9538703969936805E-2</v>
      </c>
      <c r="AF59" s="17">
        <v>0.14465868478104901</v>
      </c>
      <c r="AG59" s="17">
        <v>0.21502945043953001</v>
      </c>
      <c r="AH59" s="17"/>
      <c r="AI59" s="17">
        <v>5.88490106842448E-2</v>
      </c>
      <c r="AJ59" s="17">
        <v>3.7646517919635997E-2</v>
      </c>
      <c r="AK59" s="17">
        <v>3.4424343938103098E-2</v>
      </c>
      <c r="AL59" s="17">
        <v>8.2645224068052706E-2</v>
      </c>
      <c r="AM59" s="17"/>
      <c r="AN59" s="17">
        <v>9.4015841386105706E-2</v>
      </c>
      <c r="AO59" s="17">
        <v>4.0531789664943099E-2</v>
      </c>
      <c r="AP59" s="17"/>
      <c r="AQ59" s="17">
        <v>6.12259540274913E-2</v>
      </c>
      <c r="AR59" s="17">
        <v>3.6362763020888103E-2</v>
      </c>
      <c r="AS59" s="17"/>
      <c r="AT59" s="17">
        <v>6.9267331508255106E-2</v>
      </c>
      <c r="AU59" s="17">
        <v>4.9599893219413098E-2</v>
      </c>
      <c r="AV59" s="17">
        <v>3.5387776855845501E-2</v>
      </c>
    </row>
    <row r="60" spans="2:48" x14ac:dyDescent="0.35">
      <c r="B60" t="s">
        <v>90</v>
      </c>
      <c r="C60" s="17">
        <v>1.95926636528648E-2</v>
      </c>
      <c r="D60" s="17">
        <v>2.30542232670333E-2</v>
      </c>
      <c r="E60" s="17">
        <v>1.6127236378078998E-2</v>
      </c>
      <c r="F60" s="17"/>
      <c r="G60" s="17">
        <v>6.3593603688207601E-3</v>
      </c>
      <c r="H60" s="17">
        <v>1.9607626721974799E-2</v>
      </c>
      <c r="I60" s="17">
        <v>0</v>
      </c>
      <c r="J60" s="17">
        <v>3.5974987063479902E-2</v>
      </c>
      <c r="K60" s="17">
        <v>2.8432985293993199E-2</v>
      </c>
      <c r="L60" s="17">
        <v>2.1213350734913799E-2</v>
      </c>
      <c r="M60" s="17"/>
      <c r="N60" s="17">
        <v>1.1296355186017499E-2</v>
      </c>
      <c r="O60" s="17">
        <v>2.5915291093261399E-2</v>
      </c>
      <c r="P60" s="17">
        <v>1.6709881560792401E-2</v>
      </c>
      <c r="Q60" s="17">
        <v>1.29804438743822E-2</v>
      </c>
      <c r="R60" s="17"/>
      <c r="S60" s="17">
        <v>1.62097733885453E-2</v>
      </c>
      <c r="T60" s="17">
        <v>2.6646073789265701E-2</v>
      </c>
      <c r="U60" s="17">
        <v>0</v>
      </c>
      <c r="V60" s="17">
        <v>0</v>
      </c>
      <c r="W60" s="17">
        <v>1.70516713804112E-2</v>
      </c>
      <c r="X60" s="17"/>
      <c r="Y60" s="17">
        <v>2.04905595542627E-2</v>
      </c>
      <c r="Z60" s="17">
        <v>1.8817780238220599E-2</v>
      </c>
      <c r="AA60" s="17">
        <v>0</v>
      </c>
      <c r="AB60" s="17"/>
      <c r="AC60" s="17">
        <v>1.43170989615086E-2</v>
      </c>
      <c r="AD60" s="17">
        <v>3.3586991331399801E-3</v>
      </c>
      <c r="AE60" s="17">
        <v>3.0154791493190301E-2</v>
      </c>
      <c r="AF60" s="17">
        <v>3.7498722611884097E-2</v>
      </c>
      <c r="AG60" s="17">
        <v>0</v>
      </c>
      <c r="AH60" s="17"/>
      <c r="AI60" s="17">
        <v>3.0901069515457499E-2</v>
      </c>
      <c r="AJ60" s="17">
        <v>2.3523029465362399E-2</v>
      </c>
      <c r="AK60" s="17">
        <v>1.46552589966052E-2</v>
      </c>
      <c r="AL60" s="17">
        <v>0</v>
      </c>
      <c r="AM60" s="17"/>
      <c r="AN60" s="17">
        <v>2.2744431461073099E-2</v>
      </c>
      <c r="AO60" s="17">
        <v>1.93635768104665E-2</v>
      </c>
      <c r="AP60" s="17"/>
      <c r="AQ60" s="17">
        <v>7.3443072123274703E-3</v>
      </c>
      <c r="AR60" s="17">
        <v>2.8649684301512799E-2</v>
      </c>
      <c r="AS60" s="17"/>
      <c r="AT60" s="17">
        <v>1.8052253547934299E-2</v>
      </c>
      <c r="AU60" s="17">
        <v>4.2975398137606001E-2</v>
      </c>
      <c r="AV60" s="17">
        <v>0</v>
      </c>
    </row>
    <row r="61" spans="2:48" x14ac:dyDescent="0.35">
      <c r="B61" t="s">
        <v>91</v>
      </c>
      <c r="C61" s="17">
        <v>0.73011774657413897</v>
      </c>
      <c r="D61" s="17">
        <v>0.77749806322257198</v>
      </c>
      <c r="E61" s="17">
        <v>0.68268449107583196</v>
      </c>
      <c r="F61" s="17"/>
      <c r="G61" s="17">
        <v>0.64625804661553499</v>
      </c>
      <c r="H61" s="17">
        <v>0.62824016339664002</v>
      </c>
      <c r="I61" s="17">
        <v>0.66479521560608601</v>
      </c>
      <c r="J61" s="17">
        <v>0.80529948984264599</v>
      </c>
      <c r="K61" s="17">
        <v>0.75826219932036298</v>
      </c>
      <c r="L61" s="17">
        <v>0.81041777568095996</v>
      </c>
      <c r="M61" s="17"/>
      <c r="N61" s="17">
        <v>0.70685860459107097</v>
      </c>
      <c r="O61" s="17">
        <v>0.739409699655732</v>
      </c>
      <c r="P61" s="17">
        <v>0.760846548002443</v>
      </c>
      <c r="Q61" s="17">
        <v>0.71696803614999405</v>
      </c>
      <c r="R61" s="17"/>
      <c r="S61" s="17">
        <v>0.83407637147317504</v>
      </c>
      <c r="T61" s="17">
        <v>0.642422193701496</v>
      </c>
      <c r="U61" s="17">
        <v>0.79823823609142397</v>
      </c>
      <c r="V61" s="17">
        <v>0.74408238776163804</v>
      </c>
      <c r="W61" s="17">
        <v>0.62942914403833095</v>
      </c>
      <c r="X61" s="17"/>
      <c r="Y61" s="17">
        <v>0.86991090625775103</v>
      </c>
      <c r="Z61" s="17">
        <v>0.640897237650631</v>
      </c>
      <c r="AA61" s="17">
        <v>0.78378111392591798</v>
      </c>
      <c r="AB61" s="17"/>
      <c r="AC61" s="17">
        <v>0.84001047223011605</v>
      </c>
      <c r="AD61" s="17">
        <v>0.74916135162090702</v>
      </c>
      <c r="AE61" s="17">
        <v>0.67370465521923595</v>
      </c>
      <c r="AF61" s="17">
        <v>0.58482005892106503</v>
      </c>
      <c r="AG61" s="17">
        <v>0.46972620446040397</v>
      </c>
      <c r="AH61" s="17"/>
      <c r="AI61" s="17">
        <v>0.67157570308000003</v>
      </c>
      <c r="AJ61" s="17">
        <v>0.71459294654736405</v>
      </c>
      <c r="AK61" s="17">
        <v>0.77784963248816996</v>
      </c>
      <c r="AL61" s="17">
        <v>0.76561528272932799</v>
      </c>
      <c r="AM61" s="17"/>
      <c r="AN61" s="17">
        <v>0.67299042261267195</v>
      </c>
      <c r="AO61" s="17">
        <v>0.73934224761954204</v>
      </c>
      <c r="AP61" s="17"/>
      <c r="AQ61" s="17">
        <v>0.76469303311410797</v>
      </c>
      <c r="AR61" s="17">
        <v>0.70698792531677901</v>
      </c>
      <c r="AS61" s="17"/>
      <c r="AT61" s="17">
        <v>0.633044325019539</v>
      </c>
      <c r="AU61" s="17">
        <v>0.83955909841349896</v>
      </c>
      <c r="AV61" s="17">
        <v>0.81902620545484495</v>
      </c>
    </row>
    <row r="62" spans="2:48" x14ac:dyDescent="0.35">
      <c r="B62" t="s">
        <v>92</v>
      </c>
      <c r="C62" s="17">
        <v>0.25028958977299698</v>
      </c>
      <c r="D62" s="17">
        <v>0.199447713510394</v>
      </c>
      <c r="E62" s="17">
        <v>0.30118827254608899</v>
      </c>
      <c r="F62" s="17"/>
      <c r="G62" s="17">
        <v>0.347382593015644</v>
      </c>
      <c r="H62" s="17">
        <v>0.35215220988138501</v>
      </c>
      <c r="I62" s="17">
        <v>0.33520478439391399</v>
      </c>
      <c r="J62" s="17">
        <v>0.158725523093874</v>
      </c>
      <c r="K62" s="17">
        <v>0.213304815385644</v>
      </c>
      <c r="L62" s="17">
        <v>0.168368873584126</v>
      </c>
      <c r="M62" s="17"/>
      <c r="N62" s="17">
        <v>0.28184504022291201</v>
      </c>
      <c r="O62" s="17">
        <v>0.23467500925100701</v>
      </c>
      <c r="P62" s="17">
        <v>0.22244357043676499</v>
      </c>
      <c r="Q62" s="17">
        <v>0.27005151997562399</v>
      </c>
      <c r="R62" s="17"/>
      <c r="S62" s="17">
        <v>0.14971385513828001</v>
      </c>
      <c r="T62" s="17">
        <v>0.33093173250923802</v>
      </c>
      <c r="U62" s="17">
        <v>0.201761763908576</v>
      </c>
      <c r="V62" s="17">
        <v>0.25591761223836201</v>
      </c>
      <c r="W62" s="17">
        <v>0.35351918458125797</v>
      </c>
      <c r="X62" s="17"/>
      <c r="Y62" s="17">
        <v>0.109598534187987</v>
      </c>
      <c r="Z62" s="17">
        <v>0.34028498211114799</v>
      </c>
      <c r="AA62" s="17">
        <v>0.21621888607408199</v>
      </c>
      <c r="AB62" s="17"/>
      <c r="AC62" s="17">
        <v>0.145672428808375</v>
      </c>
      <c r="AD62" s="17">
        <v>0.24747994924595301</v>
      </c>
      <c r="AE62" s="17">
        <v>0.29614055328757399</v>
      </c>
      <c r="AF62" s="17">
        <v>0.37768121846705099</v>
      </c>
      <c r="AG62" s="17">
        <v>0.53027379553959597</v>
      </c>
      <c r="AH62" s="17"/>
      <c r="AI62" s="17">
        <v>0.29752322740454301</v>
      </c>
      <c r="AJ62" s="17">
        <v>0.26188402398727401</v>
      </c>
      <c r="AK62" s="17">
        <v>0.20749510851522501</v>
      </c>
      <c r="AL62" s="17">
        <v>0.23438471727067201</v>
      </c>
      <c r="AM62" s="17"/>
      <c r="AN62" s="17">
        <v>0.30426514592625498</v>
      </c>
      <c r="AO62" s="17">
        <v>0.241294175569991</v>
      </c>
      <c r="AP62" s="17"/>
      <c r="AQ62" s="17">
        <v>0.22796265967356499</v>
      </c>
      <c r="AR62" s="17">
        <v>0.264362390381708</v>
      </c>
      <c r="AS62" s="17"/>
      <c r="AT62" s="17">
        <v>0.34890342143252701</v>
      </c>
      <c r="AU62" s="17">
        <v>0.117465503448895</v>
      </c>
      <c r="AV62" s="17">
        <v>0.180973794545155</v>
      </c>
    </row>
    <row r="63" spans="2:48" x14ac:dyDescent="0.35">
      <c r="B63" t="s">
        <v>93</v>
      </c>
      <c r="C63" s="17">
        <v>0.47982815680114199</v>
      </c>
      <c r="D63" s="17">
        <v>0.57805034971217795</v>
      </c>
      <c r="E63" s="17">
        <v>0.38149621852974402</v>
      </c>
      <c r="F63" s="17"/>
      <c r="G63" s="17">
        <v>0.29887545359989098</v>
      </c>
      <c r="H63" s="17">
        <v>0.276087953515255</v>
      </c>
      <c r="I63" s="17">
        <v>0.32959043121217202</v>
      </c>
      <c r="J63" s="17">
        <v>0.64657396674877199</v>
      </c>
      <c r="K63" s="17">
        <v>0.54495738393471904</v>
      </c>
      <c r="L63" s="17">
        <v>0.64204890209683396</v>
      </c>
      <c r="M63" s="17"/>
      <c r="N63" s="17">
        <v>0.42501356436815901</v>
      </c>
      <c r="O63" s="17">
        <v>0.50473469040472496</v>
      </c>
      <c r="P63" s="17">
        <v>0.53840297756567801</v>
      </c>
      <c r="Q63" s="17">
        <v>0.44691651617437</v>
      </c>
      <c r="R63" s="17"/>
      <c r="S63" s="17">
        <v>0.68436251633489498</v>
      </c>
      <c r="T63" s="17">
        <v>0.31149046119225798</v>
      </c>
      <c r="U63" s="17">
        <v>0.59647647218284705</v>
      </c>
      <c r="V63" s="17">
        <v>0.48816477552327697</v>
      </c>
      <c r="W63" s="17">
        <v>0.27590995945707297</v>
      </c>
      <c r="X63" s="17"/>
      <c r="Y63" s="17">
        <v>0.76031237206976399</v>
      </c>
      <c r="Z63" s="17">
        <v>0.30061225553948301</v>
      </c>
      <c r="AA63" s="17">
        <v>0.56756222785183497</v>
      </c>
      <c r="AB63" s="17"/>
      <c r="AC63" s="17">
        <v>0.69433804342174099</v>
      </c>
      <c r="AD63" s="17">
        <v>0.50168140237495396</v>
      </c>
      <c r="AE63" s="17">
        <v>0.37756410193166201</v>
      </c>
      <c r="AF63" s="17">
        <v>0.20713884045401301</v>
      </c>
      <c r="AG63" s="17">
        <v>-6.0547591079192803E-2</v>
      </c>
      <c r="AH63" s="17"/>
      <c r="AI63" s="17">
        <v>0.37405247567545702</v>
      </c>
      <c r="AJ63" s="17">
        <v>0.45270892256008999</v>
      </c>
      <c r="AK63" s="17">
        <v>0.57035452397294395</v>
      </c>
      <c r="AL63" s="17">
        <v>0.53123056545865599</v>
      </c>
      <c r="AM63" s="17"/>
      <c r="AN63" s="17">
        <v>0.36872527668641703</v>
      </c>
      <c r="AO63" s="17">
        <v>0.49804807204955098</v>
      </c>
      <c r="AP63" s="17"/>
      <c r="AQ63" s="17">
        <v>0.53673037344054297</v>
      </c>
      <c r="AR63" s="17">
        <v>0.44262553493507101</v>
      </c>
      <c r="AS63" s="17"/>
      <c r="AT63" s="17">
        <v>0.28414090358701199</v>
      </c>
      <c r="AU63" s="17">
        <v>0.72209359496460401</v>
      </c>
      <c r="AV63" s="17">
        <v>0.63805241090969</v>
      </c>
    </row>
    <row r="64" spans="2:48"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row>
    <row r="65" spans="2:48" x14ac:dyDescent="0.35">
      <c r="B65" s="6" t="s">
        <v>108</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row>
    <row r="66" spans="2:48" x14ac:dyDescent="0.35">
      <c r="B66" s="24" t="s">
        <v>80</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row>
    <row r="67" spans="2:48" x14ac:dyDescent="0.35">
      <c r="B67" t="s">
        <v>98</v>
      </c>
      <c r="C67" s="17">
        <v>0.45276860176037398</v>
      </c>
      <c r="D67" s="17">
        <v>0.415489986561691</v>
      </c>
      <c r="E67" s="17">
        <v>0.49008886900262799</v>
      </c>
      <c r="F67" s="17"/>
      <c r="G67" s="17">
        <v>0.59007346501886504</v>
      </c>
      <c r="H67" s="17">
        <v>0.510111837343309</v>
      </c>
      <c r="I67" s="17">
        <v>0.45406362747256301</v>
      </c>
      <c r="J67" s="17">
        <v>0.50847964715509797</v>
      </c>
      <c r="K67" s="17">
        <v>0.44463656206568503</v>
      </c>
      <c r="L67" s="17">
        <v>0.317894458458439</v>
      </c>
      <c r="M67" s="17"/>
      <c r="N67" s="17">
        <v>0.53454362534211497</v>
      </c>
      <c r="O67" s="17">
        <v>0.39591286292637901</v>
      </c>
      <c r="P67" s="17">
        <v>0.44515697960609202</v>
      </c>
      <c r="Q67" s="17">
        <v>0.46077263631259902</v>
      </c>
      <c r="R67" s="17"/>
      <c r="S67" s="17">
        <v>0.25135331819859202</v>
      </c>
      <c r="T67" s="17">
        <v>0.58519978022977304</v>
      </c>
      <c r="U67" s="17">
        <v>0.61173000395907395</v>
      </c>
      <c r="V67" s="17">
        <v>0.478682789630961</v>
      </c>
      <c r="W67" s="17">
        <v>0.46078479100667002</v>
      </c>
      <c r="X67" s="17"/>
      <c r="Y67" s="17">
        <v>0.25859101711499</v>
      </c>
      <c r="Z67" s="17">
        <v>0.56760782339393301</v>
      </c>
      <c r="AA67" s="17">
        <v>0.57301527048374601</v>
      </c>
      <c r="AB67" s="17"/>
      <c r="AC67" s="17">
        <v>0.396548278429603</v>
      </c>
      <c r="AD67" s="17">
        <v>0.46620570791217902</v>
      </c>
      <c r="AE67" s="17">
        <v>0.44877823436339997</v>
      </c>
      <c r="AF67" s="17">
        <v>0.59027940666000001</v>
      </c>
      <c r="AG67" s="17">
        <v>0.56470955781511201</v>
      </c>
      <c r="AH67" s="17"/>
      <c r="AI67" s="17">
        <v>0.56367727679503599</v>
      </c>
      <c r="AJ67" s="17">
        <v>0.44359108851469498</v>
      </c>
      <c r="AK67" s="17">
        <v>0.41348389803663799</v>
      </c>
      <c r="AL67" s="17">
        <v>0.39566021258352302</v>
      </c>
      <c r="AM67" s="17"/>
      <c r="AN67" s="17">
        <v>0.51815348095448699</v>
      </c>
      <c r="AO67" s="17">
        <v>0.440569107751906</v>
      </c>
      <c r="AP67" s="17"/>
      <c r="AQ67" s="17">
        <v>0.43224868400549499</v>
      </c>
      <c r="AR67" s="17">
        <v>0.467446693364717</v>
      </c>
      <c r="AS67" s="17"/>
      <c r="AT67" s="17">
        <v>0.56844989402576795</v>
      </c>
      <c r="AU67" s="17">
        <v>0.24884916624377301</v>
      </c>
      <c r="AV67" s="17">
        <v>0.54997848452113995</v>
      </c>
    </row>
    <row r="68" spans="2:48" x14ac:dyDescent="0.35">
      <c r="B68" t="s">
        <v>99</v>
      </c>
      <c r="C68" s="17">
        <v>0.39277505421243197</v>
      </c>
      <c r="D68" s="17">
        <v>0.42535155013814002</v>
      </c>
      <c r="E68" s="17">
        <v>0.36016216000260198</v>
      </c>
      <c r="F68" s="17"/>
      <c r="G68" s="17">
        <v>0.38387841053406602</v>
      </c>
      <c r="H68" s="17">
        <v>0.32279064166073101</v>
      </c>
      <c r="I68" s="17">
        <v>0.35017745485680501</v>
      </c>
      <c r="J68" s="17">
        <v>0.35989170266820097</v>
      </c>
      <c r="K68" s="17">
        <v>0.51000581152722102</v>
      </c>
      <c r="L68" s="17">
        <v>0.41601689128860703</v>
      </c>
      <c r="M68" s="17"/>
      <c r="N68" s="17">
        <v>0.39926516287288599</v>
      </c>
      <c r="O68" s="17">
        <v>0.49481206695347901</v>
      </c>
      <c r="P68" s="17">
        <v>0.36097396151204902</v>
      </c>
      <c r="Q68" s="17">
        <v>0.30303353940897598</v>
      </c>
      <c r="R68" s="17"/>
      <c r="S68" s="17">
        <v>0.38898696289461598</v>
      </c>
      <c r="T68" s="17">
        <v>0.39877121252940001</v>
      </c>
      <c r="U68" s="17">
        <v>0.47690873098416497</v>
      </c>
      <c r="V68" s="17">
        <v>0.23501270848682801</v>
      </c>
      <c r="W68" s="17">
        <v>0.42263131837282297</v>
      </c>
      <c r="X68" s="17"/>
      <c r="Y68" s="17">
        <v>0.32197749996442598</v>
      </c>
      <c r="Z68" s="17">
        <v>0.42142282015281102</v>
      </c>
      <c r="AA68" s="17">
        <v>0.26202586598317101</v>
      </c>
      <c r="AB68" s="17"/>
      <c r="AC68" s="17">
        <v>0.306781062153413</v>
      </c>
      <c r="AD68" s="17">
        <v>0.397714784421343</v>
      </c>
      <c r="AE68" s="17">
        <v>0.54698266871802803</v>
      </c>
      <c r="AF68" s="17">
        <v>0.269836804104017</v>
      </c>
      <c r="AG68" s="17">
        <v>0.45870389490720598</v>
      </c>
      <c r="AH68" s="17"/>
      <c r="AI68" s="17">
        <v>0.35682858566451597</v>
      </c>
      <c r="AJ68" s="17">
        <v>0.42777457905071897</v>
      </c>
      <c r="AK68" s="17">
        <v>0.33624872565550601</v>
      </c>
      <c r="AL68" s="17">
        <v>0.41352248812873199</v>
      </c>
      <c r="AM68" s="17"/>
      <c r="AN68" s="17">
        <v>0.31649887248444297</v>
      </c>
      <c r="AO68" s="17">
        <v>0.40547037047019002</v>
      </c>
      <c r="AP68" s="17"/>
      <c r="AQ68" s="17">
        <v>0.37621668225813398</v>
      </c>
      <c r="AR68" s="17">
        <v>0.40519205631788902</v>
      </c>
      <c r="AS68" s="17"/>
      <c r="AT68" s="17">
        <v>0.40907100378220002</v>
      </c>
      <c r="AU68" s="17">
        <v>0.355652714431832</v>
      </c>
      <c r="AV68" s="17">
        <v>0.39024980901224599</v>
      </c>
    </row>
    <row r="69" spans="2:48" x14ac:dyDescent="0.35">
      <c r="B69" t="s">
        <v>100</v>
      </c>
      <c r="C69" s="17">
        <v>0.38179285636083898</v>
      </c>
      <c r="D69" s="17">
        <v>0.42273135943039802</v>
      </c>
      <c r="E69" s="17">
        <v>0.34080861199148899</v>
      </c>
      <c r="F69" s="17"/>
      <c r="G69" s="17">
        <v>0.34658653432937597</v>
      </c>
      <c r="H69" s="17">
        <v>0.29226950640928701</v>
      </c>
      <c r="I69" s="17">
        <v>0.34638519869690199</v>
      </c>
      <c r="J69" s="17">
        <v>0.49440948223912401</v>
      </c>
      <c r="K69" s="17">
        <v>0.42288705340175797</v>
      </c>
      <c r="L69" s="17">
        <v>0.37817492464488101</v>
      </c>
      <c r="M69" s="17"/>
      <c r="N69" s="17">
        <v>0.30353136262836899</v>
      </c>
      <c r="O69" s="17">
        <v>0.37128382682088301</v>
      </c>
      <c r="P69" s="17">
        <v>0.395243359701139</v>
      </c>
      <c r="Q69" s="17">
        <v>0.42923203138863297</v>
      </c>
      <c r="R69" s="17"/>
      <c r="S69" s="17">
        <v>0.42528057650893197</v>
      </c>
      <c r="T69" s="17">
        <v>0.33572543576980202</v>
      </c>
      <c r="U69" s="17">
        <v>0.56156804932760396</v>
      </c>
      <c r="V69" s="17">
        <v>0.33892424028172802</v>
      </c>
      <c r="W69" s="17">
        <v>0.36757778258198698</v>
      </c>
      <c r="X69" s="17"/>
      <c r="Y69" s="17">
        <v>0.41358528012286599</v>
      </c>
      <c r="Z69" s="17">
        <v>0.35793875358347499</v>
      </c>
      <c r="AA69" s="17">
        <v>0.32672736964629401</v>
      </c>
      <c r="AB69" s="17"/>
      <c r="AC69" s="17">
        <v>0.450195809200093</v>
      </c>
      <c r="AD69" s="17">
        <v>0.43966180907584501</v>
      </c>
      <c r="AE69" s="17">
        <v>0.34142346217872399</v>
      </c>
      <c r="AF69" s="17">
        <v>0.32162415549106799</v>
      </c>
      <c r="AG69" s="17">
        <v>0.205369213783125</v>
      </c>
      <c r="AH69" s="17"/>
      <c r="AI69" s="17">
        <v>0.46683006718354098</v>
      </c>
      <c r="AJ69" s="17">
        <v>0.34373929750395199</v>
      </c>
      <c r="AK69" s="17">
        <v>0.45366708223834001</v>
      </c>
      <c r="AL69" s="17">
        <v>0.28426976952244598</v>
      </c>
      <c r="AM69" s="17"/>
      <c r="AN69" s="17">
        <v>0.43857257267373601</v>
      </c>
      <c r="AO69" s="17">
        <v>0.37227496594482301</v>
      </c>
      <c r="AP69" s="17"/>
      <c r="AQ69" s="17">
        <v>0.34505160008130398</v>
      </c>
      <c r="AR69" s="17">
        <v>0.41159803599901501</v>
      </c>
      <c r="AS69" s="17"/>
      <c r="AT69" s="17">
        <v>0.31448387870233102</v>
      </c>
      <c r="AU69" s="17">
        <v>0.38426573295793298</v>
      </c>
      <c r="AV69" s="17">
        <v>0.28758470911214701</v>
      </c>
    </row>
    <row r="70" spans="2:48" x14ac:dyDescent="0.35">
      <c r="B70" t="s">
        <v>101</v>
      </c>
      <c r="C70" s="17">
        <v>0.30417368777064202</v>
      </c>
      <c r="D70" s="17">
        <v>0.245360712418633</v>
      </c>
      <c r="E70" s="17">
        <v>0.36305237588045802</v>
      </c>
      <c r="F70" s="17"/>
      <c r="G70" s="17">
        <v>0.32365467279244697</v>
      </c>
      <c r="H70" s="17">
        <v>0.27922997164407298</v>
      </c>
      <c r="I70" s="17">
        <v>0.24786271561774401</v>
      </c>
      <c r="J70" s="17">
        <v>0.29412393892569699</v>
      </c>
      <c r="K70" s="17">
        <v>0.34108901313577</v>
      </c>
      <c r="L70" s="17">
        <v>0.33080677494510302</v>
      </c>
      <c r="M70" s="17"/>
      <c r="N70" s="17">
        <v>0.36888279166757199</v>
      </c>
      <c r="O70" s="17">
        <v>0.37097765008716299</v>
      </c>
      <c r="P70" s="17">
        <v>0.20233975852817801</v>
      </c>
      <c r="Q70" s="17">
        <v>0.263873546661332</v>
      </c>
      <c r="R70" s="17"/>
      <c r="S70" s="17">
        <v>0.29948834777014899</v>
      </c>
      <c r="T70" s="17">
        <v>0.30415655785228801</v>
      </c>
      <c r="U70" s="17">
        <v>0.191852354398034</v>
      </c>
      <c r="V70" s="17">
        <v>0.20436677765789599</v>
      </c>
      <c r="W70" s="17">
        <v>0.31299892455480299</v>
      </c>
      <c r="X70" s="17"/>
      <c r="Y70" s="17">
        <v>0.29162226745626302</v>
      </c>
      <c r="Z70" s="17">
        <v>0.310909992439097</v>
      </c>
      <c r="AA70" s="17">
        <v>0.30201696112503901</v>
      </c>
      <c r="AB70" s="17"/>
      <c r="AC70" s="17">
        <v>0.25832373892037003</v>
      </c>
      <c r="AD70" s="17">
        <v>0.26721254739724298</v>
      </c>
      <c r="AE70" s="17">
        <v>0.38031340125976398</v>
      </c>
      <c r="AF70" s="17">
        <v>0.366636131246873</v>
      </c>
      <c r="AG70" s="17">
        <v>0.124646181725834</v>
      </c>
      <c r="AH70" s="17"/>
      <c r="AI70" s="17">
        <v>0.309010764893967</v>
      </c>
      <c r="AJ70" s="17">
        <v>0.29661407927623201</v>
      </c>
      <c r="AK70" s="17">
        <v>0.32010455715583702</v>
      </c>
      <c r="AL70" s="17">
        <v>0.30426674772557299</v>
      </c>
      <c r="AM70" s="17"/>
      <c r="AN70" s="17">
        <v>0.27569280682366498</v>
      </c>
      <c r="AO70" s="17">
        <v>0.309618497029231</v>
      </c>
      <c r="AP70" s="17"/>
      <c r="AQ70" s="17">
        <v>0.27045093569183298</v>
      </c>
      <c r="AR70" s="17">
        <v>0.32717771512574001</v>
      </c>
      <c r="AS70" s="17"/>
      <c r="AT70" s="17">
        <v>0.29258186915679302</v>
      </c>
      <c r="AU70" s="17">
        <v>0.26439106281052599</v>
      </c>
      <c r="AV70" s="17">
        <v>0.22073111419865199</v>
      </c>
    </row>
    <row r="71" spans="2:48" x14ac:dyDescent="0.35">
      <c r="B71" t="s">
        <v>102</v>
      </c>
      <c r="C71" s="17">
        <v>0.28221699931390398</v>
      </c>
      <c r="D71" s="17">
        <v>0.26016562867057902</v>
      </c>
      <c r="E71" s="17">
        <v>0.304293008336255</v>
      </c>
      <c r="F71" s="17"/>
      <c r="G71" s="17">
        <v>0.35216830293784201</v>
      </c>
      <c r="H71" s="17">
        <v>0.24401118340351699</v>
      </c>
      <c r="I71" s="17">
        <v>0.267793063221544</v>
      </c>
      <c r="J71" s="17">
        <v>0.32905746704427002</v>
      </c>
      <c r="K71" s="17">
        <v>0.21946644541123</v>
      </c>
      <c r="L71" s="17">
        <v>0.29619438869258802</v>
      </c>
      <c r="M71" s="17"/>
      <c r="N71" s="17">
        <v>0.27755025943471401</v>
      </c>
      <c r="O71" s="17">
        <v>0.32450146282150699</v>
      </c>
      <c r="P71" s="17">
        <v>0.29623730331985498</v>
      </c>
      <c r="Q71" s="17">
        <v>0.228376198592494</v>
      </c>
      <c r="R71" s="17"/>
      <c r="S71" s="17">
        <v>0.209276985628949</v>
      </c>
      <c r="T71" s="17">
        <v>0.30631756147510297</v>
      </c>
      <c r="U71" s="17">
        <v>0.34588091310465802</v>
      </c>
      <c r="V71" s="17">
        <v>0.24719494268512199</v>
      </c>
      <c r="W71" s="17">
        <v>0.33782547790350897</v>
      </c>
      <c r="X71" s="17"/>
      <c r="Y71" s="17">
        <v>0.197523928956165</v>
      </c>
      <c r="Z71" s="17">
        <v>0.32089578602636298</v>
      </c>
      <c r="AA71" s="17">
        <v>0.19105459774757799</v>
      </c>
      <c r="AB71" s="17"/>
      <c r="AC71" s="17">
        <v>0.215922196889137</v>
      </c>
      <c r="AD71" s="17">
        <v>0.35499142116698001</v>
      </c>
      <c r="AE71" s="17">
        <v>0.287133858496395</v>
      </c>
      <c r="AF71" s="17">
        <v>0.18917095595897701</v>
      </c>
      <c r="AG71" s="17">
        <v>0.276939114415515</v>
      </c>
      <c r="AH71" s="17"/>
      <c r="AI71" s="17">
        <v>0.32391894851493802</v>
      </c>
      <c r="AJ71" s="17">
        <v>0.26339681493015199</v>
      </c>
      <c r="AK71" s="17">
        <v>0.36260023923968399</v>
      </c>
      <c r="AL71" s="17">
        <v>0.22196262433877201</v>
      </c>
      <c r="AM71" s="17"/>
      <c r="AN71" s="17">
        <v>0.26378522118668801</v>
      </c>
      <c r="AO71" s="17">
        <v>0.28231730893151102</v>
      </c>
      <c r="AP71" s="17"/>
      <c r="AQ71" s="17">
        <v>0.25688511139324299</v>
      </c>
      <c r="AR71" s="17">
        <v>0.30292165871006799</v>
      </c>
      <c r="AS71" s="17"/>
      <c r="AT71" s="17">
        <v>0.31453764611038898</v>
      </c>
      <c r="AU71" s="17">
        <v>0.21412775615697099</v>
      </c>
      <c r="AV71" s="17">
        <v>0.244322667976514</v>
      </c>
    </row>
    <row r="72" spans="2:48" x14ac:dyDescent="0.35">
      <c r="B72" t="s">
        <v>103</v>
      </c>
      <c r="C72" s="17">
        <v>0.226339794639349</v>
      </c>
      <c r="D72" s="17">
        <v>0.216878291893352</v>
      </c>
      <c r="E72" s="17">
        <v>0.235811868886527</v>
      </c>
      <c r="F72" s="17"/>
      <c r="G72" s="17">
        <v>0.30277241022096402</v>
      </c>
      <c r="H72" s="17">
        <v>0.33532788770082</v>
      </c>
      <c r="I72" s="17">
        <v>0.28459363626419498</v>
      </c>
      <c r="J72" s="17">
        <v>0.25295139552907098</v>
      </c>
      <c r="K72" s="17">
        <v>0.16610629381771899</v>
      </c>
      <c r="L72" s="17">
        <v>0.10162914769438799</v>
      </c>
      <c r="M72" s="17"/>
      <c r="N72" s="17">
        <v>0.30838016544064201</v>
      </c>
      <c r="O72" s="17">
        <v>0.249205509233417</v>
      </c>
      <c r="P72" s="17">
        <v>0.20180994071418601</v>
      </c>
      <c r="Q72" s="17">
        <v>0.16468934805681601</v>
      </c>
      <c r="R72" s="17"/>
      <c r="S72" s="17">
        <v>0.132354695848411</v>
      </c>
      <c r="T72" s="17">
        <v>0.28645547986700898</v>
      </c>
      <c r="U72" s="17">
        <v>0.29537521078078899</v>
      </c>
      <c r="V72" s="17">
        <v>0.27402485313834002</v>
      </c>
      <c r="W72" s="17">
        <v>0.21267609505464999</v>
      </c>
      <c r="X72" s="17"/>
      <c r="Y72" s="17">
        <v>0.15672491023587901</v>
      </c>
      <c r="Z72" s="17">
        <v>0.28388841958470201</v>
      </c>
      <c r="AA72" s="17">
        <v>0.30303245604246698</v>
      </c>
      <c r="AB72" s="17"/>
      <c r="AC72" s="17">
        <v>0.16168447616461601</v>
      </c>
      <c r="AD72" s="17">
        <v>0.28714592038909798</v>
      </c>
      <c r="AE72" s="17">
        <v>0.256958441309732</v>
      </c>
      <c r="AF72" s="17">
        <v>0.26233914768577199</v>
      </c>
      <c r="AG72" s="17">
        <v>0.21502945043953001</v>
      </c>
      <c r="AH72" s="17"/>
      <c r="AI72" s="17">
        <v>0.20813659752622099</v>
      </c>
      <c r="AJ72" s="17">
        <v>0.23610701034231901</v>
      </c>
      <c r="AK72" s="17">
        <v>0.240095731419527</v>
      </c>
      <c r="AL72" s="17">
        <v>0.249823466247619</v>
      </c>
      <c r="AM72" s="17"/>
      <c r="AN72" s="17">
        <v>0.21874679905854699</v>
      </c>
      <c r="AO72" s="17">
        <v>0.22518110316621101</v>
      </c>
      <c r="AP72" s="17"/>
      <c r="AQ72" s="17">
        <v>0.226833296039499</v>
      </c>
      <c r="AR72" s="17">
        <v>0.225248604289735</v>
      </c>
      <c r="AS72" s="17"/>
      <c r="AT72" s="17">
        <v>0.31466962968589701</v>
      </c>
      <c r="AU72" s="17">
        <v>0.111417468825996</v>
      </c>
      <c r="AV72" s="17">
        <v>0.16951635851372801</v>
      </c>
    </row>
    <row r="73" spans="2:48" x14ac:dyDescent="0.35">
      <c r="B73" t="s">
        <v>104</v>
      </c>
      <c r="C73" s="17">
        <v>0.197235056879138</v>
      </c>
      <c r="D73" s="17">
        <v>0.20825275490724501</v>
      </c>
      <c r="E73" s="17">
        <v>0.18620504858585901</v>
      </c>
      <c r="F73" s="17"/>
      <c r="G73" s="17">
        <v>0.27365083573295701</v>
      </c>
      <c r="H73" s="17">
        <v>0.25650191697297597</v>
      </c>
      <c r="I73" s="17">
        <v>0.22589608421683599</v>
      </c>
      <c r="J73" s="17">
        <v>0.18986344590942</v>
      </c>
      <c r="K73" s="17">
        <v>0.109693587717858</v>
      </c>
      <c r="L73" s="17">
        <v>0.167011003892715</v>
      </c>
      <c r="M73" s="17"/>
      <c r="N73" s="17">
        <v>0.28853606440463098</v>
      </c>
      <c r="O73" s="17">
        <v>0.165398490358139</v>
      </c>
      <c r="P73" s="17">
        <v>0.220546294262118</v>
      </c>
      <c r="Q73" s="17">
        <v>0.14194775598741599</v>
      </c>
      <c r="R73" s="17"/>
      <c r="S73" s="17">
        <v>0.13681730242200599</v>
      </c>
      <c r="T73" s="17">
        <v>0.24184672156773299</v>
      </c>
      <c r="U73" s="17">
        <v>0.39399723917655</v>
      </c>
      <c r="V73" s="17">
        <v>0.127540059350293</v>
      </c>
      <c r="W73" s="17">
        <v>0.135796623578643</v>
      </c>
      <c r="X73" s="17"/>
      <c r="Y73" s="17">
        <v>0.109521906936193</v>
      </c>
      <c r="Z73" s="17">
        <v>0.28174910266498399</v>
      </c>
      <c r="AA73" s="17">
        <v>0.27762718267358699</v>
      </c>
      <c r="AB73" s="17"/>
      <c r="AC73" s="17">
        <v>0.184505522475296</v>
      </c>
      <c r="AD73" s="17">
        <v>0.104062075515868</v>
      </c>
      <c r="AE73" s="17">
        <v>0.21328421223043501</v>
      </c>
      <c r="AF73" s="17">
        <v>0.33790084826134997</v>
      </c>
      <c r="AG73" s="17">
        <v>0.22486107638637101</v>
      </c>
      <c r="AH73" s="17"/>
      <c r="AI73" s="17">
        <v>0.20393682546777001</v>
      </c>
      <c r="AJ73" s="17">
        <v>0.20265844734698499</v>
      </c>
      <c r="AK73" s="17">
        <v>0.171332402567761</v>
      </c>
      <c r="AL73" s="17">
        <v>0.23176430083042099</v>
      </c>
      <c r="AM73" s="17"/>
      <c r="AN73" s="17">
        <v>0.204397118782399</v>
      </c>
      <c r="AO73" s="17">
        <v>0.19192114793620399</v>
      </c>
      <c r="AP73" s="17"/>
      <c r="AQ73" s="17">
        <v>0.19342871234157599</v>
      </c>
      <c r="AR73" s="17">
        <v>0.19486937780376001</v>
      </c>
      <c r="AS73" s="17"/>
      <c r="AT73" s="17">
        <v>0.26526428149131698</v>
      </c>
      <c r="AU73" s="17">
        <v>0.14349668465118501</v>
      </c>
      <c r="AV73" s="17">
        <v>0.27793769866559698</v>
      </c>
    </row>
    <row r="74" spans="2:48" x14ac:dyDescent="0.35">
      <c r="B74" t="s">
        <v>105</v>
      </c>
      <c r="C74" s="17">
        <v>0.10372943298811201</v>
      </c>
      <c r="D74" s="17">
        <v>9.5395841512909904E-2</v>
      </c>
      <c r="E74" s="17">
        <v>0.11207233572966301</v>
      </c>
      <c r="F74" s="17"/>
      <c r="G74" s="17">
        <v>3.1288430923452203E-2</v>
      </c>
      <c r="H74" s="17">
        <v>9.9606492874281902E-2</v>
      </c>
      <c r="I74" s="17">
        <v>7.8188414076328205E-2</v>
      </c>
      <c r="J74" s="17">
        <v>4.7515389843469397E-2</v>
      </c>
      <c r="K74" s="17">
        <v>0.13440244462957501</v>
      </c>
      <c r="L74" s="17">
        <v>0.173505662000144</v>
      </c>
      <c r="M74" s="17"/>
      <c r="N74" s="17">
        <v>5.5468398209581403E-2</v>
      </c>
      <c r="O74" s="17">
        <v>8.8318263703812197E-2</v>
      </c>
      <c r="P74" s="17">
        <v>0.170061811951917</v>
      </c>
      <c r="Q74" s="17">
        <v>0.10122013221045</v>
      </c>
      <c r="R74" s="17"/>
      <c r="S74" s="17">
        <v>0.15891857974204901</v>
      </c>
      <c r="T74" s="17">
        <v>5.0286383134013998E-2</v>
      </c>
      <c r="U74" s="17">
        <v>4.0296393787679401E-2</v>
      </c>
      <c r="V74" s="17">
        <v>0.21367992464687899</v>
      </c>
      <c r="W74" s="17">
        <v>0.12278527515582</v>
      </c>
      <c r="X74" s="17"/>
      <c r="Y74" s="17">
        <v>0.16892649446147401</v>
      </c>
      <c r="Z74" s="17">
        <v>4.23119823634827E-2</v>
      </c>
      <c r="AA74" s="17">
        <v>0.20783973359257499</v>
      </c>
      <c r="AB74" s="17"/>
      <c r="AC74" s="17">
        <v>0.108055567231364</v>
      </c>
      <c r="AD74" s="17">
        <v>0.13750304289967299</v>
      </c>
      <c r="AE74" s="17">
        <v>6.8200585633757901E-2</v>
      </c>
      <c r="AF74" s="17">
        <v>7.1055572449732103E-3</v>
      </c>
      <c r="AG74" s="17">
        <v>9.6441663793387505E-2</v>
      </c>
      <c r="AH74" s="17"/>
      <c r="AI74" s="17">
        <v>3.1014589044397599E-2</v>
      </c>
      <c r="AJ74" s="17">
        <v>0.128710147058064</v>
      </c>
      <c r="AK74" s="17">
        <v>9.6522921352425795E-2</v>
      </c>
      <c r="AL74" s="17">
        <v>0.10171307764587199</v>
      </c>
      <c r="AM74" s="17"/>
      <c r="AN74" s="17">
        <v>5.5084012629341303E-2</v>
      </c>
      <c r="AO74" s="17">
        <v>0.110337094458915</v>
      </c>
      <c r="AP74" s="17"/>
      <c r="AQ74" s="17">
        <v>0.107215435407143</v>
      </c>
      <c r="AR74" s="17">
        <v>0.10204401808037</v>
      </c>
      <c r="AS74" s="17"/>
      <c r="AT74" s="17">
        <v>5.2589765009895498E-2</v>
      </c>
      <c r="AU74" s="17">
        <v>0.162512262837157</v>
      </c>
      <c r="AV74" s="17">
        <v>0.214286087732281</v>
      </c>
    </row>
    <row r="75" spans="2:48" x14ac:dyDescent="0.35">
      <c r="B75" t="s">
        <v>106</v>
      </c>
      <c r="C75" s="17">
        <v>4.3210912502366902E-2</v>
      </c>
      <c r="D75" s="17">
        <v>5.4008171252951501E-2</v>
      </c>
      <c r="E75" s="17">
        <v>3.2401589787240302E-2</v>
      </c>
      <c r="F75" s="17"/>
      <c r="G75" s="17">
        <v>7.7263439897641395E-2</v>
      </c>
      <c r="H75" s="17">
        <v>5.8709272071361597E-2</v>
      </c>
      <c r="I75" s="17">
        <v>0.101686392182933</v>
      </c>
      <c r="J75" s="17">
        <v>5.5519884953672501E-2</v>
      </c>
      <c r="K75" s="17">
        <v>0</v>
      </c>
      <c r="L75" s="17">
        <v>0</v>
      </c>
      <c r="M75" s="17"/>
      <c r="N75" s="17">
        <v>3.2089720695418898E-2</v>
      </c>
      <c r="O75" s="17">
        <v>5.6345054431095699E-2</v>
      </c>
      <c r="P75" s="17">
        <v>4.89201116841202E-2</v>
      </c>
      <c r="Q75" s="17">
        <v>2.5473417179512198E-2</v>
      </c>
      <c r="R75" s="17"/>
      <c r="S75" s="17">
        <v>4.1599133980368399E-3</v>
      </c>
      <c r="T75" s="17">
        <v>5.0622341653091901E-2</v>
      </c>
      <c r="U75" s="17">
        <v>3.4609471478364698E-2</v>
      </c>
      <c r="V75" s="17">
        <v>0.156650287797032</v>
      </c>
      <c r="W75" s="17">
        <v>2.7936922944043999E-2</v>
      </c>
      <c r="X75" s="17"/>
      <c r="Y75" s="17">
        <v>8.0485679244277995E-3</v>
      </c>
      <c r="Z75" s="17">
        <v>4.0101726143751598E-2</v>
      </c>
      <c r="AA75" s="17">
        <v>3.6562030931270202E-2</v>
      </c>
      <c r="AB75" s="17"/>
      <c r="AC75" s="17">
        <v>2.8457882040561301E-2</v>
      </c>
      <c r="AD75" s="17">
        <v>5.5540780674015397E-2</v>
      </c>
      <c r="AE75" s="17">
        <v>4.50929996377211E-2</v>
      </c>
      <c r="AF75" s="17">
        <v>5.9278956001937402E-2</v>
      </c>
      <c r="AG75" s="17">
        <v>0</v>
      </c>
      <c r="AH75" s="17"/>
      <c r="AI75" s="17">
        <v>5.1718143687706698E-2</v>
      </c>
      <c r="AJ75" s="17">
        <v>5.2241029515846901E-2</v>
      </c>
      <c r="AK75" s="17">
        <v>3.82177223044428E-2</v>
      </c>
      <c r="AL75" s="17">
        <v>2.0002263151159501E-2</v>
      </c>
      <c r="AM75" s="17"/>
      <c r="AN75" s="17">
        <v>4.9644600899620903E-2</v>
      </c>
      <c r="AO75" s="17">
        <v>4.2802222352316198E-2</v>
      </c>
      <c r="AP75" s="17"/>
      <c r="AQ75" s="17">
        <v>4.9445526014108301E-2</v>
      </c>
      <c r="AR75" s="17">
        <v>3.6269139920326897E-2</v>
      </c>
      <c r="AS75" s="17"/>
      <c r="AT75" s="17">
        <v>4.5706756149004699E-2</v>
      </c>
      <c r="AU75" s="17">
        <v>3.4922808664017403E-2</v>
      </c>
      <c r="AV75" s="17">
        <v>5.7467440518246801E-2</v>
      </c>
    </row>
    <row r="76" spans="2:48" x14ac:dyDescent="0.35">
      <c r="B76" t="s">
        <v>90</v>
      </c>
      <c r="C76" s="17">
        <v>2.7861418346788801E-2</v>
      </c>
      <c r="D76" s="17">
        <v>3.4830234524837203E-2</v>
      </c>
      <c r="E76" s="17">
        <v>2.0884815789510802E-2</v>
      </c>
      <c r="F76" s="17"/>
      <c r="G76" s="17">
        <v>1.4490314384558301E-2</v>
      </c>
      <c r="H76" s="17">
        <v>1.42735904569984E-2</v>
      </c>
      <c r="I76" s="17">
        <v>2.0784474895993402E-2</v>
      </c>
      <c r="J76" s="17">
        <v>2.1483975647688999E-2</v>
      </c>
      <c r="K76" s="17">
        <v>4.2229619398911303E-2</v>
      </c>
      <c r="L76" s="17">
        <v>4.2515660750930197E-2</v>
      </c>
      <c r="M76" s="17"/>
      <c r="N76" s="17">
        <v>3.5502333763508401E-3</v>
      </c>
      <c r="O76" s="17">
        <v>1.7523506233410299E-2</v>
      </c>
      <c r="P76" s="17">
        <v>1.6709881560792401E-2</v>
      </c>
      <c r="Q76" s="17">
        <v>6.2474547433275802E-2</v>
      </c>
      <c r="R76" s="17"/>
      <c r="S76" s="17">
        <v>3.1065210645928799E-2</v>
      </c>
      <c r="T76" s="17">
        <v>2.92908003069265E-2</v>
      </c>
      <c r="U76" s="17">
        <v>0</v>
      </c>
      <c r="V76" s="17">
        <v>0</v>
      </c>
      <c r="W76" s="17">
        <v>5.4242605961257198E-2</v>
      </c>
      <c r="X76" s="17"/>
      <c r="Y76" s="17">
        <v>3.8524943318163599E-2</v>
      </c>
      <c r="Z76" s="17">
        <v>1.6581623664486199E-2</v>
      </c>
      <c r="AA76" s="17">
        <v>0</v>
      </c>
      <c r="AB76" s="17"/>
      <c r="AC76" s="17">
        <v>4.5666503691276401E-2</v>
      </c>
      <c r="AD76" s="17">
        <v>3.7386926592935403E-2</v>
      </c>
      <c r="AE76" s="17">
        <v>0</v>
      </c>
      <c r="AF76" s="17">
        <v>4.4604279856857297E-2</v>
      </c>
      <c r="AG76" s="17">
        <v>0</v>
      </c>
      <c r="AH76" s="17"/>
      <c r="AI76" s="17">
        <v>5.8775522668499301E-2</v>
      </c>
      <c r="AJ76" s="17">
        <v>2.9980479361081201E-2</v>
      </c>
      <c r="AK76" s="17">
        <v>0</v>
      </c>
      <c r="AL76" s="17">
        <v>1.1860326264339201E-2</v>
      </c>
      <c r="AM76" s="17"/>
      <c r="AN76" s="17">
        <v>5.4665727529469098E-2</v>
      </c>
      <c r="AO76" s="17">
        <v>2.33702171614384E-2</v>
      </c>
      <c r="AP76" s="17"/>
      <c r="AQ76" s="17">
        <v>1.2129955455506001E-2</v>
      </c>
      <c r="AR76" s="17">
        <v>3.95160321098268E-2</v>
      </c>
      <c r="AS76" s="17"/>
      <c r="AT76" s="17">
        <v>2.16428807982945E-2</v>
      </c>
      <c r="AU76" s="17">
        <v>2.8077760129167299E-2</v>
      </c>
      <c r="AV76" s="17">
        <v>0</v>
      </c>
    </row>
    <row r="77" spans="2:48" x14ac:dyDescent="0.35">
      <c r="B77" t="s">
        <v>107</v>
      </c>
      <c r="C77" s="17">
        <v>2.18975188466713E-2</v>
      </c>
      <c r="D77" s="17">
        <v>3.1067214099016999E-2</v>
      </c>
      <c r="E77" s="17">
        <v>1.27175781347196E-2</v>
      </c>
      <c r="F77" s="17"/>
      <c r="G77" s="17">
        <v>0</v>
      </c>
      <c r="H77" s="17">
        <v>0</v>
      </c>
      <c r="I77" s="17">
        <v>2.5541592622081E-2</v>
      </c>
      <c r="J77" s="17">
        <v>1.99884059899775E-2</v>
      </c>
      <c r="K77" s="17">
        <v>4.1701646303702503E-2</v>
      </c>
      <c r="L77" s="17">
        <v>3.2543293101871103E-2</v>
      </c>
      <c r="M77" s="17"/>
      <c r="N77" s="17">
        <v>3.8674073786715703E-2</v>
      </c>
      <c r="O77" s="17">
        <v>0</v>
      </c>
      <c r="P77" s="17">
        <v>1.47619462287165E-2</v>
      </c>
      <c r="Q77" s="17">
        <v>3.8604220789094097E-2</v>
      </c>
      <c r="R77" s="17"/>
      <c r="S77" s="17">
        <v>3.3867367547203001E-2</v>
      </c>
      <c r="T77" s="17">
        <v>2.0313533724836099E-2</v>
      </c>
      <c r="U77" s="17">
        <v>0</v>
      </c>
      <c r="V77" s="17">
        <v>0</v>
      </c>
      <c r="W77" s="17">
        <v>0</v>
      </c>
      <c r="X77" s="17"/>
      <c r="Y77" s="17">
        <v>3.2281260876773597E-2</v>
      </c>
      <c r="Z77" s="17">
        <v>2.47992178108081E-2</v>
      </c>
      <c r="AA77" s="17">
        <v>0</v>
      </c>
      <c r="AB77" s="17"/>
      <c r="AC77" s="17">
        <v>4.2579472221298903E-2</v>
      </c>
      <c r="AD77" s="17">
        <v>1.1265286817819801E-2</v>
      </c>
      <c r="AE77" s="17">
        <v>1.8070869073511901E-2</v>
      </c>
      <c r="AF77" s="17">
        <v>3.7257340422625899E-2</v>
      </c>
      <c r="AG77" s="17">
        <v>0</v>
      </c>
      <c r="AH77" s="17"/>
      <c r="AI77" s="17">
        <v>1.25259358589334E-2</v>
      </c>
      <c r="AJ77" s="17">
        <v>2.0277200762938999E-2</v>
      </c>
      <c r="AK77" s="17">
        <v>3.3516841194167001E-2</v>
      </c>
      <c r="AL77" s="17">
        <v>2.6031433140674701E-2</v>
      </c>
      <c r="AM77" s="17"/>
      <c r="AN77" s="17">
        <v>0</v>
      </c>
      <c r="AO77" s="17">
        <v>2.6384949318665599E-2</v>
      </c>
      <c r="AP77" s="17"/>
      <c r="AQ77" s="17">
        <v>1.1159269139754799E-2</v>
      </c>
      <c r="AR77" s="17">
        <v>2.9876429050336901E-2</v>
      </c>
      <c r="AS77" s="17"/>
      <c r="AT77" s="17">
        <v>2.9149177481151301E-2</v>
      </c>
      <c r="AU77" s="17">
        <v>2.07053740642805E-2</v>
      </c>
      <c r="AV77" s="17">
        <v>0</v>
      </c>
    </row>
    <row r="78" spans="2:48"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row>
    <row r="79" spans="2:48" x14ac:dyDescent="0.35">
      <c r="B79" s="6" t="s">
        <v>117</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row>
    <row r="80" spans="2:48" x14ac:dyDescent="0.35">
      <c r="B80" s="24" t="s">
        <v>118</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row>
    <row r="81" spans="2:48" x14ac:dyDescent="0.35">
      <c r="B81" t="s">
        <v>109</v>
      </c>
      <c r="C81" s="17">
        <v>0.101345010882056</v>
      </c>
      <c r="D81" s="17">
        <v>6.1252227068307602E-2</v>
      </c>
      <c r="E81" s="17">
        <v>0.13176553374344899</v>
      </c>
      <c r="F81" s="17"/>
      <c r="G81" s="17">
        <v>0</v>
      </c>
      <c r="H81" s="17">
        <v>8.9404144071850294E-2</v>
      </c>
      <c r="I81" s="17">
        <v>0.102670479807125</v>
      </c>
      <c r="J81" s="17">
        <v>0.16873379093659199</v>
      </c>
      <c r="K81" s="17">
        <v>0</v>
      </c>
      <c r="L81" s="17">
        <v>0</v>
      </c>
      <c r="M81" s="17"/>
      <c r="N81" s="17">
        <v>5.4990992477894199E-2</v>
      </c>
      <c r="O81" s="17">
        <v>4.4922949397272399E-2</v>
      </c>
      <c r="P81" s="17">
        <v>7.6045058811103905E-2</v>
      </c>
      <c r="Q81" s="17">
        <v>0.25986775179389099</v>
      </c>
      <c r="R81" s="17"/>
      <c r="S81" s="17">
        <v>0.12708643679475101</v>
      </c>
      <c r="T81" s="17">
        <v>0.14419092350880899</v>
      </c>
      <c r="U81" s="17">
        <v>0</v>
      </c>
      <c r="V81" s="17">
        <v>0</v>
      </c>
      <c r="W81" s="17">
        <v>3.80989401088066E-2</v>
      </c>
      <c r="X81" s="17"/>
      <c r="Y81" s="17">
        <v>0.204882027369234</v>
      </c>
      <c r="Z81" s="17">
        <v>9.9351343453438795E-2</v>
      </c>
      <c r="AA81" s="17">
        <v>0</v>
      </c>
      <c r="AB81" s="17"/>
      <c r="AC81" s="17">
        <v>0.24680951277278099</v>
      </c>
      <c r="AD81" s="17">
        <v>6.08528931960476E-2</v>
      </c>
      <c r="AE81" s="17">
        <v>3.7752664669246497E-2</v>
      </c>
      <c r="AF81" s="17">
        <v>2.0483954880994401E-2</v>
      </c>
      <c r="AG81" s="17">
        <v>0</v>
      </c>
      <c r="AH81" s="17"/>
      <c r="AI81" s="17">
        <v>0.16939538334610699</v>
      </c>
      <c r="AJ81" s="17">
        <v>0.14817010424764099</v>
      </c>
      <c r="AK81" s="17">
        <v>0</v>
      </c>
      <c r="AL81" s="17">
        <v>5.0689954371446397E-2</v>
      </c>
      <c r="AM81" s="17"/>
      <c r="AN81" s="17">
        <v>0.28988382555799702</v>
      </c>
      <c r="AO81" s="17">
        <v>3.8177903704815601E-2</v>
      </c>
      <c r="AP81" s="17"/>
      <c r="AQ81" s="17">
        <v>0.101345010882056</v>
      </c>
      <c r="AR81" s="17" t="s">
        <v>116</v>
      </c>
      <c r="AS81" s="17"/>
      <c r="AT81" s="17">
        <v>9.7809936012593204E-2</v>
      </c>
      <c r="AU81" s="17">
        <v>0.26721768373429999</v>
      </c>
      <c r="AV81" s="17">
        <v>0</v>
      </c>
    </row>
    <row r="82" spans="2:48" x14ac:dyDescent="0.35">
      <c r="B82" t="s">
        <v>110</v>
      </c>
      <c r="C82" s="17">
        <v>0.109517581571987</v>
      </c>
      <c r="D82" s="17">
        <v>0.11032084630967599</v>
      </c>
      <c r="E82" s="17">
        <v>0.10890810198508399</v>
      </c>
      <c r="F82" s="17"/>
      <c r="G82" s="17">
        <v>0</v>
      </c>
      <c r="H82" s="17">
        <v>0.14435181431008401</v>
      </c>
      <c r="I82" s="17">
        <v>9.1868426035729103E-2</v>
      </c>
      <c r="J82" s="17">
        <v>0.17500450696827699</v>
      </c>
      <c r="K82" s="17">
        <v>0</v>
      </c>
      <c r="L82" s="17">
        <v>0</v>
      </c>
      <c r="M82" s="17"/>
      <c r="N82" s="17">
        <v>0.12859480296078599</v>
      </c>
      <c r="O82" s="17">
        <v>0.16125700988477101</v>
      </c>
      <c r="P82" s="17">
        <v>6.43027672910607E-2</v>
      </c>
      <c r="Q82" s="17">
        <v>5.44538763296726E-2</v>
      </c>
      <c r="R82" s="17"/>
      <c r="S82" s="17">
        <v>7.6674176829337304E-2</v>
      </c>
      <c r="T82" s="17">
        <v>0.15548545069323999</v>
      </c>
      <c r="U82" s="17">
        <v>0.26307476598623702</v>
      </c>
      <c r="V82" s="17">
        <v>0</v>
      </c>
      <c r="W82" s="17">
        <v>6.9796004349391094E-2</v>
      </c>
      <c r="X82" s="17"/>
      <c r="Y82" s="17">
        <v>6.0401030402810897E-2</v>
      </c>
      <c r="Z82" s="17">
        <v>0.19931900078932099</v>
      </c>
      <c r="AA82" s="17">
        <v>0.13745851942419399</v>
      </c>
      <c r="AB82" s="17"/>
      <c r="AC82" s="17">
        <v>0.103073232396982</v>
      </c>
      <c r="AD82" s="17">
        <v>0.16309224766887701</v>
      </c>
      <c r="AE82" s="17">
        <v>6.0581068994917303E-2</v>
      </c>
      <c r="AF82" s="17">
        <v>0.17964146345630799</v>
      </c>
      <c r="AG82" s="17">
        <v>0.240504033636294</v>
      </c>
      <c r="AH82" s="17"/>
      <c r="AI82" s="17">
        <v>0</v>
      </c>
      <c r="AJ82" s="17">
        <v>0.166056589683826</v>
      </c>
      <c r="AK82" s="17">
        <v>0.12297100887373801</v>
      </c>
      <c r="AL82" s="17">
        <v>7.4609131441547696E-2</v>
      </c>
      <c r="AM82" s="17"/>
      <c r="AN82" s="17">
        <v>0.116279488880771</v>
      </c>
      <c r="AO82" s="17">
        <v>0.108719403956515</v>
      </c>
      <c r="AP82" s="17"/>
      <c r="AQ82" s="17">
        <v>0.109517581571987</v>
      </c>
      <c r="AR82" s="17" t="s">
        <v>116</v>
      </c>
      <c r="AS82" s="17"/>
      <c r="AT82" s="17">
        <v>0.154138103925063</v>
      </c>
      <c r="AU82" s="17">
        <v>0.11279166332552799</v>
      </c>
      <c r="AV82" s="17">
        <v>7.1191377767696504E-2</v>
      </c>
    </row>
    <row r="83" spans="2:48" x14ac:dyDescent="0.35">
      <c r="B83" t="s">
        <v>111</v>
      </c>
      <c r="C83" s="17">
        <v>0.14962141156328301</v>
      </c>
      <c r="D83" s="17">
        <v>0.13403595835901799</v>
      </c>
      <c r="E83" s="17">
        <v>0.16144692205185501</v>
      </c>
      <c r="F83" s="17"/>
      <c r="G83" s="17">
        <v>0.282496757964941</v>
      </c>
      <c r="H83" s="17">
        <v>0.139076770076732</v>
      </c>
      <c r="I83" s="17">
        <v>0.16220942702940799</v>
      </c>
      <c r="J83" s="17">
        <v>7.97134796896561E-2</v>
      </c>
      <c r="K83" s="17">
        <v>0.15120668006419899</v>
      </c>
      <c r="L83" s="17">
        <v>0.5</v>
      </c>
      <c r="M83" s="17"/>
      <c r="N83" s="17">
        <v>0.204460533034449</v>
      </c>
      <c r="O83" s="17">
        <v>0.151687959386548</v>
      </c>
      <c r="P83" s="17">
        <v>0.114097156396309</v>
      </c>
      <c r="Q83" s="17">
        <v>0.104954633813541</v>
      </c>
      <c r="R83" s="17"/>
      <c r="S83" s="17">
        <v>2.8136087707626999E-2</v>
      </c>
      <c r="T83" s="17">
        <v>0.25902951110565198</v>
      </c>
      <c r="U83" s="17">
        <v>0</v>
      </c>
      <c r="V83" s="17">
        <v>0</v>
      </c>
      <c r="W83" s="17">
        <v>7.1487456251596596E-2</v>
      </c>
      <c r="X83" s="17"/>
      <c r="Y83" s="17">
        <v>6.0401030402810897E-2</v>
      </c>
      <c r="Z83" s="17">
        <v>0.21484249662027399</v>
      </c>
      <c r="AA83" s="17">
        <v>0</v>
      </c>
      <c r="AB83" s="17"/>
      <c r="AC83" s="17">
        <v>6.0418095368653897E-2</v>
      </c>
      <c r="AD83" s="17">
        <v>0.146186254062491</v>
      </c>
      <c r="AE83" s="17">
        <v>0.204466989304079</v>
      </c>
      <c r="AF83" s="17">
        <v>0.101721038048648</v>
      </c>
      <c r="AG83" s="17">
        <v>0.56378577227121895</v>
      </c>
      <c r="AH83" s="17"/>
      <c r="AI83" s="17">
        <v>0.14743047884368399</v>
      </c>
      <c r="AJ83" s="17">
        <v>9.3614105814571094E-2</v>
      </c>
      <c r="AK83" s="17">
        <v>0.12725166447729899</v>
      </c>
      <c r="AL83" s="17">
        <v>0.230312303855327</v>
      </c>
      <c r="AM83" s="17"/>
      <c r="AN83" s="17">
        <v>0.116623726714849</v>
      </c>
      <c r="AO83" s="17">
        <v>0.16299600557970201</v>
      </c>
      <c r="AP83" s="17"/>
      <c r="AQ83" s="17">
        <v>0.14962141156328301</v>
      </c>
      <c r="AR83" s="17" t="s">
        <v>116</v>
      </c>
      <c r="AS83" s="17"/>
      <c r="AT83" s="17">
        <v>0.20257106676675701</v>
      </c>
      <c r="AU83" s="17">
        <v>7.8778132209306004E-2</v>
      </c>
      <c r="AV83" s="17">
        <v>0</v>
      </c>
    </row>
    <row r="84" spans="2:48" x14ac:dyDescent="0.35">
      <c r="B84" t="s">
        <v>112</v>
      </c>
      <c r="C84" s="17">
        <v>5.7659445546618802E-2</v>
      </c>
      <c r="D84" s="17">
        <v>0.100770198729337</v>
      </c>
      <c r="E84" s="17">
        <v>2.4949029156998301E-2</v>
      </c>
      <c r="F84" s="17"/>
      <c r="G84" s="17">
        <v>9.6715195502803802E-2</v>
      </c>
      <c r="H84" s="17">
        <v>9.7723135874299705E-2</v>
      </c>
      <c r="I84" s="17">
        <v>6.8983815256500297E-2</v>
      </c>
      <c r="J84" s="17">
        <v>0</v>
      </c>
      <c r="K84" s="17">
        <v>6.6360034929672906E-2</v>
      </c>
      <c r="L84" s="17">
        <v>0</v>
      </c>
      <c r="M84" s="17"/>
      <c r="N84" s="17">
        <v>8.17075503223995E-2</v>
      </c>
      <c r="O84" s="17">
        <v>2.92908609207146E-2</v>
      </c>
      <c r="P84" s="17">
        <v>0</v>
      </c>
      <c r="Q84" s="17">
        <v>0.113523126080326</v>
      </c>
      <c r="R84" s="17"/>
      <c r="S84" s="17">
        <v>0.106558654786438</v>
      </c>
      <c r="T84" s="17">
        <v>3.0948761011250499E-2</v>
      </c>
      <c r="U84" s="17">
        <v>9.8605754651755903E-2</v>
      </c>
      <c r="V84" s="17">
        <v>0</v>
      </c>
      <c r="W84" s="17">
        <v>7.1547487136533305E-2</v>
      </c>
      <c r="X84" s="17"/>
      <c r="Y84" s="17">
        <v>0</v>
      </c>
      <c r="Z84" s="17">
        <v>8.4118183775778094E-2</v>
      </c>
      <c r="AA84" s="17">
        <v>7.5786909911949002E-2</v>
      </c>
      <c r="AB84" s="17"/>
      <c r="AC84" s="17">
        <v>0.119058697335126</v>
      </c>
      <c r="AD84" s="17">
        <v>0</v>
      </c>
      <c r="AE84" s="17">
        <v>8.1582860130319401E-2</v>
      </c>
      <c r="AF84" s="17">
        <v>0</v>
      </c>
      <c r="AG84" s="17">
        <v>0</v>
      </c>
      <c r="AH84" s="17"/>
      <c r="AI84" s="17">
        <v>0.143993785348321</v>
      </c>
      <c r="AJ84" s="17">
        <v>3.6596267811965497E-2</v>
      </c>
      <c r="AK84" s="17">
        <v>8.1443951902342701E-2</v>
      </c>
      <c r="AL84" s="17">
        <v>2.94600690053624E-2</v>
      </c>
      <c r="AM84" s="17"/>
      <c r="AN84" s="17">
        <v>1.4994641967807599E-2</v>
      </c>
      <c r="AO84" s="17">
        <v>6.8891534403448806E-2</v>
      </c>
      <c r="AP84" s="17"/>
      <c r="AQ84" s="17">
        <v>5.7659445546618802E-2</v>
      </c>
      <c r="AR84" s="17" t="s">
        <v>116</v>
      </c>
      <c r="AS84" s="17"/>
      <c r="AT84" s="17">
        <v>8.1056935723601203E-2</v>
      </c>
      <c r="AU84" s="17">
        <v>0</v>
      </c>
      <c r="AV84" s="17">
        <v>7.1191377767696504E-2</v>
      </c>
    </row>
    <row r="85" spans="2:48" x14ac:dyDescent="0.35">
      <c r="B85" t="s">
        <v>113</v>
      </c>
      <c r="C85" s="17">
        <v>3.9178747083913702E-2</v>
      </c>
      <c r="D85" s="17">
        <v>5.2390839989190197E-2</v>
      </c>
      <c r="E85" s="17">
        <v>2.9154031011841299E-2</v>
      </c>
      <c r="F85" s="17"/>
      <c r="G85" s="17">
        <v>0</v>
      </c>
      <c r="H85" s="17">
        <v>5.2295728154501502E-2</v>
      </c>
      <c r="I85" s="17">
        <v>4.7590848079058702E-2</v>
      </c>
      <c r="J85" s="17">
        <v>0</v>
      </c>
      <c r="K85" s="17">
        <v>0.15120668006419899</v>
      </c>
      <c r="L85" s="17">
        <v>0</v>
      </c>
      <c r="M85" s="17"/>
      <c r="N85" s="17">
        <v>1.29238060463795E-2</v>
      </c>
      <c r="O85" s="17">
        <v>3.4103845439509603E-2</v>
      </c>
      <c r="P85" s="17">
        <v>0.13240264016522199</v>
      </c>
      <c r="Q85" s="17">
        <v>0</v>
      </c>
      <c r="R85" s="17"/>
      <c r="S85" s="17">
        <v>3.9605386305478503E-2</v>
      </c>
      <c r="T85" s="17">
        <v>2.4038482624592E-2</v>
      </c>
      <c r="U85" s="17">
        <v>0</v>
      </c>
      <c r="V85" s="17">
        <v>0.409767778401251</v>
      </c>
      <c r="W85" s="17">
        <v>0</v>
      </c>
      <c r="X85" s="17"/>
      <c r="Y85" s="17">
        <v>8.5022699929379594E-2</v>
      </c>
      <c r="Z85" s="17">
        <v>7.90109575164262E-3</v>
      </c>
      <c r="AA85" s="17">
        <v>0</v>
      </c>
      <c r="AB85" s="17"/>
      <c r="AC85" s="17">
        <v>7.5931276921576293E-2</v>
      </c>
      <c r="AD85" s="17">
        <v>0</v>
      </c>
      <c r="AE85" s="17">
        <v>2.9896124081312099E-2</v>
      </c>
      <c r="AF85" s="17">
        <v>6.6781829776074705E-2</v>
      </c>
      <c r="AG85" s="17">
        <v>0</v>
      </c>
      <c r="AH85" s="17"/>
      <c r="AI85" s="17">
        <v>0</v>
      </c>
      <c r="AJ85" s="17">
        <v>1.5350519087625501E-2</v>
      </c>
      <c r="AK85" s="17">
        <v>0.18031677516265401</v>
      </c>
      <c r="AL85" s="17">
        <v>1.47300345026812E-2</v>
      </c>
      <c r="AM85" s="17"/>
      <c r="AN85" s="17">
        <v>0</v>
      </c>
      <c r="AO85" s="17">
        <v>5.3139769024353599E-2</v>
      </c>
      <c r="AP85" s="17"/>
      <c r="AQ85" s="17">
        <v>3.9178747083913702E-2</v>
      </c>
      <c r="AR85" s="17" t="s">
        <v>116</v>
      </c>
      <c r="AS85" s="17"/>
      <c r="AT85" s="17">
        <v>8.5484361036253301E-3</v>
      </c>
      <c r="AU85" s="17">
        <v>0</v>
      </c>
      <c r="AV85" s="17">
        <v>0</v>
      </c>
    </row>
    <row r="86" spans="2:48" x14ac:dyDescent="0.35">
      <c r="B86" t="s">
        <v>114</v>
      </c>
      <c r="C86" s="17">
        <v>0.52447570726839399</v>
      </c>
      <c r="D86" s="17">
        <v>0.54122992954447102</v>
      </c>
      <c r="E86" s="17">
        <v>0.51176338965677703</v>
      </c>
      <c r="F86" s="17"/>
      <c r="G86" s="17">
        <v>0.57413160765378901</v>
      </c>
      <c r="H86" s="17">
        <v>0.47714840751253201</v>
      </c>
      <c r="I86" s="17">
        <v>0.488809230267372</v>
      </c>
      <c r="J86" s="17">
        <v>0.57654822240547399</v>
      </c>
      <c r="K86" s="17">
        <v>0.63122660494192895</v>
      </c>
      <c r="L86" s="17">
        <v>0.5</v>
      </c>
      <c r="M86" s="17"/>
      <c r="N86" s="17">
        <v>0.506296025230344</v>
      </c>
      <c r="O86" s="17">
        <v>0.57873737497118405</v>
      </c>
      <c r="P86" s="17">
        <v>0.61315237733630401</v>
      </c>
      <c r="Q86" s="17">
        <v>0.39947148062284399</v>
      </c>
      <c r="R86" s="17"/>
      <c r="S86" s="17">
        <v>0.62193925757636803</v>
      </c>
      <c r="T86" s="17">
        <v>0.37878093345276698</v>
      </c>
      <c r="U86" s="17">
        <v>0.63831947936200695</v>
      </c>
      <c r="V86" s="17">
        <v>0.590232221598749</v>
      </c>
      <c r="W86" s="17">
        <v>0.67009395088531898</v>
      </c>
      <c r="X86" s="17"/>
      <c r="Y86" s="17">
        <v>0.589293211895765</v>
      </c>
      <c r="Z86" s="17">
        <v>0.39446787960954499</v>
      </c>
      <c r="AA86" s="17">
        <v>0.78675457066385701</v>
      </c>
      <c r="AB86" s="17"/>
      <c r="AC86" s="17">
        <v>0.39470918520488102</v>
      </c>
      <c r="AD86" s="17">
        <v>0.61353804966585701</v>
      </c>
      <c r="AE86" s="17">
        <v>0.54233970514151997</v>
      </c>
      <c r="AF86" s="17">
        <v>0.63137171383797497</v>
      </c>
      <c r="AG86" s="17">
        <v>0.19571019409248699</v>
      </c>
      <c r="AH86" s="17"/>
      <c r="AI86" s="17">
        <v>0.43881308800087598</v>
      </c>
      <c r="AJ86" s="17">
        <v>0.54021241335437098</v>
      </c>
      <c r="AK86" s="17">
        <v>0.46783415668795703</v>
      </c>
      <c r="AL86" s="17">
        <v>0.60019850682363596</v>
      </c>
      <c r="AM86" s="17"/>
      <c r="AN86" s="17">
        <v>0.40292550356002899</v>
      </c>
      <c r="AO86" s="17">
        <v>0.56369395895444296</v>
      </c>
      <c r="AP86" s="17"/>
      <c r="AQ86" s="17">
        <v>0.52447570726839399</v>
      </c>
      <c r="AR86" s="17" t="s">
        <v>116</v>
      </c>
      <c r="AS86" s="17"/>
      <c r="AT86" s="17">
        <v>0.45587552146836002</v>
      </c>
      <c r="AU86" s="17">
        <v>0.54121252073086601</v>
      </c>
      <c r="AV86" s="17">
        <v>0.85761724446460696</v>
      </c>
    </row>
    <row r="87" spans="2:48" x14ac:dyDescent="0.35">
      <c r="B87" t="s">
        <v>90</v>
      </c>
      <c r="C87" s="17">
        <v>1.8202096083747E-2</v>
      </c>
      <c r="D87" s="17">
        <v>0</v>
      </c>
      <c r="E87" s="17">
        <v>3.2012992393995597E-2</v>
      </c>
      <c r="F87" s="17"/>
      <c r="G87" s="17">
        <v>4.6656438878466697E-2</v>
      </c>
      <c r="H87" s="17">
        <v>0</v>
      </c>
      <c r="I87" s="17">
        <v>3.7867773524807399E-2</v>
      </c>
      <c r="J87" s="17">
        <v>0</v>
      </c>
      <c r="K87" s="17">
        <v>0</v>
      </c>
      <c r="L87" s="17">
        <v>0</v>
      </c>
      <c r="M87" s="17"/>
      <c r="N87" s="17">
        <v>1.10262899277488E-2</v>
      </c>
      <c r="O87" s="17">
        <v>0</v>
      </c>
      <c r="P87" s="17">
        <v>0</v>
      </c>
      <c r="Q87" s="17">
        <v>6.7729131359724998E-2</v>
      </c>
      <c r="R87" s="17"/>
      <c r="S87" s="17">
        <v>0</v>
      </c>
      <c r="T87" s="17">
        <v>7.5259376036894603E-3</v>
      </c>
      <c r="U87" s="17">
        <v>0</v>
      </c>
      <c r="V87" s="17">
        <v>0</v>
      </c>
      <c r="W87" s="17">
        <v>7.8976161268353204E-2</v>
      </c>
      <c r="X87" s="17"/>
      <c r="Y87" s="17">
        <v>0</v>
      </c>
      <c r="Z87" s="17">
        <v>0</v>
      </c>
      <c r="AA87" s="17">
        <v>0</v>
      </c>
      <c r="AB87" s="17"/>
      <c r="AC87" s="17">
        <v>0</v>
      </c>
      <c r="AD87" s="17">
        <v>1.6330555406727301E-2</v>
      </c>
      <c r="AE87" s="17">
        <v>4.33805876786056E-2</v>
      </c>
      <c r="AF87" s="17">
        <v>0</v>
      </c>
      <c r="AG87" s="17">
        <v>0</v>
      </c>
      <c r="AH87" s="17"/>
      <c r="AI87" s="17">
        <v>0.100367264461011</v>
      </c>
      <c r="AJ87" s="17">
        <v>0</v>
      </c>
      <c r="AK87" s="17">
        <v>2.0182442896009699E-2</v>
      </c>
      <c r="AL87" s="17">
        <v>0</v>
      </c>
      <c r="AM87" s="17"/>
      <c r="AN87" s="17">
        <v>5.9292813318547001E-2</v>
      </c>
      <c r="AO87" s="17">
        <v>4.3814243767233696E-3</v>
      </c>
      <c r="AP87" s="17"/>
      <c r="AQ87" s="17">
        <v>1.8202096083747E-2</v>
      </c>
      <c r="AR87" s="17" t="s">
        <v>116</v>
      </c>
      <c r="AS87" s="17"/>
      <c r="AT87" s="17">
        <v>0</v>
      </c>
      <c r="AU87" s="17">
        <v>0</v>
      </c>
      <c r="AV87" s="17">
        <v>0</v>
      </c>
    </row>
    <row r="88" spans="2:48" x14ac:dyDescent="0.35">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row>
    <row r="89" spans="2:48" x14ac:dyDescent="0.35">
      <c r="B89" s="6" t="s">
        <v>119</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row>
    <row r="90" spans="2:48" x14ac:dyDescent="0.35">
      <c r="B90" s="24" t="s">
        <v>118</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row>
    <row r="91" spans="2:48" x14ac:dyDescent="0.35">
      <c r="B91" t="s">
        <v>109</v>
      </c>
      <c r="C91" s="17">
        <v>3.7231796293744901E-2</v>
      </c>
      <c r="D91" s="17">
        <v>7.0028530536780598E-2</v>
      </c>
      <c r="E91" s="17">
        <v>1.23471734535327E-2</v>
      </c>
      <c r="F91" s="17"/>
      <c r="G91" s="17">
        <v>0</v>
      </c>
      <c r="H91" s="17">
        <v>9.5455339393343705E-2</v>
      </c>
      <c r="I91" s="17">
        <v>4.6534889609470102E-2</v>
      </c>
      <c r="J91" s="17">
        <v>0</v>
      </c>
      <c r="K91" s="17">
        <v>0</v>
      </c>
      <c r="L91" s="17">
        <v>0</v>
      </c>
      <c r="M91" s="17"/>
      <c r="N91" s="17">
        <v>1.29238060463795E-2</v>
      </c>
      <c r="O91" s="17">
        <v>2.3835442546457201E-2</v>
      </c>
      <c r="P91" s="17">
        <v>4.1926975828837698E-2</v>
      </c>
      <c r="Q91" s="17">
        <v>8.3230867774820694E-2</v>
      </c>
      <c r="R91" s="17"/>
      <c r="S91" s="17">
        <v>0.10419069112675799</v>
      </c>
      <c r="T91" s="17">
        <v>2.51770771376362E-2</v>
      </c>
      <c r="U91" s="17">
        <v>0</v>
      </c>
      <c r="V91" s="17">
        <v>0</v>
      </c>
      <c r="W91" s="17">
        <v>0</v>
      </c>
      <c r="X91" s="17"/>
      <c r="Y91" s="17">
        <v>0.155730679656717</v>
      </c>
      <c r="Z91" s="17">
        <v>2.2551269658442001E-2</v>
      </c>
      <c r="AA91" s="17">
        <v>0</v>
      </c>
      <c r="AB91" s="17"/>
      <c r="AC91" s="17">
        <v>0.10663783652447401</v>
      </c>
      <c r="AD91" s="17">
        <v>0</v>
      </c>
      <c r="AE91" s="17">
        <v>0</v>
      </c>
      <c r="AF91" s="17">
        <v>4.6674339689882299E-2</v>
      </c>
      <c r="AG91" s="17">
        <v>0.240504033636294</v>
      </c>
      <c r="AH91" s="17"/>
      <c r="AI91" s="17">
        <v>0</v>
      </c>
      <c r="AJ91" s="17">
        <v>6.2103253419398402E-2</v>
      </c>
      <c r="AK91" s="17">
        <v>4.3862179867617902E-2</v>
      </c>
      <c r="AL91" s="17">
        <v>1.47300345026812E-2</v>
      </c>
      <c r="AM91" s="17"/>
      <c r="AN91" s="17">
        <v>0.10465171560207399</v>
      </c>
      <c r="AO91" s="17">
        <v>1.46575038638914E-2</v>
      </c>
      <c r="AP91" s="17"/>
      <c r="AQ91" s="17">
        <v>3.7231796293744901E-2</v>
      </c>
      <c r="AR91" s="17" t="s">
        <v>116</v>
      </c>
      <c r="AS91" s="17"/>
      <c r="AT91" s="17">
        <v>2.4398905391158899E-2</v>
      </c>
      <c r="AU91" s="17">
        <v>0.203111966620871</v>
      </c>
      <c r="AV91" s="17">
        <v>0</v>
      </c>
    </row>
    <row r="92" spans="2:48" x14ac:dyDescent="0.35">
      <c r="B92" t="s">
        <v>110</v>
      </c>
      <c r="C92" s="17">
        <v>0.10310450042925599</v>
      </c>
      <c r="D92" s="17">
        <v>0.14919154566055401</v>
      </c>
      <c r="E92" s="17">
        <v>6.8135813306263601E-2</v>
      </c>
      <c r="F92" s="17"/>
      <c r="G92" s="17">
        <v>0</v>
      </c>
      <c r="H92" s="17">
        <v>6.96126648057106E-2</v>
      </c>
      <c r="I92" s="17">
        <v>0.20063525965248</v>
      </c>
      <c r="J92" s="17">
        <v>0</v>
      </c>
      <c r="K92" s="17">
        <v>0.15120668006419899</v>
      </c>
      <c r="L92" s="17">
        <v>0</v>
      </c>
      <c r="M92" s="17"/>
      <c r="N92" s="17">
        <v>0.13212587394047501</v>
      </c>
      <c r="O92" s="17">
        <v>0.102767020834094</v>
      </c>
      <c r="P92" s="17">
        <v>0.17826363059699901</v>
      </c>
      <c r="Q92" s="17">
        <v>0</v>
      </c>
      <c r="R92" s="17"/>
      <c r="S92" s="17">
        <v>3.9605386305478503E-2</v>
      </c>
      <c r="T92" s="17">
        <v>0.104472706509167</v>
      </c>
      <c r="U92" s="17">
        <v>0.17884620255507599</v>
      </c>
      <c r="V92" s="17">
        <v>0.409767778401251</v>
      </c>
      <c r="W92" s="17">
        <v>0.118867209343608</v>
      </c>
      <c r="X92" s="17"/>
      <c r="Y92" s="17">
        <v>8.5022699929379594E-2</v>
      </c>
      <c r="Z92" s="17">
        <v>0.108648848714977</v>
      </c>
      <c r="AA92" s="17">
        <v>0.13745851942419399</v>
      </c>
      <c r="AB92" s="17"/>
      <c r="AC92" s="17">
        <v>7.5931276921576293E-2</v>
      </c>
      <c r="AD92" s="17">
        <v>0.102239354472829</v>
      </c>
      <c r="AE92" s="17">
        <v>0.13080505244117699</v>
      </c>
      <c r="AF92" s="17">
        <v>6.6781829776074705E-2</v>
      </c>
      <c r="AG92" s="17">
        <v>0.56378577227121895</v>
      </c>
      <c r="AH92" s="17"/>
      <c r="AI92" s="17">
        <v>0</v>
      </c>
      <c r="AJ92" s="17">
        <v>6.8388282352640606E-2</v>
      </c>
      <c r="AK92" s="17">
        <v>0.27598009961362802</v>
      </c>
      <c r="AL92" s="17">
        <v>0.116061843554479</v>
      </c>
      <c r="AM92" s="17"/>
      <c r="AN92" s="17">
        <v>6.2346737978139298E-2</v>
      </c>
      <c r="AO92" s="17">
        <v>0.118492176893882</v>
      </c>
      <c r="AP92" s="17"/>
      <c r="AQ92" s="17">
        <v>0.10310450042925599</v>
      </c>
      <c r="AR92" s="17" t="s">
        <v>116</v>
      </c>
      <c r="AS92" s="17"/>
      <c r="AT92" s="17">
        <v>5.5582946164781398E-2</v>
      </c>
      <c r="AU92" s="17">
        <v>3.4013531116221699E-2</v>
      </c>
      <c r="AV92" s="17">
        <v>7.1191377767696504E-2</v>
      </c>
    </row>
    <row r="93" spans="2:48" x14ac:dyDescent="0.35">
      <c r="B93" t="s">
        <v>111</v>
      </c>
      <c r="C93" s="17">
        <v>0.101167409923892</v>
      </c>
      <c r="D93" s="17">
        <v>0.138126167382155</v>
      </c>
      <c r="E93" s="17">
        <v>7.3124839185707696E-2</v>
      </c>
      <c r="F93" s="17"/>
      <c r="G93" s="17">
        <v>0.33371225366499901</v>
      </c>
      <c r="H93" s="17">
        <v>0.101620965774327</v>
      </c>
      <c r="I93" s="17">
        <v>8.1433484639754902E-2</v>
      </c>
      <c r="J93" s="17">
        <v>8.3785593263324798E-2</v>
      </c>
      <c r="K93" s="17">
        <v>6.6360034929672906E-2</v>
      </c>
      <c r="L93" s="17">
        <v>0</v>
      </c>
      <c r="M93" s="17"/>
      <c r="N93" s="17">
        <v>0.26454496589223497</v>
      </c>
      <c r="O93" s="17">
        <v>2.3835442546457201E-2</v>
      </c>
      <c r="P93" s="17">
        <v>4.3958354903673898E-2</v>
      </c>
      <c r="Q93" s="17">
        <v>3.7225502453815701E-2</v>
      </c>
      <c r="R93" s="17"/>
      <c r="S93" s="17">
        <v>6.8420314345349995E-2</v>
      </c>
      <c r="T93" s="17">
        <v>5.3446945055233397E-2</v>
      </c>
      <c r="U93" s="17">
        <v>0.36867778702069398</v>
      </c>
      <c r="V93" s="17">
        <v>0</v>
      </c>
      <c r="W93" s="17">
        <v>7.4323867674749702E-2</v>
      </c>
      <c r="X93" s="17"/>
      <c r="Y93" s="17">
        <v>0.120802060805622</v>
      </c>
      <c r="Z93" s="17">
        <v>9.9616903247764496E-2</v>
      </c>
      <c r="AA93" s="17">
        <v>0</v>
      </c>
      <c r="AB93" s="17"/>
      <c r="AC93" s="17">
        <v>5.17505669549915E-2</v>
      </c>
      <c r="AD93" s="17">
        <v>9.4005580271490002E-2</v>
      </c>
      <c r="AE93" s="17">
        <v>0.100600894816695</v>
      </c>
      <c r="AF93" s="17">
        <v>0.232881739765881</v>
      </c>
      <c r="AG93" s="17">
        <v>0</v>
      </c>
      <c r="AH93" s="17"/>
      <c r="AI93" s="17">
        <v>2.0654620212618099E-2</v>
      </c>
      <c r="AJ93" s="17">
        <v>7.1889508569167093E-2</v>
      </c>
      <c r="AK93" s="17">
        <v>0.16111396309685999</v>
      </c>
      <c r="AL93" s="17">
        <v>0.130255193006099</v>
      </c>
      <c r="AM93" s="17"/>
      <c r="AN93" s="17">
        <v>1.22018921907351E-2</v>
      </c>
      <c r="AO93" s="17">
        <v>0.12885967345663199</v>
      </c>
      <c r="AP93" s="17"/>
      <c r="AQ93" s="17">
        <v>0.101167409923892</v>
      </c>
      <c r="AR93" s="17" t="s">
        <v>116</v>
      </c>
      <c r="AS93" s="17"/>
      <c r="AT93" s="17">
        <v>4.9556832817143702E-2</v>
      </c>
      <c r="AU93" s="17">
        <v>0.236334396627918</v>
      </c>
      <c r="AV93" s="17">
        <v>0</v>
      </c>
    </row>
    <row r="94" spans="2:48" x14ac:dyDescent="0.35">
      <c r="B94" t="s">
        <v>112</v>
      </c>
      <c r="C94" s="17">
        <v>8.2689045914876594E-2</v>
      </c>
      <c r="D94" s="17">
        <v>7.1935334168570605E-2</v>
      </c>
      <c r="E94" s="17">
        <v>9.0848457731801793E-2</v>
      </c>
      <c r="F94" s="17"/>
      <c r="G94" s="17">
        <v>9.8909833347358103E-2</v>
      </c>
      <c r="H94" s="17">
        <v>7.85328784116818E-2</v>
      </c>
      <c r="I94" s="17">
        <v>4.1624690433782897E-2</v>
      </c>
      <c r="J94" s="17">
        <v>0.126824477638563</v>
      </c>
      <c r="K94" s="17">
        <v>0.17287946323400799</v>
      </c>
      <c r="L94" s="17">
        <v>0</v>
      </c>
      <c r="M94" s="17"/>
      <c r="N94" s="17">
        <v>4.7798210136283797E-2</v>
      </c>
      <c r="O94" s="17">
        <v>0.130088479779051</v>
      </c>
      <c r="P94" s="17">
        <v>9.5760400807446494E-2</v>
      </c>
      <c r="Q94" s="17">
        <v>5.44538763296726E-2</v>
      </c>
      <c r="R94" s="17"/>
      <c r="S94" s="17">
        <v>0.11958232335902701</v>
      </c>
      <c r="T94" s="17">
        <v>0.106032966758108</v>
      </c>
      <c r="U94" s="17">
        <v>0</v>
      </c>
      <c r="V94" s="17">
        <v>0</v>
      </c>
      <c r="W94" s="17">
        <v>0</v>
      </c>
      <c r="X94" s="17"/>
      <c r="Y94" s="17">
        <v>2.6078967213888499E-2</v>
      </c>
      <c r="Z94" s="17">
        <v>0.11996788752713999</v>
      </c>
      <c r="AA94" s="17">
        <v>7.5786909911949002E-2</v>
      </c>
      <c r="AB94" s="17"/>
      <c r="AC94" s="17">
        <v>5.3395120494699001E-2</v>
      </c>
      <c r="AD94" s="17">
        <v>0.11891195232902101</v>
      </c>
      <c r="AE94" s="17">
        <v>0.104328739377314</v>
      </c>
      <c r="AF94" s="17">
        <v>2.0483954880994401E-2</v>
      </c>
      <c r="AG94" s="17">
        <v>0</v>
      </c>
      <c r="AH94" s="17"/>
      <c r="AI94" s="17">
        <v>8.8700614392412905E-2</v>
      </c>
      <c r="AJ94" s="17">
        <v>0.118949314675752</v>
      </c>
      <c r="AK94" s="17">
        <v>5.3901286190833599E-2</v>
      </c>
      <c r="AL94" s="17">
        <v>3.97484435824264E-2</v>
      </c>
      <c r="AM94" s="17"/>
      <c r="AN94" s="17">
        <v>0.145554238039379</v>
      </c>
      <c r="AO94" s="17">
        <v>6.23046096941752E-2</v>
      </c>
      <c r="AP94" s="17"/>
      <c r="AQ94" s="17">
        <v>8.2689045914876594E-2</v>
      </c>
      <c r="AR94" s="17" t="s">
        <v>116</v>
      </c>
      <c r="AS94" s="17"/>
      <c r="AT94" s="17">
        <v>0.13675320204964</v>
      </c>
      <c r="AU94" s="17">
        <v>0</v>
      </c>
      <c r="AV94" s="17">
        <v>7.1191377767696504E-2</v>
      </c>
    </row>
    <row r="95" spans="2:48" x14ac:dyDescent="0.35">
      <c r="B95" t="s">
        <v>113</v>
      </c>
      <c r="C95" s="17">
        <v>3.4294525381255402E-2</v>
      </c>
      <c r="D95" s="17">
        <v>6.3220078046202194E-2</v>
      </c>
      <c r="E95" s="17">
        <v>1.23471734535327E-2</v>
      </c>
      <c r="F95" s="17"/>
      <c r="G95" s="17">
        <v>0</v>
      </c>
      <c r="H95" s="17">
        <v>3.5582483490996498E-2</v>
      </c>
      <c r="I95" s="17">
        <v>6.8983815256500297E-2</v>
      </c>
      <c r="J95" s="17">
        <v>0</v>
      </c>
      <c r="K95" s="17">
        <v>0</v>
      </c>
      <c r="L95" s="17">
        <v>0</v>
      </c>
      <c r="M95" s="17"/>
      <c r="N95" s="17">
        <v>3.0295782828991001E-2</v>
      </c>
      <c r="O95" s="17">
        <v>2.3835442546457201E-2</v>
      </c>
      <c r="P95" s="17">
        <v>0</v>
      </c>
      <c r="Q95" s="17">
        <v>8.3230867774820694E-2</v>
      </c>
      <c r="R95" s="17"/>
      <c r="S95" s="17">
        <v>7.2542670751952004E-2</v>
      </c>
      <c r="T95" s="17">
        <v>3.7034230738291499E-2</v>
      </c>
      <c r="U95" s="17">
        <v>0</v>
      </c>
      <c r="V95" s="17">
        <v>0</v>
      </c>
      <c r="W95" s="17">
        <v>0</v>
      </c>
      <c r="X95" s="17"/>
      <c r="Y95" s="17">
        <v>0</v>
      </c>
      <c r="Z95" s="17">
        <v>7.1565695557086501E-2</v>
      </c>
      <c r="AA95" s="17">
        <v>0</v>
      </c>
      <c r="AB95" s="17"/>
      <c r="AC95" s="17">
        <v>7.4246493434658403E-2</v>
      </c>
      <c r="AD95" s="17">
        <v>0</v>
      </c>
      <c r="AE95" s="17">
        <v>2.0341591543103901E-2</v>
      </c>
      <c r="AF95" s="17">
        <v>5.9008486375996802E-2</v>
      </c>
      <c r="AG95" s="17">
        <v>0</v>
      </c>
      <c r="AH95" s="17"/>
      <c r="AI95" s="17">
        <v>0.123339165135703</v>
      </c>
      <c r="AJ95" s="17">
        <v>1.6499073434034402E-2</v>
      </c>
      <c r="AK95" s="17">
        <v>5.5453186061910298E-2</v>
      </c>
      <c r="AL95" s="17">
        <v>0</v>
      </c>
      <c r="AM95" s="17"/>
      <c r="AN95" s="17">
        <v>2.7802993332020302E-2</v>
      </c>
      <c r="AO95" s="17">
        <v>3.6993015964942998E-2</v>
      </c>
      <c r="AP95" s="17"/>
      <c r="AQ95" s="17">
        <v>3.4294525381255402E-2</v>
      </c>
      <c r="AR95" s="17" t="s">
        <v>116</v>
      </c>
      <c r="AS95" s="17"/>
      <c r="AT95" s="17">
        <v>7.74291053939032E-2</v>
      </c>
      <c r="AU95" s="17">
        <v>0</v>
      </c>
      <c r="AV95" s="17">
        <v>0</v>
      </c>
    </row>
    <row r="96" spans="2:48" x14ac:dyDescent="0.35">
      <c r="B96" t="s">
        <v>114</v>
      </c>
      <c r="C96" s="17">
        <v>0.61127066309323497</v>
      </c>
      <c r="D96" s="17">
        <v>0.498722040737265</v>
      </c>
      <c r="E96" s="17">
        <v>0.69666727599253697</v>
      </c>
      <c r="F96" s="17"/>
      <c r="G96" s="17">
        <v>0.37394752198203501</v>
      </c>
      <c r="H96" s="17">
        <v>0.53379446927755603</v>
      </c>
      <c r="I96" s="17">
        <v>0.56078786040801099</v>
      </c>
      <c r="J96" s="17">
        <v>0.78938992909811201</v>
      </c>
      <c r="K96" s="17">
        <v>0.60955382177212003</v>
      </c>
      <c r="L96" s="17">
        <v>1</v>
      </c>
      <c r="M96" s="17"/>
      <c r="N96" s="17">
        <v>0.49938755510925698</v>
      </c>
      <c r="O96" s="17">
        <v>0.69563817174748299</v>
      </c>
      <c r="P96" s="17">
        <v>0.57185447189851102</v>
      </c>
      <c r="Q96" s="17">
        <v>0.68127436905585903</v>
      </c>
      <c r="R96" s="17"/>
      <c r="S96" s="17">
        <v>0.59565861411143395</v>
      </c>
      <c r="T96" s="17">
        <v>0.64340126353734295</v>
      </c>
      <c r="U96" s="17">
        <v>0.45247601042423102</v>
      </c>
      <c r="V96" s="17">
        <v>0.590232221598749</v>
      </c>
      <c r="W96" s="17">
        <v>0.73616380384046198</v>
      </c>
      <c r="X96" s="17"/>
      <c r="Y96" s="17">
        <v>0.61236559239439303</v>
      </c>
      <c r="Z96" s="17">
        <v>0.55611797205258895</v>
      </c>
      <c r="AA96" s="17">
        <v>0.78675457066385701</v>
      </c>
      <c r="AB96" s="17"/>
      <c r="AC96" s="17">
        <v>0.584657891468925</v>
      </c>
      <c r="AD96" s="17">
        <v>0.65099113243271001</v>
      </c>
      <c r="AE96" s="17">
        <v>0.62499817485063103</v>
      </c>
      <c r="AF96" s="17">
        <v>0.54899735944959704</v>
      </c>
      <c r="AG96" s="17">
        <v>0.19571019409248699</v>
      </c>
      <c r="AH96" s="17"/>
      <c r="AI96" s="17">
        <v>0.76730560025926597</v>
      </c>
      <c r="AJ96" s="17">
        <v>0.61573237507935896</v>
      </c>
      <c r="AK96" s="17">
        <v>0.36785263930990902</v>
      </c>
      <c r="AL96" s="17">
        <v>0.68447445085163405</v>
      </c>
      <c r="AM96" s="17"/>
      <c r="AN96" s="17">
        <v>0.59570735039523004</v>
      </c>
      <c r="AO96" s="17">
        <v>0.61539288678375603</v>
      </c>
      <c r="AP96" s="17"/>
      <c r="AQ96" s="17">
        <v>0.61127066309323497</v>
      </c>
      <c r="AR96" s="17" t="s">
        <v>116</v>
      </c>
      <c r="AS96" s="17"/>
      <c r="AT96" s="17">
        <v>0.63298350568726702</v>
      </c>
      <c r="AU96" s="17">
        <v>0.52654010563498899</v>
      </c>
      <c r="AV96" s="17">
        <v>0.85761724446460696</v>
      </c>
    </row>
    <row r="97" spans="2:48" x14ac:dyDescent="0.35">
      <c r="B97" t="s">
        <v>90</v>
      </c>
      <c r="C97" s="17">
        <v>3.0242058963740302E-2</v>
      </c>
      <c r="D97" s="17">
        <v>8.7763034684729697E-3</v>
      </c>
      <c r="E97" s="17">
        <v>4.65292668766248E-2</v>
      </c>
      <c r="F97" s="17"/>
      <c r="G97" s="17">
        <v>0.19343039100560799</v>
      </c>
      <c r="H97" s="17">
        <v>8.5401198846385196E-2</v>
      </c>
      <c r="I97" s="17">
        <v>0</v>
      </c>
      <c r="J97" s="17">
        <v>0</v>
      </c>
      <c r="K97" s="17">
        <v>0</v>
      </c>
      <c r="L97" s="17">
        <v>0</v>
      </c>
      <c r="M97" s="17"/>
      <c r="N97" s="17">
        <v>1.29238060463795E-2</v>
      </c>
      <c r="O97" s="17">
        <v>0</v>
      </c>
      <c r="P97" s="17">
        <v>6.8236165964532497E-2</v>
      </c>
      <c r="Q97" s="17">
        <v>6.0584516611011198E-2</v>
      </c>
      <c r="R97" s="17"/>
      <c r="S97" s="17">
        <v>0</v>
      </c>
      <c r="T97" s="17">
        <v>3.04348102642217E-2</v>
      </c>
      <c r="U97" s="17">
        <v>0</v>
      </c>
      <c r="V97" s="17">
        <v>0</v>
      </c>
      <c r="W97" s="17">
        <v>7.0645119141180601E-2</v>
      </c>
      <c r="X97" s="17"/>
      <c r="Y97" s="17">
        <v>0</v>
      </c>
      <c r="Z97" s="17">
        <v>2.1531423242000702E-2</v>
      </c>
      <c r="AA97" s="17">
        <v>0</v>
      </c>
      <c r="AB97" s="17"/>
      <c r="AC97" s="17">
        <v>5.3380814200675898E-2</v>
      </c>
      <c r="AD97" s="17">
        <v>3.3851980493949503E-2</v>
      </c>
      <c r="AE97" s="17">
        <v>1.8925546971078899E-2</v>
      </c>
      <c r="AF97" s="17">
        <v>2.5172290061573802E-2</v>
      </c>
      <c r="AG97" s="17">
        <v>0</v>
      </c>
      <c r="AH97" s="17"/>
      <c r="AI97" s="17">
        <v>0</v>
      </c>
      <c r="AJ97" s="17">
        <v>4.64381924696484E-2</v>
      </c>
      <c r="AK97" s="17">
        <v>4.1836645859241302E-2</v>
      </c>
      <c r="AL97" s="17">
        <v>1.47300345026812E-2</v>
      </c>
      <c r="AM97" s="17"/>
      <c r="AN97" s="17">
        <v>5.1735072462422801E-2</v>
      </c>
      <c r="AO97" s="17">
        <v>2.3300133342720599E-2</v>
      </c>
      <c r="AP97" s="17"/>
      <c r="AQ97" s="17">
        <v>3.0242058963740302E-2</v>
      </c>
      <c r="AR97" s="17" t="s">
        <v>116</v>
      </c>
      <c r="AS97" s="17"/>
      <c r="AT97" s="17">
        <v>2.3295502496105201E-2</v>
      </c>
      <c r="AU97" s="17">
        <v>0</v>
      </c>
      <c r="AV97" s="17">
        <v>0</v>
      </c>
    </row>
    <row r="98" spans="2:48"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row>
    <row r="99" spans="2:48" x14ac:dyDescent="0.35">
      <c r="B99" s="6" t="s">
        <v>127</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row>
    <row r="100" spans="2:48" x14ac:dyDescent="0.35">
      <c r="B100" s="24" t="s">
        <v>80</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row>
    <row r="101" spans="2:48" x14ac:dyDescent="0.35">
      <c r="B101" t="s">
        <v>124</v>
      </c>
      <c r="C101" s="17">
        <v>0.71060931063802102</v>
      </c>
      <c r="D101" s="17">
        <v>0.72820073227923299</v>
      </c>
      <c r="E101" s="17">
        <v>0.69299823379618697</v>
      </c>
      <c r="F101" s="17"/>
      <c r="G101" s="17">
        <v>0.77960881783153002</v>
      </c>
      <c r="H101" s="17">
        <v>0.72000976920252302</v>
      </c>
      <c r="I101" s="17">
        <v>0.79856270696534903</v>
      </c>
      <c r="J101" s="17">
        <v>0.763950312777395</v>
      </c>
      <c r="K101" s="17">
        <v>0.76260052746916396</v>
      </c>
      <c r="L101" s="17">
        <v>0.54511274816976396</v>
      </c>
      <c r="M101" s="17"/>
      <c r="N101" s="17">
        <v>0.75155028223141795</v>
      </c>
      <c r="O101" s="17">
        <v>0.63604689015166505</v>
      </c>
      <c r="P101" s="17">
        <v>0.80192454651324596</v>
      </c>
      <c r="Q101" s="17">
        <v>0.691119308350991</v>
      </c>
      <c r="R101" s="17"/>
      <c r="S101" s="17">
        <v>0.59649875770406202</v>
      </c>
      <c r="T101" s="17">
        <v>0.82381972325255404</v>
      </c>
      <c r="U101" s="17">
        <v>0.77737800427619796</v>
      </c>
      <c r="V101" s="17">
        <v>0.69038294916958798</v>
      </c>
      <c r="W101" s="17">
        <v>0.66240748148927597</v>
      </c>
      <c r="X101" s="17"/>
      <c r="Y101" s="17">
        <v>0.68469983663893497</v>
      </c>
      <c r="Z101" s="17">
        <v>0.81199909822076999</v>
      </c>
      <c r="AA101" s="17">
        <v>0.78097869051845203</v>
      </c>
      <c r="AB101" s="17"/>
      <c r="AC101" s="17">
        <v>0.71819947382202798</v>
      </c>
      <c r="AD101" s="17">
        <v>0.70062297506956095</v>
      </c>
      <c r="AE101" s="17">
        <v>0.74846547545462905</v>
      </c>
      <c r="AF101" s="17">
        <v>0.81164636184242001</v>
      </c>
      <c r="AG101" s="17">
        <v>0.93809033602401504</v>
      </c>
      <c r="AH101" s="17"/>
      <c r="AI101" s="17">
        <v>0.79484641777316001</v>
      </c>
      <c r="AJ101" s="17">
        <v>0.66144564711879394</v>
      </c>
      <c r="AK101" s="17">
        <v>0.72293728827505599</v>
      </c>
      <c r="AL101" s="17">
        <v>0.784171148431688</v>
      </c>
      <c r="AM101" s="17"/>
      <c r="AN101" s="17">
        <v>0.84102389380815801</v>
      </c>
      <c r="AO101" s="17">
        <v>0.68783153152072796</v>
      </c>
      <c r="AP101" s="17"/>
      <c r="AQ101" s="17">
        <v>0.71077934571969703</v>
      </c>
      <c r="AR101" s="17">
        <v>0.71094058990968101</v>
      </c>
      <c r="AS101" s="17"/>
      <c r="AT101" s="17">
        <v>0.800966981309574</v>
      </c>
      <c r="AU101" s="17">
        <v>0.734254555725119</v>
      </c>
      <c r="AV101" s="17">
        <v>0.79458936324984797</v>
      </c>
    </row>
    <row r="102" spans="2:48" x14ac:dyDescent="0.35">
      <c r="B102" t="s">
        <v>125</v>
      </c>
      <c r="C102" s="17">
        <v>0.18313643329139001</v>
      </c>
      <c r="D102" s="17">
        <v>0.20611443278821101</v>
      </c>
      <c r="E102" s="17">
        <v>0.16013276007704699</v>
      </c>
      <c r="F102" s="17"/>
      <c r="G102" s="17">
        <v>0.171569596719372</v>
      </c>
      <c r="H102" s="17">
        <v>0.15770876472241799</v>
      </c>
      <c r="I102" s="17">
        <v>0.14571757551790601</v>
      </c>
      <c r="J102" s="17">
        <v>0.20663261463004301</v>
      </c>
      <c r="K102" s="17">
        <v>0.193657085516453</v>
      </c>
      <c r="L102" s="17">
        <v>0.20698889771963599</v>
      </c>
      <c r="M102" s="17"/>
      <c r="N102" s="17">
        <v>0.170301821771878</v>
      </c>
      <c r="O102" s="17">
        <v>0.24743593213853099</v>
      </c>
      <c r="P102" s="17">
        <v>0.12659399535659399</v>
      </c>
      <c r="Q102" s="17">
        <v>0.167144120128431</v>
      </c>
      <c r="R102" s="17"/>
      <c r="S102" s="17">
        <v>0.27007313746967199</v>
      </c>
      <c r="T102" s="17">
        <v>9.8133017106912204E-2</v>
      </c>
      <c r="U102" s="17">
        <v>0.135707421303534</v>
      </c>
      <c r="V102" s="17">
        <v>0.30961705083041202</v>
      </c>
      <c r="W102" s="17">
        <v>0.161218762852467</v>
      </c>
      <c r="X102" s="17"/>
      <c r="Y102" s="17">
        <v>0.25243143569040499</v>
      </c>
      <c r="Z102" s="17">
        <v>0.108566073431342</v>
      </c>
      <c r="AA102" s="17">
        <v>0.21902130948154799</v>
      </c>
      <c r="AB102" s="17"/>
      <c r="AC102" s="17">
        <v>0.195348478507649</v>
      </c>
      <c r="AD102" s="17">
        <v>0.205724350456432</v>
      </c>
      <c r="AE102" s="17">
        <v>0.12889655484616999</v>
      </c>
      <c r="AF102" s="17">
        <v>0.139502380090197</v>
      </c>
      <c r="AG102" s="17">
        <v>0</v>
      </c>
      <c r="AH102" s="17"/>
      <c r="AI102" s="17">
        <v>0.11892188237943201</v>
      </c>
      <c r="AJ102" s="17">
        <v>0.22255446184156399</v>
      </c>
      <c r="AK102" s="17">
        <v>0.20002318272262501</v>
      </c>
      <c r="AL102" s="17">
        <v>0.156921409940804</v>
      </c>
      <c r="AM102" s="17"/>
      <c r="AN102" s="17">
        <v>0.105006302765334</v>
      </c>
      <c r="AO102" s="17">
        <v>0.19858122704943801</v>
      </c>
      <c r="AP102" s="17"/>
      <c r="AQ102" s="17">
        <v>0.211050226974003</v>
      </c>
      <c r="AR102" s="17">
        <v>0.16153796110156701</v>
      </c>
      <c r="AS102" s="17"/>
      <c r="AT102" s="17">
        <v>0.108812182317507</v>
      </c>
      <c r="AU102" s="17">
        <v>0.18502887884980801</v>
      </c>
      <c r="AV102" s="17">
        <v>0.17936826713378401</v>
      </c>
    </row>
    <row r="103" spans="2:48" x14ac:dyDescent="0.35">
      <c r="B103" t="s">
        <v>77</v>
      </c>
      <c r="C103" s="17">
        <v>0.106254256070589</v>
      </c>
      <c r="D103" s="17">
        <v>6.5684834932556099E-2</v>
      </c>
      <c r="E103" s="17">
        <v>0.14686900612676701</v>
      </c>
      <c r="F103" s="17"/>
      <c r="G103" s="17">
        <v>4.8821585449098502E-2</v>
      </c>
      <c r="H103" s="17">
        <v>0.12228146607505901</v>
      </c>
      <c r="I103" s="17">
        <v>5.5719717516744198E-2</v>
      </c>
      <c r="J103" s="17">
        <v>2.94170725925612E-2</v>
      </c>
      <c r="K103" s="17">
        <v>4.3742387014382697E-2</v>
      </c>
      <c r="L103" s="17">
        <v>0.24789835411059999</v>
      </c>
      <c r="M103" s="17"/>
      <c r="N103" s="17">
        <v>7.8147895996704506E-2</v>
      </c>
      <c r="O103" s="17">
        <v>0.11651717770980501</v>
      </c>
      <c r="P103" s="17">
        <v>7.1481458130160005E-2</v>
      </c>
      <c r="Q103" s="17">
        <v>0.141736571520579</v>
      </c>
      <c r="R103" s="17"/>
      <c r="S103" s="17">
        <v>0.13342810482626699</v>
      </c>
      <c r="T103" s="17">
        <v>7.8047259640534203E-2</v>
      </c>
      <c r="U103" s="17">
        <v>8.6914574420268301E-2</v>
      </c>
      <c r="V103" s="17">
        <v>0</v>
      </c>
      <c r="W103" s="17">
        <v>0.176373755658257</v>
      </c>
      <c r="X103" s="17"/>
      <c r="Y103" s="17">
        <v>6.2868727670660401E-2</v>
      </c>
      <c r="Z103" s="17">
        <v>7.9434828347887898E-2</v>
      </c>
      <c r="AA103" s="17">
        <v>0</v>
      </c>
      <c r="AB103" s="17"/>
      <c r="AC103" s="17">
        <v>8.6452047670322801E-2</v>
      </c>
      <c r="AD103" s="17">
        <v>9.3652674474007505E-2</v>
      </c>
      <c r="AE103" s="17">
        <v>0.1226379696992</v>
      </c>
      <c r="AF103" s="17">
        <v>4.88512580673836E-2</v>
      </c>
      <c r="AG103" s="17">
        <v>6.1909663975985497E-2</v>
      </c>
      <c r="AH103" s="17"/>
      <c r="AI103" s="17">
        <v>8.6231699847408499E-2</v>
      </c>
      <c r="AJ103" s="17">
        <v>0.11599989103964201</v>
      </c>
      <c r="AK103" s="17">
        <v>7.7039529002319099E-2</v>
      </c>
      <c r="AL103" s="17">
        <v>5.89074416275083E-2</v>
      </c>
      <c r="AM103" s="17"/>
      <c r="AN103" s="17">
        <v>5.3969803426507999E-2</v>
      </c>
      <c r="AO103" s="17">
        <v>0.11358724142983399</v>
      </c>
      <c r="AP103" s="17"/>
      <c r="AQ103" s="17">
        <v>7.8170427306300097E-2</v>
      </c>
      <c r="AR103" s="17">
        <v>0.12752144898875201</v>
      </c>
      <c r="AS103" s="17"/>
      <c r="AT103" s="17">
        <v>9.0220836372919402E-2</v>
      </c>
      <c r="AU103" s="17">
        <v>8.0716565425072606E-2</v>
      </c>
      <c r="AV103" s="17">
        <v>2.6042369616368102E-2</v>
      </c>
    </row>
    <row r="104" spans="2:48"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row>
    <row r="105" spans="2:48" x14ac:dyDescent="0.35">
      <c r="B105" s="6" t="s">
        <v>128</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row>
    <row r="106" spans="2:48" x14ac:dyDescent="0.35">
      <c r="B106" s="24" t="s">
        <v>80</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row>
    <row r="107" spans="2:48" x14ac:dyDescent="0.35">
      <c r="B107" t="s">
        <v>124</v>
      </c>
      <c r="C107" s="17">
        <v>0.74055152064643703</v>
      </c>
      <c r="D107" s="17">
        <v>0.72934976117639005</v>
      </c>
      <c r="E107" s="17">
        <v>0.75176579603669902</v>
      </c>
      <c r="F107" s="17"/>
      <c r="G107" s="17">
        <v>0.78607175024765497</v>
      </c>
      <c r="H107" s="17">
        <v>0.76682135796592299</v>
      </c>
      <c r="I107" s="17">
        <v>0.77540210948125599</v>
      </c>
      <c r="J107" s="17">
        <v>0.75239648259067005</v>
      </c>
      <c r="K107" s="17">
        <v>0.70205255235457997</v>
      </c>
      <c r="L107" s="17">
        <v>0.69713490358271502</v>
      </c>
      <c r="M107" s="17"/>
      <c r="N107" s="17">
        <v>0.78589879130030904</v>
      </c>
      <c r="O107" s="17">
        <v>0.64710777917660101</v>
      </c>
      <c r="P107" s="17">
        <v>0.77018694477023897</v>
      </c>
      <c r="Q107" s="17">
        <v>0.77845433545380605</v>
      </c>
      <c r="R107" s="17"/>
      <c r="S107" s="17">
        <v>0.62020991902052103</v>
      </c>
      <c r="T107" s="17">
        <v>0.85551993085861699</v>
      </c>
      <c r="U107" s="17">
        <v>0.818443107909817</v>
      </c>
      <c r="V107" s="17">
        <v>0.74583498405113602</v>
      </c>
      <c r="W107" s="17">
        <v>0.73552531670333199</v>
      </c>
      <c r="X107" s="17"/>
      <c r="Y107" s="17">
        <v>0.71040273057457404</v>
      </c>
      <c r="Z107" s="17">
        <v>0.84640623516481195</v>
      </c>
      <c r="AA107" s="17">
        <v>0.81919779403464699</v>
      </c>
      <c r="AB107" s="17"/>
      <c r="AC107" s="17">
        <v>0.68782365164912396</v>
      </c>
      <c r="AD107" s="17">
        <v>0.76182941853846697</v>
      </c>
      <c r="AE107" s="17">
        <v>0.74359267111370397</v>
      </c>
      <c r="AF107" s="17">
        <v>0.83817673548090998</v>
      </c>
      <c r="AG107" s="17">
        <v>0.89482119086595802</v>
      </c>
      <c r="AH107" s="17"/>
      <c r="AI107" s="17">
        <v>0.79198434649165905</v>
      </c>
      <c r="AJ107" s="17">
        <v>0.74207039542408704</v>
      </c>
      <c r="AK107" s="17">
        <v>0.77035928073360505</v>
      </c>
      <c r="AL107" s="17">
        <v>0.69916522922485103</v>
      </c>
      <c r="AM107" s="17"/>
      <c r="AN107" s="17">
        <v>0.88920214596491898</v>
      </c>
      <c r="AO107" s="17">
        <v>0.71323316433728901</v>
      </c>
      <c r="AP107" s="17"/>
      <c r="AQ107" s="17">
        <v>0.75743675884150097</v>
      </c>
      <c r="AR107" s="17">
        <v>0.72759098049854498</v>
      </c>
      <c r="AS107" s="17"/>
      <c r="AT107" s="17">
        <v>0.84956587341785905</v>
      </c>
      <c r="AU107" s="17">
        <v>0.64973133133928496</v>
      </c>
      <c r="AV107" s="17">
        <v>0.864330603866174</v>
      </c>
    </row>
    <row r="108" spans="2:48" x14ac:dyDescent="0.35">
      <c r="B108" t="s">
        <v>125</v>
      </c>
      <c r="C108" s="17">
        <v>0.18259834731178601</v>
      </c>
      <c r="D108" s="17">
        <v>0.195599401923091</v>
      </c>
      <c r="E108" s="17">
        <v>0.16958276639658601</v>
      </c>
      <c r="F108" s="17"/>
      <c r="G108" s="17">
        <v>0.131399318628724</v>
      </c>
      <c r="H108" s="17">
        <v>0.136218376467175</v>
      </c>
      <c r="I108" s="17">
        <v>0.20224970286943</v>
      </c>
      <c r="J108" s="17">
        <v>0.20108519932673199</v>
      </c>
      <c r="K108" s="17">
        <v>0.193870745068914</v>
      </c>
      <c r="L108" s="17">
        <v>0.204924082655673</v>
      </c>
      <c r="M108" s="17"/>
      <c r="N108" s="17">
        <v>0.151433069470884</v>
      </c>
      <c r="O108" s="17">
        <v>0.26497825237002498</v>
      </c>
      <c r="P108" s="17">
        <v>0.20084497068250001</v>
      </c>
      <c r="Q108" s="17">
        <v>0.109413935604412</v>
      </c>
      <c r="R108" s="17"/>
      <c r="S108" s="17">
        <v>0.27681936265915902</v>
      </c>
      <c r="T108" s="17">
        <v>8.5597885249603906E-2</v>
      </c>
      <c r="U108" s="17">
        <v>0.13750308473242101</v>
      </c>
      <c r="V108" s="17">
        <v>0.25416501594886398</v>
      </c>
      <c r="W108" s="17">
        <v>0.164780945121941</v>
      </c>
      <c r="X108" s="17"/>
      <c r="Y108" s="17">
        <v>0.22654615766290201</v>
      </c>
      <c r="Z108" s="17">
        <v>0.106524274810603</v>
      </c>
      <c r="AA108" s="17">
        <v>0.16676781689269199</v>
      </c>
      <c r="AB108" s="17"/>
      <c r="AC108" s="17">
        <v>0.206798835780932</v>
      </c>
      <c r="AD108" s="17">
        <v>0.17326473371338499</v>
      </c>
      <c r="AE108" s="17">
        <v>0.17769467431722</v>
      </c>
      <c r="AF108" s="17">
        <v>0.13424860449001999</v>
      </c>
      <c r="AG108" s="17">
        <v>0</v>
      </c>
      <c r="AH108" s="17"/>
      <c r="AI108" s="17">
        <v>0.126195906489662</v>
      </c>
      <c r="AJ108" s="17">
        <v>0.18409211042047699</v>
      </c>
      <c r="AK108" s="17">
        <v>0.19268281999678</v>
      </c>
      <c r="AL108" s="17">
        <v>0.211240326658613</v>
      </c>
      <c r="AM108" s="17"/>
      <c r="AN108" s="17">
        <v>7.6740572193219406E-2</v>
      </c>
      <c r="AO108" s="17">
        <v>0.20569794748058301</v>
      </c>
      <c r="AP108" s="17"/>
      <c r="AQ108" s="17">
        <v>0.19533041888017799</v>
      </c>
      <c r="AR108" s="17">
        <v>0.17341782642891301</v>
      </c>
      <c r="AS108" s="17"/>
      <c r="AT108" s="17">
        <v>0.107383254557785</v>
      </c>
      <c r="AU108" s="17">
        <v>0.28262141029649201</v>
      </c>
      <c r="AV108" s="17">
        <v>9.4933441665168095E-2</v>
      </c>
    </row>
    <row r="109" spans="2:48" x14ac:dyDescent="0.35">
      <c r="B109" t="s">
        <v>77</v>
      </c>
      <c r="C109" s="17">
        <v>7.6850132041776695E-2</v>
      </c>
      <c r="D109" s="17">
        <v>7.5050836900518295E-2</v>
      </c>
      <c r="E109" s="17">
        <v>7.8651437566715499E-2</v>
      </c>
      <c r="F109" s="17"/>
      <c r="G109" s="17">
        <v>8.2528931123621196E-2</v>
      </c>
      <c r="H109" s="17">
        <v>9.6960265566901793E-2</v>
      </c>
      <c r="I109" s="17">
        <v>2.2348187649314101E-2</v>
      </c>
      <c r="J109" s="17">
        <v>4.6518318082597598E-2</v>
      </c>
      <c r="K109" s="17">
        <v>0.104076702576507</v>
      </c>
      <c r="L109" s="17">
        <v>9.7941013761611503E-2</v>
      </c>
      <c r="M109" s="17"/>
      <c r="N109" s="17">
        <v>6.2668139228807096E-2</v>
      </c>
      <c r="O109" s="17">
        <v>8.7913968453374097E-2</v>
      </c>
      <c r="P109" s="17">
        <v>2.8968084547260999E-2</v>
      </c>
      <c r="Q109" s="17">
        <v>0.112131728941782</v>
      </c>
      <c r="R109" s="17"/>
      <c r="S109" s="17">
        <v>0.102970718320319</v>
      </c>
      <c r="T109" s="17">
        <v>5.8882183891779197E-2</v>
      </c>
      <c r="U109" s="17">
        <v>4.4053807357762299E-2</v>
      </c>
      <c r="V109" s="17">
        <v>0</v>
      </c>
      <c r="W109" s="17">
        <v>9.9693738174727001E-2</v>
      </c>
      <c r="X109" s="17"/>
      <c r="Y109" s="17">
        <v>6.3051111762524203E-2</v>
      </c>
      <c r="Z109" s="17">
        <v>4.7069490024585797E-2</v>
      </c>
      <c r="AA109" s="17">
        <v>1.4034389072661E-2</v>
      </c>
      <c r="AB109" s="17"/>
      <c r="AC109" s="17">
        <v>0.105377512569943</v>
      </c>
      <c r="AD109" s="17">
        <v>6.4905847748148393E-2</v>
      </c>
      <c r="AE109" s="17">
        <v>7.8712654569076099E-2</v>
      </c>
      <c r="AF109" s="17">
        <v>2.7574660029069602E-2</v>
      </c>
      <c r="AG109" s="17">
        <v>0.105178809134042</v>
      </c>
      <c r="AH109" s="17"/>
      <c r="AI109" s="17">
        <v>8.1819747018679695E-2</v>
      </c>
      <c r="AJ109" s="17">
        <v>7.3837494155435807E-2</v>
      </c>
      <c r="AK109" s="17">
        <v>3.6957899269614999E-2</v>
      </c>
      <c r="AL109" s="17">
        <v>8.9594444116535499E-2</v>
      </c>
      <c r="AM109" s="17"/>
      <c r="AN109" s="17">
        <v>3.4057281841861499E-2</v>
      </c>
      <c r="AO109" s="17">
        <v>8.1068888182127596E-2</v>
      </c>
      <c r="AP109" s="17"/>
      <c r="AQ109" s="17">
        <v>4.7232822278320701E-2</v>
      </c>
      <c r="AR109" s="17">
        <v>9.89911930725412E-2</v>
      </c>
      <c r="AS109" s="17"/>
      <c r="AT109" s="17">
        <v>4.3050872024356097E-2</v>
      </c>
      <c r="AU109" s="17">
        <v>6.7647258364222307E-2</v>
      </c>
      <c r="AV109" s="17">
        <v>4.0735954468657701E-2</v>
      </c>
    </row>
    <row r="110" spans="2:48"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row>
    <row r="111" spans="2:48" x14ac:dyDescent="0.35">
      <c r="B111" s="6" t="s">
        <v>129</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row>
    <row r="112" spans="2:48" x14ac:dyDescent="0.35">
      <c r="B112" s="24" t="s">
        <v>80</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row>
    <row r="113" spans="2:48" x14ac:dyDescent="0.35">
      <c r="B113" t="s">
        <v>124</v>
      </c>
      <c r="C113" s="17">
        <v>0.88737586980445704</v>
      </c>
      <c r="D113" s="17">
        <v>0.88575696763123002</v>
      </c>
      <c r="E113" s="17">
        <v>0.88899658080517097</v>
      </c>
      <c r="F113" s="17"/>
      <c r="G113" s="17">
        <v>0.86605728765575396</v>
      </c>
      <c r="H113" s="17">
        <v>0.85031721964273799</v>
      </c>
      <c r="I113" s="17">
        <v>0.81969393932157197</v>
      </c>
      <c r="J113" s="17">
        <v>0.96366007833128098</v>
      </c>
      <c r="K113" s="17">
        <v>0.87837865938801496</v>
      </c>
      <c r="L113" s="17">
        <v>0.92045874864778199</v>
      </c>
      <c r="M113" s="17"/>
      <c r="N113" s="17">
        <v>0.89909903828494797</v>
      </c>
      <c r="O113" s="17">
        <v>0.85692813036875404</v>
      </c>
      <c r="P113" s="17">
        <v>0.91677398194811599</v>
      </c>
      <c r="Q113" s="17">
        <v>0.88638915832220699</v>
      </c>
      <c r="R113" s="17"/>
      <c r="S113" s="17">
        <v>0.86471134712597897</v>
      </c>
      <c r="T113" s="17">
        <v>0.89577859669085202</v>
      </c>
      <c r="U113" s="17">
        <v>0.972461435745401</v>
      </c>
      <c r="V113" s="17">
        <v>0.88244384567813405</v>
      </c>
      <c r="W113" s="17">
        <v>0.91767510782841899</v>
      </c>
      <c r="X113" s="17"/>
      <c r="Y113" s="17">
        <v>0.86339003275063497</v>
      </c>
      <c r="Z113" s="17">
        <v>0.89193652414186397</v>
      </c>
      <c r="AA113" s="17">
        <v>0.91757573597257802</v>
      </c>
      <c r="AB113" s="17"/>
      <c r="AC113" s="17">
        <v>0.86108793916514204</v>
      </c>
      <c r="AD113" s="17">
        <v>0.91243939186340195</v>
      </c>
      <c r="AE113" s="17">
        <v>0.89737346484367697</v>
      </c>
      <c r="AF113" s="17">
        <v>0.85636833231223397</v>
      </c>
      <c r="AG113" s="17">
        <v>1</v>
      </c>
      <c r="AH113" s="17"/>
      <c r="AI113" s="17">
        <v>0.87284934913953505</v>
      </c>
      <c r="AJ113" s="17">
        <v>0.90117274397680103</v>
      </c>
      <c r="AK113" s="17">
        <v>0.84173427947882795</v>
      </c>
      <c r="AL113" s="17">
        <v>0.93802259529850796</v>
      </c>
      <c r="AM113" s="17"/>
      <c r="AN113" s="17">
        <v>0.88054921270502895</v>
      </c>
      <c r="AO113" s="17">
        <v>0.88917761025827002</v>
      </c>
      <c r="AP113" s="17"/>
      <c r="AQ113" s="17">
        <v>0.83136571915575197</v>
      </c>
      <c r="AR113" s="17">
        <v>0.92856436177674595</v>
      </c>
      <c r="AS113" s="17"/>
      <c r="AT113" s="17">
        <v>0.88854618441187605</v>
      </c>
      <c r="AU113" s="17">
        <v>0.84553459079219795</v>
      </c>
      <c r="AV113" s="17">
        <v>0.93555280153005904</v>
      </c>
    </row>
    <row r="114" spans="2:48" x14ac:dyDescent="0.35">
      <c r="B114" t="s">
        <v>125</v>
      </c>
      <c r="C114" s="17">
        <v>7.7531461302876206E-2</v>
      </c>
      <c r="D114" s="17">
        <v>9.5757539000501199E-2</v>
      </c>
      <c r="E114" s="17">
        <v>5.9285019292404699E-2</v>
      </c>
      <c r="F114" s="17"/>
      <c r="G114" s="17">
        <v>9.9611441279705906E-2</v>
      </c>
      <c r="H114" s="17">
        <v>7.1171542606240298E-2</v>
      </c>
      <c r="I114" s="17">
        <v>0.147432876053503</v>
      </c>
      <c r="J114" s="17">
        <v>2.69112550661352E-2</v>
      </c>
      <c r="K114" s="17">
        <v>6.9974005484808699E-2</v>
      </c>
      <c r="L114" s="17">
        <v>6.6133764869909697E-2</v>
      </c>
      <c r="M114" s="17"/>
      <c r="N114" s="17">
        <v>7.7083451331407593E-2</v>
      </c>
      <c r="O114" s="17">
        <v>0.102681865597975</v>
      </c>
      <c r="P114" s="17">
        <v>7.0169868555045506E-2</v>
      </c>
      <c r="Q114" s="17">
        <v>5.9452234281437803E-2</v>
      </c>
      <c r="R114" s="17"/>
      <c r="S114" s="17">
        <v>0.10588878679331699</v>
      </c>
      <c r="T114" s="17">
        <v>6.0952015582917698E-2</v>
      </c>
      <c r="U114" s="17">
        <v>2.7538564254598601E-2</v>
      </c>
      <c r="V114" s="17">
        <v>0.117556154321866</v>
      </c>
      <c r="W114" s="17">
        <v>4.2400943555563099E-2</v>
      </c>
      <c r="X114" s="17"/>
      <c r="Y114" s="17">
        <v>0.109473784616216</v>
      </c>
      <c r="Z114" s="17">
        <v>6.98410882688172E-2</v>
      </c>
      <c r="AA114" s="17">
        <v>8.24242640274222E-2</v>
      </c>
      <c r="AB114" s="17"/>
      <c r="AC114" s="17">
        <v>7.1403392989946607E-2</v>
      </c>
      <c r="AD114" s="17">
        <v>6.34706455602531E-2</v>
      </c>
      <c r="AE114" s="17">
        <v>5.8760831614922703E-2</v>
      </c>
      <c r="AF114" s="17">
        <v>0.143631667687766</v>
      </c>
      <c r="AG114" s="17">
        <v>0</v>
      </c>
      <c r="AH114" s="17"/>
      <c r="AI114" s="17">
        <v>7.7880885860606902E-2</v>
      </c>
      <c r="AJ114" s="17">
        <v>7.2552728304470196E-2</v>
      </c>
      <c r="AK114" s="17">
        <v>0.130982833418196</v>
      </c>
      <c r="AL114" s="17">
        <v>3.9814703308244298E-2</v>
      </c>
      <c r="AM114" s="17"/>
      <c r="AN114" s="17">
        <v>6.3677006330739305E-2</v>
      </c>
      <c r="AO114" s="17">
        <v>8.0733321576837297E-2</v>
      </c>
      <c r="AP114" s="17"/>
      <c r="AQ114" s="17">
        <v>0.118695860208491</v>
      </c>
      <c r="AR114" s="17">
        <v>4.6840294698040102E-2</v>
      </c>
      <c r="AS114" s="17"/>
      <c r="AT114" s="17">
        <v>8.0587223683778006E-2</v>
      </c>
      <c r="AU114" s="17">
        <v>0.121775379624777</v>
      </c>
      <c r="AV114" s="17">
        <v>6.4447198469941097E-2</v>
      </c>
    </row>
    <row r="115" spans="2:48" x14ac:dyDescent="0.35">
      <c r="B115" t="s">
        <v>77</v>
      </c>
      <c r="C115" s="17">
        <v>3.5092668892666899E-2</v>
      </c>
      <c r="D115" s="17">
        <v>1.84854933682689E-2</v>
      </c>
      <c r="E115" s="17">
        <v>5.1718399902424203E-2</v>
      </c>
      <c r="F115" s="17"/>
      <c r="G115" s="17">
        <v>3.43312710645403E-2</v>
      </c>
      <c r="H115" s="17">
        <v>7.8511237751022103E-2</v>
      </c>
      <c r="I115" s="17">
        <v>3.2873184624925403E-2</v>
      </c>
      <c r="J115" s="17">
        <v>9.4286666025837507E-3</v>
      </c>
      <c r="K115" s="17">
        <v>5.1647335127176203E-2</v>
      </c>
      <c r="L115" s="17">
        <v>1.34074864823082E-2</v>
      </c>
      <c r="M115" s="17"/>
      <c r="N115" s="17">
        <v>2.3817510383643901E-2</v>
      </c>
      <c r="O115" s="17">
        <v>4.0390004033270997E-2</v>
      </c>
      <c r="P115" s="17">
        <v>1.30561494968384E-2</v>
      </c>
      <c r="Q115" s="17">
        <v>5.4158607396355599E-2</v>
      </c>
      <c r="R115" s="17"/>
      <c r="S115" s="17">
        <v>2.93998660807047E-2</v>
      </c>
      <c r="T115" s="17">
        <v>4.32693877262307E-2</v>
      </c>
      <c r="U115" s="17">
        <v>0</v>
      </c>
      <c r="V115" s="17">
        <v>0</v>
      </c>
      <c r="W115" s="17">
        <v>3.9923948616017502E-2</v>
      </c>
      <c r="X115" s="17"/>
      <c r="Y115" s="17">
        <v>2.7136182633149201E-2</v>
      </c>
      <c r="Z115" s="17">
        <v>3.8222387589318799E-2</v>
      </c>
      <c r="AA115" s="17">
        <v>0</v>
      </c>
      <c r="AB115" s="17"/>
      <c r="AC115" s="17">
        <v>6.7508667844910997E-2</v>
      </c>
      <c r="AD115" s="17">
        <v>2.4089962576344801E-2</v>
      </c>
      <c r="AE115" s="17">
        <v>4.3865703541399903E-2</v>
      </c>
      <c r="AF115" s="17">
        <v>0</v>
      </c>
      <c r="AG115" s="17">
        <v>0</v>
      </c>
      <c r="AH115" s="17"/>
      <c r="AI115" s="17">
        <v>4.9269764999858301E-2</v>
      </c>
      <c r="AJ115" s="17">
        <v>2.6274527718729301E-2</v>
      </c>
      <c r="AK115" s="17">
        <v>2.7282887102976001E-2</v>
      </c>
      <c r="AL115" s="17">
        <v>2.2162701393248101E-2</v>
      </c>
      <c r="AM115" s="17"/>
      <c r="AN115" s="17">
        <v>5.5773780964231801E-2</v>
      </c>
      <c r="AO115" s="17">
        <v>3.0089068164892801E-2</v>
      </c>
      <c r="AP115" s="17"/>
      <c r="AQ115" s="17">
        <v>4.9938420635757798E-2</v>
      </c>
      <c r="AR115" s="17">
        <v>2.4595343525213802E-2</v>
      </c>
      <c r="AS115" s="17"/>
      <c r="AT115" s="17">
        <v>3.0866591904345601E-2</v>
      </c>
      <c r="AU115" s="17">
        <v>3.2690029583024402E-2</v>
      </c>
      <c r="AV115" s="17">
        <v>0</v>
      </c>
    </row>
    <row r="116" spans="2:48"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row>
    <row r="117" spans="2:48" x14ac:dyDescent="0.35">
      <c r="B117" s="6" t="s">
        <v>130</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row>
    <row r="118" spans="2:48" x14ac:dyDescent="0.35">
      <c r="B118" s="24" t="s">
        <v>80</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row>
    <row r="119" spans="2:48" x14ac:dyDescent="0.35">
      <c r="B119" t="s">
        <v>124</v>
      </c>
      <c r="C119" s="17">
        <v>0.63860916630725095</v>
      </c>
      <c r="D119" s="17">
        <v>0.62301614546406803</v>
      </c>
      <c r="E119" s="17">
        <v>0.65421960950317104</v>
      </c>
      <c r="F119" s="17"/>
      <c r="G119" s="17">
        <v>0.70683100499656704</v>
      </c>
      <c r="H119" s="17">
        <v>0.70113573927607997</v>
      </c>
      <c r="I119" s="17">
        <v>0.62808155070475802</v>
      </c>
      <c r="J119" s="17">
        <v>0.65208028693307596</v>
      </c>
      <c r="K119" s="17">
        <v>0.63529906212319798</v>
      </c>
      <c r="L119" s="17">
        <v>0.56460692205294405</v>
      </c>
      <c r="M119" s="17"/>
      <c r="N119" s="17">
        <v>0.70161816119440701</v>
      </c>
      <c r="O119" s="17">
        <v>0.60303069422647104</v>
      </c>
      <c r="P119" s="17">
        <v>0.65020508411838396</v>
      </c>
      <c r="Q119" s="17">
        <v>0.62550551340542404</v>
      </c>
      <c r="R119" s="17"/>
      <c r="S119" s="17">
        <v>0.43644653002481898</v>
      </c>
      <c r="T119" s="17">
        <v>0.763240515593681</v>
      </c>
      <c r="U119" s="17">
        <v>0.68654193003882402</v>
      </c>
      <c r="V119" s="17">
        <v>0.69091950193617502</v>
      </c>
      <c r="W119" s="17">
        <v>0.71728261859262399</v>
      </c>
      <c r="X119" s="17"/>
      <c r="Y119" s="17">
        <v>0.52187355304505401</v>
      </c>
      <c r="Z119" s="17">
        <v>0.76137202508408997</v>
      </c>
      <c r="AA119" s="17">
        <v>0.61079453261980399</v>
      </c>
      <c r="AB119" s="17"/>
      <c r="AC119" s="17">
        <v>0.56904856997413999</v>
      </c>
      <c r="AD119" s="17">
        <v>0.62428331508985402</v>
      </c>
      <c r="AE119" s="17">
        <v>0.70914079605015501</v>
      </c>
      <c r="AF119" s="17">
        <v>0.76448497223988998</v>
      </c>
      <c r="AG119" s="17">
        <v>0.81327130503480405</v>
      </c>
      <c r="AH119" s="17"/>
      <c r="AI119" s="17">
        <v>0.66057969009474504</v>
      </c>
      <c r="AJ119" s="17">
        <v>0.63945482687129696</v>
      </c>
      <c r="AK119" s="17">
        <v>0.66835770729213795</v>
      </c>
      <c r="AL119" s="17">
        <v>0.66181652895975795</v>
      </c>
      <c r="AM119" s="17"/>
      <c r="AN119" s="17">
        <v>0.67123977470699003</v>
      </c>
      <c r="AO119" s="17">
        <v>0.63282025680334697</v>
      </c>
      <c r="AP119" s="17"/>
      <c r="AQ119" s="17">
        <v>0.67375500624353502</v>
      </c>
      <c r="AR119" s="17">
        <v>0.61713507537973999</v>
      </c>
      <c r="AS119" s="17"/>
      <c r="AT119" s="17">
        <v>0.79367611074504796</v>
      </c>
      <c r="AU119" s="17">
        <v>0.45535562127916401</v>
      </c>
      <c r="AV119" s="17">
        <v>0.64143897579160802</v>
      </c>
    </row>
    <row r="120" spans="2:48" x14ac:dyDescent="0.35">
      <c r="B120" t="s">
        <v>125</v>
      </c>
      <c r="C120" s="17">
        <v>0.253880902962691</v>
      </c>
      <c r="D120" s="17">
        <v>0.31452027036595598</v>
      </c>
      <c r="E120" s="17">
        <v>0.19317378214209099</v>
      </c>
      <c r="F120" s="17"/>
      <c r="G120" s="17">
        <v>0.181926233074935</v>
      </c>
      <c r="H120" s="17">
        <v>0.171021211486797</v>
      </c>
      <c r="I120" s="17">
        <v>0.27981807758853</v>
      </c>
      <c r="J120" s="17">
        <v>0.33081846757688799</v>
      </c>
      <c r="K120" s="17">
        <v>0.26912889980916699</v>
      </c>
      <c r="L120" s="17">
        <v>0.26433322021233202</v>
      </c>
      <c r="M120" s="17"/>
      <c r="N120" s="17">
        <v>0.187860150474052</v>
      </c>
      <c r="O120" s="17">
        <v>0.30653955387731902</v>
      </c>
      <c r="P120" s="17">
        <v>0.26650311315971098</v>
      </c>
      <c r="Q120" s="17">
        <v>0.23772093136032699</v>
      </c>
      <c r="R120" s="17"/>
      <c r="S120" s="17">
        <v>0.450411308750712</v>
      </c>
      <c r="T120" s="17">
        <v>0.156051745320191</v>
      </c>
      <c r="U120" s="17">
        <v>0.225096539664633</v>
      </c>
      <c r="V120" s="17">
        <v>0.30908049806382498</v>
      </c>
      <c r="W120" s="17">
        <v>0.121045642417243</v>
      </c>
      <c r="X120" s="17"/>
      <c r="Y120" s="17">
        <v>0.40139081020295198</v>
      </c>
      <c r="Z120" s="17">
        <v>0.19080595384037599</v>
      </c>
      <c r="AA120" s="17">
        <v>0.31535472864388903</v>
      </c>
      <c r="AB120" s="17"/>
      <c r="AC120" s="17">
        <v>0.33382129286097101</v>
      </c>
      <c r="AD120" s="17">
        <v>0.270476899221753</v>
      </c>
      <c r="AE120" s="17">
        <v>0.16600655933842401</v>
      </c>
      <c r="AF120" s="17">
        <v>0.18404941855850299</v>
      </c>
      <c r="AG120" s="17">
        <v>0</v>
      </c>
      <c r="AH120" s="17"/>
      <c r="AI120" s="17">
        <v>0.26976765075348502</v>
      </c>
      <c r="AJ120" s="17">
        <v>0.26162893031823897</v>
      </c>
      <c r="AK120" s="17">
        <v>0.237368834702606</v>
      </c>
      <c r="AL120" s="17">
        <v>0.25302326815364501</v>
      </c>
      <c r="AM120" s="17"/>
      <c r="AN120" s="17">
        <v>0.26274866785341899</v>
      </c>
      <c r="AO120" s="17">
        <v>0.25687861875519502</v>
      </c>
      <c r="AP120" s="17"/>
      <c r="AQ120" s="17">
        <v>0.25730810868738802</v>
      </c>
      <c r="AR120" s="17">
        <v>0.25069817768116198</v>
      </c>
      <c r="AS120" s="17"/>
      <c r="AT120" s="17">
        <v>0.16178444583769999</v>
      </c>
      <c r="AU120" s="17">
        <v>0.50345952644982805</v>
      </c>
      <c r="AV120" s="17">
        <v>0.29391914882239401</v>
      </c>
    </row>
    <row r="121" spans="2:48" x14ac:dyDescent="0.35">
      <c r="B121" t="s">
        <v>77</v>
      </c>
      <c r="C121" s="17">
        <v>0.107509930730058</v>
      </c>
      <c r="D121" s="17">
        <v>6.2463584169975502E-2</v>
      </c>
      <c r="E121" s="17">
        <v>0.15260660835473799</v>
      </c>
      <c r="F121" s="17"/>
      <c r="G121" s="17">
        <v>0.111242761928498</v>
      </c>
      <c r="H121" s="17">
        <v>0.127843049237123</v>
      </c>
      <c r="I121" s="17">
        <v>9.2100371706711495E-2</v>
      </c>
      <c r="J121" s="17">
        <v>1.7101245490036301E-2</v>
      </c>
      <c r="K121" s="17">
        <v>9.5572038067635603E-2</v>
      </c>
      <c r="L121" s="17">
        <v>0.17105985773472401</v>
      </c>
      <c r="M121" s="17"/>
      <c r="N121" s="17">
        <v>0.110521688331541</v>
      </c>
      <c r="O121" s="17">
        <v>9.0429751896210206E-2</v>
      </c>
      <c r="P121" s="17">
        <v>8.3291802721904701E-2</v>
      </c>
      <c r="Q121" s="17">
        <v>0.136773555234249</v>
      </c>
      <c r="R121" s="17"/>
      <c r="S121" s="17">
        <v>0.113142161224469</v>
      </c>
      <c r="T121" s="17">
        <v>8.0707739086128202E-2</v>
      </c>
      <c r="U121" s="17">
        <v>8.83615302965437E-2</v>
      </c>
      <c r="V121" s="17">
        <v>0</v>
      </c>
      <c r="W121" s="17">
        <v>0.16167173899013401</v>
      </c>
      <c r="X121" s="17"/>
      <c r="Y121" s="17">
        <v>7.6735636751993699E-2</v>
      </c>
      <c r="Z121" s="17">
        <v>4.7822021075534002E-2</v>
      </c>
      <c r="AA121" s="17">
        <v>7.38507387363075E-2</v>
      </c>
      <c r="AB121" s="17"/>
      <c r="AC121" s="17">
        <v>9.7130137164888705E-2</v>
      </c>
      <c r="AD121" s="17">
        <v>0.105239785688393</v>
      </c>
      <c r="AE121" s="17">
        <v>0.124852644611421</v>
      </c>
      <c r="AF121" s="17">
        <v>5.14656092016074E-2</v>
      </c>
      <c r="AG121" s="17">
        <v>0.18672869496519601</v>
      </c>
      <c r="AH121" s="17"/>
      <c r="AI121" s="17">
        <v>6.9652659151769603E-2</v>
      </c>
      <c r="AJ121" s="17">
        <v>9.8916242810464794E-2</v>
      </c>
      <c r="AK121" s="17">
        <v>9.4273458005256605E-2</v>
      </c>
      <c r="AL121" s="17">
        <v>8.51602028865968E-2</v>
      </c>
      <c r="AM121" s="17"/>
      <c r="AN121" s="17">
        <v>6.6011557439591695E-2</v>
      </c>
      <c r="AO121" s="17">
        <v>0.110301124441458</v>
      </c>
      <c r="AP121" s="17"/>
      <c r="AQ121" s="17">
        <v>6.8936885069076595E-2</v>
      </c>
      <c r="AR121" s="17">
        <v>0.132166746939098</v>
      </c>
      <c r="AS121" s="17"/>
      <c r="AT121" s="17">
        <v>4.4539443417251301E-2</v>
      </c>
      <c r="AU121" s="17">
        <v>4.1184852271008203E-2</v>
      </c>
      <c r="AV121" s="17">
        <v>6.4641875385998304E-2</v>
      </c>
    </row>
    <row r="122" spans="2:48" x14ac:dyDescent="0.35">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row>
    <row r="123" spans="2:48" x14ac:dyDescent="0.35">
      <c r="B123" s="6" t="s">
        <v>138</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row>
    <row r="124" spans="2:48" x14ac:dyDescent="0.35">
      <c r="B124" s="24" t="s">
        <v>80</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row>
    <row r="125" spans="2:48" x14ac:dyDescent="0.35">
      <c r="B125" t="s">
        <v>131</v>
      </c>
      <c r="C125" s="17">
        <v>0.50890909821668096</v>
      </c>
      <c r="D125" s="17">
        <v>0.49391865236225002</v>
      </c>
      <c r="E125" s="17">
        <v>0.52391629315636001</v>
      </c>
      <c r="F125" s="17"/>
      <c r="G125" s="17">
        <v>0.57252536516535801</v>
      </c>
      <c r="H125" s="17">
        <v>0.62870664665453802</v>
      </c>
      <c r="I125" s="17">
        <v>0.59937175257675401</v>
      </c>
      <c r="J125" s="17">
        <v>0.49106864450026999</v>
      </c>
      <c r="K125" s="17">
        <v>0.48304157741585502</v>
      </c>
      <c r="L125" s="17">
        <v>0.36894561572119</v>
      </c>
      <c r="M125" s="17"/>
      <c r="N125" s="17">
        <v>0.50929148960413295</v>
      </c>
      <c r="O125" s="17">
        <v>0.44967908349876101</v>
      </c>
      <c r="P125" s="17">
        <v>0.501215774677783</v>
      </c>
      <c r="Q125" s="17">
        <v>0.57214375557109198</v>
      </c>
      <c r="R125" s="17"/>
      <c r="S125" s="17">
        <v>0.37594495741559902</v>
      </c>
      <c r="T125" s="17">
        <v>0.60852504431575705</v>
      </c>
      <c r="U125" s="17">
        <v>0.61077719932667196</v>
      </c>
      <c r="V125" s="17">
        <v>0.38348414545283699</v>
      </c>
      <c r="W125" s="17">
        <v>0.543145268816143</v>
      </c>
      <c r="X125" s="17"/>
      <c r="Y125" s="17">
        <v>0.477091857081753</v>
      </c>
      <c r="Z125" s="17">
        <v>0.61942927537183401</v>
      </c>
      <c r="AA125" s="17">
        <v>0.61411658671720804</v>
      </c>
      <c r="AB125" s="17"/>
      <c r="AC125" s="17">
        <v>0.48289031491972201</v>
      </c>
      <c r="AD125" s="17">
        <v>0.51848433583054698</v>
      </c>
      <c r="AE125" s="17">
        <v>0.54900592046517704</v>
      </c>
      <c r="AF125" s="17">
        <v>0.47647462118085498</v>
      </c>
      <c r="AG125" s="17">
        <v>0.83291152688997205</v>
      </c>
      <c r="AH125" s="17"/>
      <c r="AI125" s="17">
        <v>0.55812591014822399</v>
      </c>
      <c r="AJ125" s="17">
        <v>0.51230792762330302</v>
      </c>
      <c r="AK125" s="17">
        <v>0.48503539004396101</v>
      </c>
      <c r="AL125" s="17">
        <v>0.48509183605794898</v>
      </c>
      <c r="AM125" s="17"/>
      <c r="AN125" s="17">
        <v>0.66438213957675196</v>
      </c>
      <c r="AO125" s="17">
        <v>0.48045128863065301</v>
      </c>
      <c r="AP125" s="17"/>
      <c r="AQ125" s="17">
        <v>0.54663162269759302</v>
      </c>
      <c r="AR125" s="17">
        <v>0.48308184865890602</v>
      </c>
      <c r="AS125" s="17"/>
      <c r="AT125" s="17">
        <v>0.65017886236449396</v>
      </c>
      <c r="AU125" s="17">
        <v>0.47159526048889</v>
      </c>
      <c r="AV125" s="17">
        <v>0.61827924890529895</v>
      </c>
    </row>
    <row r="126" spans="2:48" x14ac:dyDescent="0.35">
      <c r="B126" t="s">
        <v>132</v>
      </c>
      <c r="C126" s="17">
        <v>0.30680243767875198</v>
      </c>
      <c r="D126" s="17">
        <v>0.31109192060306001</v>
      </c>
      <c r="E126" s="17">
        <v>0.30250816204074699</v>
      </c>
      <c r="F126" s="17"/>
      <c r="G126" s="17">
        <v>0.35336034729114102</v>
      </c>
      <c r="H126" s="17">
        <v>0.22540182589073299</v>
      </c>
      <c r="I126" s="17">
        <v>0.24133609489746699</v>
      </c>
      <c r="J126" s="17">
        <v>0.25989537074254199</v>
      </c>
      <c r="K126" s="17">
        <v>0.337937923787132</v>
      </c>
      <c r="L126" s="17">
        <v>0.39456802216377301</v>
      </c>
      <c r="M126" s="17"/>
      <c r="N126" s="17">
        <v>0.330194035043616</v>
      </c>
      <c r="O126" s="17">
        <v>0.37576389955130801</v>
      </c>
      <c r="P126" s="17">
        <v>0.29369669789554498</v>
      </c>
      <c r="Q126" s="17">
        <v>0.237422562886937</v>
      </c>
      <c r="R126" s="17"/>
      <c r="S126" s="17">
        <v>0.32595504595557701</v>
      </c>
      <c r="T126" s="17">
        <v>0.28882159824033299</v>
      </c>
      <c r="U126" s="17">
        <v>0.23253733228743401</v>
      </c>
      <c r="V126" s="17">
        <v>0.61651585454716296</v>
      </c>
      <c r="W126" s="17">
        <v>0.26535339831620203</v>
      </c>
      <c r="X126" s="17"/>
      <c r="Y126" s="17">
        <v>0.29366412004681097</v>
      </c>
      <c r="Z126" s="17">
        <v>0.260450636935385</v>
      </c>
      <c r="AA126" s="17">
        <v>0.241239998269099</v>
      </c>
      <c r="AB126" s="17"/>
      <c r="AC126" s="17">
        <v>0.29695758402581102</v>
      </c>
      <c r="AD126" s="17">
        <v>0.309590632901868</v>
      </c>
      <c r="AE126" s="17">
        <v>0.27702051003588402</v>
      </c>
      <c r="AF126" s="17">
        <v>0.407966705647691</v>
      </c>
      <c r="AG126" s="17">
        <v>0.167088473110028</v>
      </c>
      <c r="AH126" s="17"/>
      <c r="AI126" s="17">
        <v>0.30628042256736798</v>
      </c>
      <c r="AJ126" s="17">
        <v>0.32085450559737899</v>
      </c>
      <c r="AK126" s="17">
        <v>0.30960512581601801</v>
      </c>
      <c r="AL126" s="17">
        <v>0.303902042894098</v>
      </c>
      <c r="AM126" s="17"/>
      <c r="AN126" s="17">
        <v>0.147178362219299</v>
      </c>
      <c r="AO126" s="17">
        <v>0.33783252468401298</v>
      </c>
      <c r="AP126" s="17"/>
      <c r="AQ126" s="17">
        <v>0.29500909452614898</v>
      </c>
      <c r="AR126" s="17">
        <v>0.31787353891627701</v>
      </c>
      <c r="AS126" s="17"/>
      <c r="AT126" s="17">
        <v>0.23869135428007801</v>
      </c>
      <c r="AU126" s="17">
        <v>0.25837311541396302</v>
      </c>
      <c r="AV126" s="17">
        <v>0.23559503188792899</v>
      </c>
    </row>
    <row r="127" spans="2:48" x14ac:dyDescent="0.35">
      <c r="B127" t="s">
        <v>133</v>
      </c>
      <c r="C127" s="17">
        <v>0.100601641147681</v>
      </c>
      <c r="D127" s="17">
        <v>0.107558525562017</v>
      </c>
      <c r="E127" s="17">
        <v>9.3636983685681102E-2</v>
      </c>
      <c r="F127" s="17"/>
      <c r="G127" s="17">
        <v>3.09594176981981E-2</v>
      </c>
      <c r="H127" s="17">
        <v>9.0464967687136799E-2</v>
      </c>
      <c r="I127" s="17">
        <v>9.0038313710886206E-2</v>
      </c>
      <c r="J127" s="17">
        <v>0.141644907436517</v>
      </c>
      <c r="K127" s="17">
        <v>5.2265034624086701E-2</v>
      </c>
      <c r="L127" s="17">
        <v>0.15059820521855299</v>
      </c>
      <c r="M127" s="17"/>
      <c r="N127" s="17">
        <v>6.6007220466164002E-2</v>
      </c>
      <c r="O127" s="17">
        <v>0.102937438407251</v>
      </c>
      <c r="P127" s="17">
        <v>0.121624849052396</v>
      </c>
      <c r="Q127" s="17">
        <v>0.100373043770713</v>
      </c>
      <c r="R127" s="17"/>
      <c r="S127" s="17">
        <v>0.15731805223234999</v>
      </c>
      <c r="T127" s="17">
        <v>6.4956008428522394E-2</v>
      </c>
      <c r="U127" s="17">
        <v>0.156685468385895</v>
      </c>
      <c r="V127" s="17">
        <v>0</v>
      </c>
      <c r="W127" s="17">
        <v>9.5741918600562206E-2</v>
      </c>
      <c r="X127" s="17"/>
      <c r="Y127" s="17">
        <v>8.53544355656531E-2</v>
      </c>
      <c r="Z127" s="17">
        <v>8.4848437147598502E-2</v>
      </c>
      <c r="AA127" s="17">
        <v>0.105345745026835</v>
      </c>
      <c r="AB127" s="17"/>
      <c r="AC127" s="17">
        <v>0.13188750028714999</v>
      </c>
      <c r="AD127" s="17">
        <v>6.1000314517144598E-2</v>
      </c>
      <c r="AE127" s="17">
        <v>0.100782331661445</v>
      </c>
      <c r="AF127" s="17">
        <v>4.5397440333323401E-2</v>
      </c>
      <c r="AG127" s="17">
        <v>0</v>
      </c>
      <c r="AH127" s="17"/>
      <c r="AI127" s="17">
        <v>8.1322744553603596E-2</v>
      </c>
      <c r="AJ127" s="17">
        <v>7.3691292048676596E-2</v>
      </c>
      <c r="AK127" s="17">
        <v>9.9831665850612705E-2</v>
      </c>
      <c r="AL127" s="17">
        <v>0.152889911433127</v>
      </c>
      <c r="AM127" s="17"/>
      <c r="AN127" s="17">
        <v>0.117843532491805</v>
      </c>
      <c r="AO127" s="17">
        <v>9.4052971539668198E-2</v>
      </c>
      <c r="AP127" s="17"/>
      <c r="AQ127" s="17">
        <v>9.0347788728980305E-2</v>
      </c>
      <c r="AR127" s="17">
        <v>0.10605398839234</v>
      </c>
      <c r="AS127" s="17"/>
      <c r="AT127" s="17">
        <v>6.96712337496182E-2</v>
      </c>
      <c r="AU127" s="17">
        <v>0.108239805211926</v>
      </c>
      <c r="AV127" s="17">
        <v>0.146125719206772</v>
      </c>
    </row>
    <row r="128" spans="2:48" x14ac:dyDescent="0.35">
      <c r="B128" t="s">
        <v>134</v>
      </c>
      <c r="C128" s="17">
        <v>5.3112737312710399E-2</v>
      </c>
      <c r="D128" s="17">
        <v>5.8453995800727E-2</v>
      </c>
      <c r="E128" s="17">
        <v>4.77655109439106E-2</v>
      </c>
      <c r="F128" s="17"/>
      <c r="G128" s="17">
        <v>2.2305195091924E-2</v>
      </c>
      <c r="H128" s="17">
        <v>2.0435133726174101E-2</v>
      </c>
      <c r="I128" s="17">
        <v>5.9227187081786099E-2</v>
      </c>
      <c r="J128" s="17">
        <v>8.5907101672982003E-2</v>
      </c>
      <c r="K128" s="17">
        <v>5.90755621965992E-2</v>
      </c>
      <c r="L128" s="17">
        <v>5.9365637808087797E-2</v>
      </c>
      <c r="M128" s="17"/>
      <c r="N128" s="17">
        <v>4.8733393285322398E-2</v>
      </c>
      <c r="O128" s="17">
        <v>2.9132181197298601E-2</v>
      </c>
      <c r="P128" s="17">
        <v>6.5882282278897905E-2</v>
      </c>
      <c r="Q128" s="17">
        <v>7.0810870066473602E-2</v>
      </c>
      <c r="R128" s="17"/>
      <c r="S128" s="17">
        <v>8.8699964712297602E-2</v>
      </c>
      <c r="T128" s="17">
        <v>2.3630614064830399E-2</v>
      </c>
      <c r="U128" s="17">
        <v>0</v>
      </c>
      <c r="V128" s="17">
        <v>0</v>
      </c>
      <c r="W128" s="17">
        <v>4.5544611123453399E-2</v>
      </c>
      <c r="X128" s="17"/>
      <c r="Y128" s="17">
        <v>8.7165999361166202E-2</v>
      </c>
      <c r="Z128" s="17">
        <v>2.20835833954054E-2</v>
      </c>
      <c r="AA128" s="17">
        <v>0</v>
      </c>
      <c r="AB128" s="17"/>
      <c r="AC128" s="17">
        <v>6.0417784803785797E-2</v>
      </c>
      <c r="AD128" s="17">
        <v>6.9125437551850896E-2</v>
      </c>
      <c r="AE128" s="17">
        <v>4.59730672698608E-2</v>
      </c>
      <c r="AF128" s="17">
        <v>3.34320787030832E-2</v>
      </c>
      <c r="AG128" s="17">
        <v>0</v>
      </c>
      <c r="AH128" s="17"/>
      <c r="AI128" s="17">
        <v>3.5312524879291797E-2</v>
      </c>
      <c r="AJ128" s="17">
        <v>6.1417670294383199E-2</v>
      </c>
      <c r="AK128" s="17">
        <v>6.4344681146538393E-2</v>
      </c>
      <c r="AL128" s="17">
        <v>3.5953508221577099E-2</v>
      </c>
      <c r="AM128" s="17"/>
      <c r="AN128" s="17">
        <v>6.0299954208436701E-2</v>
      </c>
      <c r="AO128" s="17">
        <v>5.2744891187270798E-2</v>
      </c>
      <c r="AP128" s="17"/>
      <c r="AQ128" s="17">
        <v>3.7712885751119397E-2</v>
      </c>
      <c r="AR128" s="17">
        <v>6.1966847165087401E-2</v>
      </c>
      <c r="AS128" s="17"/>
      <c r="AT128" s="17">
        <v>2.5957201421567801E-2</v>
      </c>
      <c r="AU128" s="17">
        <v>9.5378803513416502E-2</v>
      </c>
      <c r="AV128" s="17">
        <v>0</v>
      </c>
    </row>
    <row r="129" spans="2:48" x14ac:dyDescent="0.35">
      <c r="B129" t="s">
        <v>135</v>
      </c>
      <c r="C129" s="17">
        <v>2.35503877378587E-2</v>
      </c>
      <c r="D129" s="17">
        <v>2.54791776212486E-2</v>
      </c>
      <c r="E129" s="17">
        <v>2.1619442784066401E-2</v>
      </c>
      <c r="F129" s="17"/>
      <c r="G129" s="17">
        <v>0</v>
      </c>
      <c r="H129" s="17">
        <v>2.6461316356264801E-2</v>
      </c>
      <c r="I129" s="17">
        <v>0</v>
      </c>
      <c r="J129" s="17">
        <v>2.1483975647688999E-2</v>
      </c>
      <c r="K129" s="17">
        <v>6.7679901976326201E-2</v>
      </c>
      <c r="L129" s="17">
        <v>1.9291626461489901E-2</v>
      </c>
      <c r="M129" s="17"/>
      <c r="N129" s="17">
        <v>2.4421554514897199E-2</v>
      </c>
      <c r="O129" s="17">
        <v>3.7026749558159398E-2</v>
      </c>
      <c r="P129" s="17">
        <v>1.12067248327437E-2</v>
      </c>
      <c r="Q129" s="17">
        <v>1.9249767704783701E-2</v>
      </c>
      <c r="R129" s="17"/>
      <c r="S129" s="17">
        <v>4.7377702424180101E-2</v>
      </c>
      <c r="T129" s="17">
        <v>7.7313318254518797E-3</v>
      </c>
      <c r="U129" s="17">
        <v>0</v>
      </c>
      <c r="V129" s="17">
        <v>0</v>
      </c>
      <c r="W129" s="17">
        <v>3.9126876776223299E-2</v>
      </c>
      <c r="X129" s="17"/>
      <c r="Y129" s="17">
        <v>4.7621789075369E-2</v>
      </c>
      <c r="Z129" s="17">
        <v>9.2011226920174893E-3</v>
      </c>
      <c r="AA129" s="17">
        <v>3.9297669986857499E-2</v>
      </c>
      <c r="AB129" s="17"/>
      <c r="AC129" s="17">
        <v>2.18648330311879E-2</v>
      </c>
      <c r="AD129" s="17">
        <v>3.1649308583102498E-2</v>
      </c>
      <c r="AE129" s="17">
        <v>2.1203838105997099E-2</v>
      </c>
      <c r="AF129" s="17">
        <v>1.8100483923734399E-2</v>
      </c>
      <c r="AG129" s="17">
        <v>0</v>
      </c>
      <c r="AH129" s="17"/>
      <c r="AI129" s="17">
        <v>1.89583978515129E-2</v>
      </c>
      <c r="AJ129" s="17">
        <v>2.7503535387023999E-2</v>
      </c>
      <c r="AK129" s="17">
        <v>3.7190642009714302E-2</v>
      </c>
      <c r="AL129" s="17">
        <v>0</v>
      </c>
      <c r="AM129" s="17"/>
      <c r="AN129" s="17">
        <v>0</v>
      </c>
      <c r="AO129" s="17">
        <v>2.8376538513302199E-2</v>
      </c>
      <c r="AP129" s="17"/>
      <c r="AQ129" s="17">
        <v>2.1512655884338198E-2</v>
      </c>
      <c r="AR129" s="17">
        <v>2.52228252993454E-2</v>
      </c>
      <c r="AS129" s="17"/>
      <c r="AT129" s="17">
        <v>1.08150652339759E-2</v>
      </c>
      <c r="AU129" s="17">
        <v>5.3941021880465199E-2</v>
      </c>
      <c r="AV129" s="17">
        <v>0</v>
      </c>
    </row>
    <row r="130" spans="2:48" x14ac:dyDescent="0.35">
      <c r="B130" t="s">
        <v>90</v>
      </c>
      <c r="C130" s="17">
        <v>7.0236979063169804E-3</v>
      </c>
      <c r="D130" s="17">
        <v>3.4977280506965302E-3</v>
      </c>
      <c r="E130" s="17">
        <v>1.05536073892351E-2</v>
      </c>
      <c r="F130" s="17"/>
      <c r="G130" s="17">
        <v>2.0849674753379E-2</v>
      </c>
      <c r="H130" s="17">
        <v>8.53010968515369E-3</v>
      </c>
      <c r="I130" s="17">
        <v>1.00266517331067E-2</v>
      </c>
      <c r="J130" s="17">
        <v>0</v>
      </c>
      <c r="K130" s="17">
        <v>0</v>
      </c>
      <c r="L130" s="17">
        <v>7.2308926269063498E-3</v>
      </c>
      <c r="M130" s="17"/>
      <c r="N130" s="17">
        <v>2.13523070858684E-2</v>
      </c>
      <c r="O130" s="17">
        <v>5.4606477872224503E-3</v>
      </c>
      <c r="P130" s="17">
        <v>6.3736712626340898E-3</v>
      </c>
      <c r="Q130" s="17">
        <v>0</v>
      </c>
      <c r="R130" s="17"/>
      <c r="S130" s="17">
        <v>4.7042772599964902E-3</v>
      </c>
      <c r="T130" s="17">
        <v>6.33540312510432E-3</v>
      </c>
      <c r="U130" s="17">
        <v>0</v>
      </c>
      <c r="V130" s="17">
        <v>0</v>
      </c>
      <c r="W130" s="17">
        <v>1.10879263674155E-2</v>
      </c>
      <c r="X130" s="17"/>
      <c r="Y130" s="17">
        <v>9.1017988692483603E-3</v>
      </c>
      <c r="Z130" s="17">
        <v>3.9869444577596402E-3</v>
      </c>
      <c r="AA130" s="17">
        <v>0</v>
      </c>
      <c r="AB130" s="17"/>
      <c r="AC130" s="17">
        <v>5.98198293234317E-3</v>
      </c>
      <c r="AD130" s="17">
        <v>1.0149970615487201E-2</v>
      </c>
      <c r="AE130" s="17">
        <v>6.0143324616366697E-3</v>
      </c>
      <c r="AF130" s="17">
        <v>1.8628670211312901E-2</v>
      </c>
      <c r="AG130" s="17">
        <v>0</v>
      </c>
      <c r="AH130" s="17"/>
      <c r="AI130" s="17">
        <v>0</v>
      </c>
      <c r="AJ130" s="17">
        <v>4.2250690492339898E-3</v>
      </c>
      <c r="AK130" s="17">
        <v>3.9924951331552902E-3</v>
      </c>
      <c r="AL130" s="17">
        <v>2.2162701393248101E-2</v>
      </c>
      <c r="AM130" s="17"/>
      <c r="AN130" s="17">
        <v>1.0296011503707099E-2</v>
      </c>
      <c r="AO130" s="17">
        <v>6.5417854450933099E-3</v>
      </c>
      <c r="AP130" s="17"/>
      <c r="AQ130" s="17">
        <v>8.7859524118206207E-3</v>
      </c>
      <c r="AR130" s="17">
        <v>5.80095156804374E-3</v>
      </c>
      <c r="AS130" s="17"/>
      <c r="AT130" s="17">
        <v>4.6862829502662103E-3</v>
      </c>
      <c r="AU130" s="17">
        <v>1.2471993491340099E-2</v>
      </c>
      <c r="AV130" s="17">
        <v>0</v>
      </c>
    </row>
    <row r="131" spans="2:48" x14ac:dyDescent="0.35">
      <c r="B131" t="s">
        <v>136</v>
      </c>
      <c r="C131" s="17">
        <v>0.81571153589543299</v>
      </c>
      <c r="D131" s="17">
        <v>0.80501057296531098</v>
      </c>
      <c r="E131" s="17">
        <v>0.82642445519710706</v>
      </c>
      <c r="F131" s="17"/>
      <c r="G131" s="17">
        <v>0.92588571245649898</v>
      </c>
      <c r="H131" s="17">
        <v>0.854108472545271</v>
      </c>
      <c r="I131" s="17">
        <v>0.840707847474221</v>
      </c>
      <c r="J131" s="17">
        <v>0.75096401524281198</v>
      </c>
      <c r="K131" s="17">
        <v>0.82097950120298802</v>
      </c>
      <c r="L131" s="17">
        <v>0.76351363788496296</v>
      </c>
      <c r="M131" s="17"/>
      <c r="N131" s="17">
        <v>0.83948552464774795</v>
      </c>
      <c r="O131" s="17">
        <v>0.82544298305006902</v>
      </c>
      <c r="P131" s="17">
        <v>0.79491247257332798</v>
      </c>
      <c r="Q131" s="17">
        <v>0.80956631845802995</v>
      </c>
      <c r="R131" s="17"/>
      <c r="S131" s="17">
        <v>0.70190000337117597</v>
      </c>
      <c r="T131" s="17">
        <v>0.89734664255609098</v>
      </c>
      <c r="U131" s="17">
        <v>0.84331453161410597</v>
      </c>
      <c r="V131" s="17">
        <v>1</v>
      </c>
      <c r="W131" s="17">
        <v>0.80849866713234597</v>
      </c>
      <c r="X131" s="17"/>
      <c r="Y131" s="17">
        <v>0.77075597712856303</v>
      </c>
      <c r="Z131" s="17">
        <v>0.87987991230721896</v>
      </c>
      <c r="AA131" s="17">
        <v>0.85535658498630796</v>
      </c>
      <c r="AB131" s="17"/>
      <c r="AC131" s="17">
        <v>0.77984789894553297</v>
      </c>
      <c r="AD131" s="17">
        <v>0.82807496873241504</v>
      </c>
      <c r="AE131" s="17">
        <v>0.82602643050106095</v>
      </c>
      <c r="AF131" s="17">
        <v>0.88444132682854604</v>
      </c>
      <c r="AG131" s="17">
        <v>1</v>
      </c>
      <c r="AH131" s="17"/>
      <c r="AI131" s="17">
        <v>0.86440633271559197</v>
      </c>
      <c r="AJ131" s="17">
        <v>0.83316243322068195</v>
      </c>
      <c r="AK131" s="17">
        <v>0.79464051585997897</v>
      </c>
      <c r="AL131" s="17">
        <v>0.78899387895204698</v>
      </c>
      <c r="AM131" s="17"/>
      <c r="AN131" s="17">
        <v>0.81156050179605199</v>
      </c>
      <c r="AO131" s="17">
        <v>0.81828381331466504</v>
      </c>
      <c r="AP131" s="17"/>
      <c r="AQ131" s="17">
        <v>0.84164071722374101</v>
      </c>
      <c r="AR131" s="17">
        <v>0.80095538757518303</v>
      </c>
      <c r="AS131" s="17"/>
      <c r="AT131" s="17">
        <v>0.888870216644572</v>
      </c>
      <c r="AU131" s="17">
        <v>0.72996837590285302</v>
      </c>
      <c r="AV131" s="17">
        <v>0.85387428079322802</v>
      </c>
    </row>
    <row r="132" spans="2:48" x14ac:dyDescent="0.35">
      <c r="B132" t="s">
        <v>137</v>
      </c>
      <c r="C132" s="17">
        <v>7.6663125050569103E-2</v>
      </c>
      <c r="D132" s="17">
        <v>8.3933173421975496E-2</v>
      </c>
      <c r="E132" s="17">
        <v>6.9384953727976997E-2</v>
      </c>
      <c r="F132" s="17"/>
      <c r="G132" s="17">
        <v>2.2305195091924E-2</v>
      </c>
      <c r="H132" s="17">
        <v>4.6896450082438902E-2</v>
      </c>
      <c r="I132" s="17">
        <v>5.9227187081786099E-2</v>
      </c>
      <c r="J132" s="17">
        <v>0.10739107732067101</v>
      </c>
      <c r="K132" s="17">
        <v>0.12675546417292499</v>
      </c>
      <c r="L132" s="17">
        <v>7.8657264269577698E-2</v>
      </c>
      <c r="M132" s="17"/>
      <c r="N132" s="17">
        <v>7.31549478002195E-2</v>
      </c>
      <c r="O132" s="17">
        <v>6.6158930755458006E-2</v>
      </c>
      <c r="P132" s="17">
        <v>7.70890071116416E-2</v>
      </c>
      <c r="Q132" s="17">
        <v>9.0060637771257293E-2</v>
      </c>
      <c r="R132" s="17"/>
      <c r="S132" s="17">
        <v>0.13607766713647801</v>
      </c>
      <c r="T132" s="17">
        <v>3.1361945890282301E-2</v>
      </c>
      <c r="U132" s="17">
        <v>0</v>
      </c>
      <c r="V132" s="17">
        <v>0</v>
      </c>
      <c r="W132" s="17">
        <v>8.4671487899676601E-2</v>
      </c>
      <c r="X132" s="17"/>
      <c r="Y132" s="17">
        <v>0.13478778843653499</v>
      </c>
      <c r="Z132" s="17">
        <v>3.1284706087422898E-2</v>
      </c>
      <c r="AA132" s="17">
        <v>3.9297669986857499E-2</v>
      </c>
      <c r="AB132" s="17"/>
      <c r="AC132" s="17">
        <v>8.2282617834973606E-2</v>
      </c>
      <c r="AD132" s="17">
        <v>0.10077474613495301</v>
      </c>
      <c r="AE132" s="17">
        <v>6.7176905375857895E-2</v>
      </c>
      <c r="AF132" s="17">
        <v>5.1532562626817602E-2</v>
      </c>
      <c r="AG132" s="17">
        <v>0</v>
      </c>
      <c r="AH132" s="17"/>
      <c r="AI132" s="17">
        <v>5.4270922730804701E-2</v>
      </c>
      <c r="AJ132" s="17">
        <v>8.8921205681407198E-2</v>
      </c>
      <c r="AK132" s="17">
        <v>0.10153532315625299</v>
      </c>
      <c r="AL132" s="17">
        <v>3.5953508221577099E-2</v>
      </c>
      <c r="AM132" s="17"/>
      <c r="AN132" s="17">
        <v>6.0299954208436701E-2</v>
      </c>
      <c r="AO132" s="17">
        <v>8.1121429700572997E-2</v>
      </c>
      <c r="AP132" s="17"/>
      <c r="AQ132" s="17">
        <v>5.9225541635457603E-2</v>
      </c>
      <c r="AR132" s="17">
        <v>8.7189672464432794E-2</v>
      </c>
      <c r="AS132" s="17"/>
      <c r="AT132" s="17">
        <v>3.6772266655543701E-2</v>
      </c>
      <c r="AU132" s="17">
        <v>0.149319825393882</v>
      </c>
      <c r="AV132" s="17">
        <v>0</v>
      </c>
    </row>
    <row r="133" spans="2:48" x14ac:dyDescent="0.35">
      <c r="B133" t="s">
        <v>93</v>
      </c>
      <c r="C133" s="17">
        <v>0.73904841084486395</v>
      </c>
      <c r="D133" s="17">
        <v>0.72107739954333505</v>
      </c>
      <c r="E133" s="17">
        <v>0.75703950146913002</v>
      </c>
      <c r="F133" s="17"/>
      <c r="G133" s="17">
        <v>0.90358051736457501</v>
      </c>
      <c r="H133" s="17">
        <v>0.80721202246283197</v>
      </c>
      <c r="I133" s="17">
        <v>0.78148066039243502</v>
      </c>
      <c r="J133" s="17">
        <v>0.64357293792214099</v>
      </c>
      <c r="K133" s="17">
        <v>0.69422403703006297</v>
      </c>
      <c r="L133" s="17">
        <v>0.68485637361538498</v>
      </c>
      <c r="M133" s="17"/>
      <c r="N133" s="17">
        <v>0.76633057684752903</v>
      </c>
      <c r="O133" s="17">
        <v>0.75928405229461104</v>
      </c>
      <c r="P133" s="17">
        <v>0.71782346546168696</v>
      </c>
      <c r="Q133" s="17">
        <v>0.71950568068677301</v>
      </c>
      <c r="R133" s="17"/>
      <c r="S133" s="17">
        <v>0.56582233623469802</v>
      </c>
      <c r="T133" s="17">
        <v>0.86598469666580902</v>
      </c>
      <c r="U133" s="17">
        <v>0.84331453161410597</v>
      </c>
      <c r="V133" s="17">
        <v>1</v>
      </c>
      <c r="W133" s="17">
        <v>0.72382717923266904</v>
      </c>
      <c r="X133" s="17"/>
      <c r="Y133" s="17">
        <v>0.63596818869202798</v>
      </c>
      <c r="Z133" s="17">
        <v>0.84859520621979601</v>
      </c>
      <c r="AA133" s="17">
        <v>0.81605891499945005</v>
      </c>
      <c r="AB133" s="17"/>
      <c r="AC133" s="17">
        <v>0.69756528111055904</v>
      </c>
      <c r="AD133" s="17">
        <v>0.72730022259746097</v>
      </c>
      <c r="AE133" s="17">
        <v>0.75884952512520298</v>
      </c>
      <c r="AF133" s="17">
        <v>0.83290876420172899</v>
      </c>
      <c r="AG133" s="17">
        <v>1</v>
      </c>
      <c r="AH133" s="17"/>
      <c r="AI133" s="17">
        <v>0.81013540998478695</v>
      </c>
      <c r="AJ133" s="17">
        <v>0.74424122753927502</v>
      </c>
      <c r="AK133" s="17">
        <v>0.69310519270372695</v>
      </c>
      <c r="AL133" s="17">
        <v>0.75304037073047003</v>
      </c>
      <c r="AM133" s="17"/>
      <c r="AN133" s="17">
        <v>0.75126054758761496</v>
      </c>
      <c r="AO133" s="17">
        <v>0.73716238361409203</v>
      </c>
      <c r="AP133" s="17"/>
      <c r="AQ133" s="17">
        <v>0.782415175588284</v>
      </c>
      <c r="AR133" s="17">
        <v>0.71376571511075004</v>
      </c>
      <c r="AS133" s="17"/>
      <c r="AT133" s="17">
        <v>0.85209794998902799</v>
      </c>
      <c r="AU133" s="17">
        <v>0.58064855050897102</v>
      </c>
      <c r="AV133" s="17">
        <v>0.85387428079322802</v>
      </c>
    </row>
    <row r="134" spans="2:48" x14ac:dyDescent="0.3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row>
    <row r="135" spans="2:48" x14ac:dyDescent="0.35">
      <c r="B135" s="6" t="s">
        <v>142</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row>
    <row r="136" spans="2:48" x14ac:dyDescent="0.35">
      <c r="B136" s="24" t="s">
        <v>80</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row>
    <row r="137" spans="2:48" x14ac:dyDescent="0.35">
      <c r="B137" t="s">
        <v>139</v>
      </c>
      <c r="C137" s="17">
        <v>0.44877438978064499</v>
      </c>
      <c r="D137" s="17">
        <v>0.40563693185674299</v>
      </c>
      <c r="E137" s="17">
        <v>0.49196004593475001</v>
      </c>
      <c r="F137" s="17"/>
      <c r="G137" s="17">
        <v>0.46431050874635998</v>
      </c>
      <c r="H137" s="17">
        <v>0.54163201970716401</v>
      </c>
      <c r="I137" s="17">
        <v>0.571894492805051</v>
      </c>
      <c r="J137" s="17">
        <v>0.40907049331439899</v>
      </c>
      <c r="K137" s="17">
        <v>0.398070355127769</v>
      </c>
      <c r="L137" s="17">
        <v>0.35952981236588999</v>
      </c>
      <c r="M137" s="17"/>
      <c r="N137" s="17">
        <v>0.42405431948741401</v>
      </c>
      <c r="O137" s="17">
        <v>0.48421604535025797</v>
      </c>
      <c r="P137" s="17">
        <v>0.42558124989905599</v>
      </c>
      <c r="Q137" s="17">
        <v>0.45300018706511902</v>
      </c>
      <c r="R137" s="17"/>
      <c r="S137" s="17">
        <v>0.33517064367202198</v>
      </c>
      <c r="T137" s="17">
        <v>0.53254738855398198</v>
      </c>
      <c r="U137" s="17">
        <v>0.479080365685849</v>
      </c>
      <c r="V137" s="17">
        <v>0.534830263866928</v>
      </c>
      <c r="W137" s="17">
        <v>0.51196173816468005</v>
      </c>
      <c r="X137" s="17"/>
      <c r="Y137" s="17">
        <v>0.39348036084404098</v>
      </c>
      <c r="Z137" s="17">
        <v>0.49392032399481001</v>
      </c>
      <c r="AA137" s="17">
        <v>0.50957632044283896</v>
      </c>
      <c r="AB137" s="17"/>
      <c r="AC137" s="17">
        <v>0.43314672680953697</v>
      </c>
      <c r="AD137" s="17">
        <v>0.38681173977743799</v>
      </c>
      <c r="AE137" s="17">
        <v>0.52938810575244499</v>
      </c>
      <c r="AF137" s="17">
        <v>0.46192054921702402</v>
      </c>
      <c r="AG137" s="17">
        <v>0.49306304546123197</v>
      </c>
      <c r="AH137" s="17"/>
      <c r="AI137" s="17">
        <v>0.45427226067078502</v>
      </c>
      <c r="AJ137" s="17">
        <v>0.45166810538402102</v>
      </c>
      <c r="AK137" s="17">
        <v>0.47751217468430202</v>
      </c>
      <c r="AL137" s="17">
        <v>0.40191723426271297</v>
      </c>
      <c r="AM137" s="17"/>
      <c r="AN137" s="17">
        <v>0.477590027824222</v>
      </c>
      <c r="AO137" s="17">
        <v>0.448225299618982</v>
      </c>
      <c r="AP137" s="17"/>
      <c r="AQ137" s="17">
        <v>0.53421743186594906</v>
      </c>
      <c r="AR137" s="17">
        <v>0.38895026824934198</v>
      </c>
      <c r="AS137" s="17"/>
      <c r="AT137" s="17">
        <v>0.53228410163117801</v>
      </c>
      <c r="AU137" s="17">
        <v>0.446724988466638</v>
      </c>
      <c r="AV137" s="17">
        <v>0.41328276481442999</v>
      </c>
    </row>
    <row r="138" spans="2:48" x14ac:dyDescent="0.35">
      <c r="B138" t="s">
        <v>140</v>
      </c>
      <c r="C138" s="17">
        <v>0.45327979795401702</v>
      </c>
      <c r="D138" s="17">
        <v>0.49007716366502102</v>
      </c>
      <c r="E138" s="17">
        <v>0.416441317907846</v>
      </c>
      <c r="F138" s="17"/>
      <c r="G138" s="17">
        <v>0.433586352971853</v>
      </c>
      <c r="H138" s="17">
        <v>0.40120037441109402</v>
      </c>
      <c r="I138" s="17">
        <v>0.36945790376066701</v>
      </c>
      <c r="J138" s="17">
        <v>0.46104092048418999</v>
      </c>
      <c r="K138" s="17">
        <v>0.48291924410535397</v>
      </c>
      <c r="L138" s="17">
        <v>0.52687294415735997</v>
      </c>
      <c r="M138" s="17"/>
      <c r="N138" s="17">
        <v>0.50129146095743604</v>
      </c>
      <c r="O138" s="17">
        <v>0.42499455355266902</v>
      </c>
      <c r="P138" s="17">
        <v>0.48064685892508602</v>
      </c>
      <c r="Q138" s="17">
        <v>0.42809235136793999</v>
      </c>
      <c r="R138" s="17"/>
      <c r="S138" s="17">
        <v>0.50011356008727503</v>
      </c>
      <c r="T138" s="17">
        <v>0.41674326480343399</v>
      </c>
      <c r="U138" s="17">
        <v>0.42390062810785301</v>
      </c>
      <c r="V138" s="17">
        <v>0.40971770125152401</v>
      </c>
      <c r="W138" s="17">
        <v>0.40621646561211999</v>
      </c>
      <c r="X138" s="17"/>
      <c r="Y138" s="17">
        <v>0.45954988930759499</v>
      </c>
      <c r="Z138" s="17">
        <v>0.45167497129283202</v>
      </c>
      <c r="AA138" s="17">
        <v>0.44785388772995</v>
      </c>
      <c r="AB138" s="17"/>
      <c r="AC138" s="17">
        <v>0.45617860520211001</v>
      </c>
      <c r="AD138" s="17">
        <v>0.551509367314027</v>
      </c>
      <c r="AE138" s="17">
        <v>0.37647165649018599</v>
      </c>
      <c r="AF138" s="17">
        <v>0.45063487460263302</v>
      </c>
      <c r="AG138" s="17">
        <v>0.50693695453876797</v>
      </c>
      <c r="AH138" s="17"/>
      <c r="AI138" s="17">
        <v>0.46126901132466402</v>
      </c>
      <c r="AJ138" s="17">
        <v>0.46668326967525903</v>
      </c>
      <c r="AK138" s="17">
        <v>0.42942875699671301</v>
      </c>
      <c r="AL138" s="17">
        <v>0.50386140935211099</v>
      </c>
      <c r="AM138" s="17"/>
      <c r="AN138" s="17">
        <v>0.42468712883644899</v>
      </c>
      <c r="AO138" s="17">
        <v>0.45636300375730499</v>
      </c>
      <c r="AP138" s="17"/>
      <c r="AQ138" s="17">
        <v>0.37904151523790902</v>
      </c>
      <c r="AR138" s="17">
        <v>0.50974828438641395</v>
      </c>
      <c r="AS138" s="17"/>
      <c r="AT138" s="17">
        <v>0.42191808235669898</v>
      </c>
      <c r="AU138" s="17">
        <v>0.36974606438301399</v>
      </c>
      <c r="AV138" s="17">
        <v>0.52100411758337695</v>
      </c>
    </row>
    <row r="139" spans="2:48" x14ac:dyDescent="0.35">
      <c r="B139" t="s">
        <v>141</v>
      </c>
      <c r="C139" s="17">
        <v>7.2627632817623994E-2</v>
      </c>
      <c r="D139" s="17">
        <v>9.0234335466738799E-2</v>
      </c>
      <c r="E139" s="17">
        <v>5.5001257894150897E-2</v>
      </c>
      <c r="F139" s="17"/>
      <c r="G139" s="17">
        <v>2.7672777429913899E-2</v>
      </c>
      <c r="H139" s="17">
        <v>2.98575066167046E-2</v>
      </c>
      <c r="I139" s="17">
        <v>4.6326067518074297E-2</v>
      </c>
      <c r="J139" s="17">
        <v>0.113623017775171</v>
      </c>
      <c r="K139" s="17">
        <v>6.9604090731610002E-2</v>
      </c>
      <c r="L139" s="17">
        <v>0.11359724347675</v>
      </c>
      <c r="M139" s="17"/>
      <c r="N139" s="17">
        <v>6.4427000298073106E-2</v>
      </c>
      <c r="O139" s="17">
        <v>7.44074577354054E-2</v>
      </c>
      <c r="P139" s="17">
        <v>5.0773064565618899E-2</v>
      </c>
      <c r="Q139" s="17">
        <v>9.3594417582586603E-2</v>
      </c>
      <c r="R139" s="17"/>
      <c r="S139" s="17">
        <v>0.145816395552789</v>
      </c>
      <c r="T139" s="17">
        <v>2.4473625182500899E-2</v>
      </c>
      <c r="U139" s="17">
        <v>6.1537822176395501E-2</v>
      </c>
      <c r="V139" s="17">
        <v>5.5452034881547499E-2</v>
      </c>
      <c r="W139" s="17">
        <v>4.4915531866345698E-2</v>
      </c>
      <c r="X139" s="17"/>
      <c r="Y139" s="17">
        <v>0.116729892361362</v>
      </c>
      <c r="Z139" s="17">
        <v>2.1961468154778702E-2</v>
      </c>
      <c r="AA139" s="17">
        <v>0</v>
      </c>
      <c r="AB139" s="17"/>
      <c r="AC139" s="17">
        <v>7.4195006601571994E-2</v>
      </c>
      <c r="AD139" s="17">
        <v>4.51706433369281E-2</v>
      </c>
      <c r="AE139" s="17">
        <v>6.2417203372319E-2</v>
      </c>
      <c r="AF139" s="17">
        <v>6.6975473396247098E-2</v>
      </c>
      <c r="AG139" s="17">
        <v>0</v>
      </c>
      <c r="AH139" s="17"/>
      <c r="AI139" s="17">
        <v>6.96788870730672E-2</v>
      </c>
      <c r="AJ139" s="17">
        <v>5.9934154628557001E-2</v>
      </c>
      <c r="AK139" s="17">
        <v>8.1508469056444294E-2</v>
      </c>
      <c r="AL139" s="17">
        <v>3.7698509420124801E-2</v>
      </c>
      <c r="AM139" s="17"/>
      <c r="AN139" s="17">
        <v>6.4937619140504499E-2</v>
      </c>
      <c r="AO139" s="17">
        <v>7.1022926608280704E-2</v>
      </c>
      <c r="AP139" s="17"/>
      <c r="AQ139" s="17">
        <v>6.29903864511345E-2</v>
      </c>
      <c r="AR139" s="17">
        <v>7.7455153402431504E-2</v>
      </c>
      <c r="AS139" s="17"/>
      <c r="AT139" s="17">
        <v>1.2660792137599301E-2</v>
      </c>
      <c r="AU139" s="17">
        <v>0.140828943367868</v>
      </c>
      <c r="AV139" s="17">
        <v>2.8451592184986298E-2</v>
      </c>
    </row>
    <row r="140" spans="2:48" x14ac:dyDescent="0.35">
      <c r="B140" t="s">
        <v>77</v>
      </c>
      <c r="C140" s="17">
        <v>2.53181794477139E-2</v>
      </c>
      <c r="D140" s="17">
        <v>1.4051569011497801E-2</v>
      </c>
      <c r="E140" s="17">
        <v>3.6597378263253801E-2</v>
      </c>
      <c r="F140" s="17"/>
      <c r="G140" s="17">
        <v>7.4430360851872907E-2</v>
      </c>
      <c r="H140" s="17">
        <v>2.7310099265037201E-2</v>
      </c>
      <c r="I140" s="17">
        <v>1.23215359162074E-2</v>
      </c>
      <c r="J140" s="17">
        <v>1.62655684262402E-2</v>
      </c>
      <c r="K140" s="17">
        <v>4.9406310035266202E-2</v>
      </c>
      <c r="L140" s="17">
        <v>0</v>
      </c>
      <c r="M140" s="17"/>
      <c r="N140" s="17">
        <v>1.02272192570773E-2</v>
      </c>
      <c r="O140" s="17">
        <v>1.63819433616673E-2</v>
      </c>
      <c r="P140" s="17">
        <v>4.29988266102393E-2</v>
      </c>
      <c r="Q140" s="17">
        <v>2.5313043984354602E-2</v>
      </c>
      <c r="R140" s="17"/>
      <c r="S140" s="17">
        <v>1.8899400687914E-2</v>
      </c>
      <c r="T140" s="17">
        <v>2.6235721460083E-2</v>
      </c>
      <c r="U140" s="17">
        <v>3.5481184029902503E-2</v>
      </c>
      <c r="V140" s="17">
        <v>0</v>
      </c>
      <c r="W140" s="17">
        <v>3.6906264356854603E-2</v>
      </c>
      <c r="X140" s="17"/>
      <c r="Y140" s="17">
        <v>3.0239857487001899E-2</v>
      </c>
      <c r="Z140" s="17">
        <v>3.24432365575789E-2</v>
      </c>
      <c r="AA140" s="17">
        <v>4.25697918272109E-2</v>
      </c>
      <c r="AB140" s="17"/>
      <c r="AC140" s="17">
        <v>3.6479661386780701E-2</v>
      </c>
      <c r="AD140" s="17">
        <v>1.65082495716063E-2</v>
      </c>
      <c r="AE140" s="17">
        <v>3.1723034385049399E-2</v>
      </c>
      <c r="AF140" s="17">
        <v>2.0469102784096398E-2</v>
      </c>
      <c r="AG140" s="17">
        <v>0</v>
      </c>
      <c r="AH140" s="17"/>
      <c r="AI140" s="17">
        <v>1.47798409314843E-2</v>
      </c>
      <c r="AJ140" s="17">
        <v>2.1714470312163298E-2</v>
      </c>
      <c r="AK140" s="17">
        <v>1.15505992625409E-2</v>
      </c>
      <c r="AL140" s="17">
        <v>5.6522846965050701E-2</v>
      </c>
      <c r="AM140" s="17"/>
      <c r="AN140" s="17">
        <v>3.2785224198824799E-2</v>
      </c>
      <c r="AO140" s="17">
        <v>2.4388770015432399E-2</v>
      </c>
      <c r="AP140" s="17"/>
      <c r="AQ140" s="17">
        <v>2.3750666445007201E-2</v>
      </c>
      <c r="AR140" s="17">
        <v>2.38462939618122E-2</v>
      </c>
      <c r="AS140" s="17"/>
      <c r="AT140" s="17">
        <v>3.3137023874523303E-2</v>
      </c>
      <c r="AU140" s="17">
        <v>4.2700003782480497E-2</v>
      </c>
      <c r="AV140" s="17">
        <v>3.72615254172073E-2</v>
      </c>
    </row>
    <row r="141" spans="2:48" x14ac:dyDescent="0.3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row>
    <row r="142" spans="2:48" x14ac:dyDescent="0.35">
      <c r="B142" s="6" t="s">
        <v>154</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row>
    <row r="143" spans="2:48" x14ac:dyDescent="0.35">
      <c r="B143" s="24" t="s">
        <v>80</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row>
    <row r="144" spans="2:48" x14ac:dyDescent="0.35">
      <c r="B144" t="s">
        <v>143</v>
      </c>
      <c r="C144" s="17">
        <v>0.66969771966533198</v>
      </c>
      <c r="D144" s="17">
        <v>0.62466017788905404</v>
      </c>
      <c r="E144" s="17">
        <v>0.71478558266847003</v>
      </c>
      <c r="F144" s="17"/>
      <c r="G144" s="17">
        <v>0.57400971455248495</v>
      </c>
      <c r="H144" s="17">
        <v>0.67963895657254303</v>
      </c>
      <c r="I144" s="17">
        <v>0.61943912708139404</v>
      </c>
      <c r="J144" s="17">
        <v>0.67382985593899802</v>
      </c>
      <c r="K144" s="17">
        <v>0.76575284412910705</v>
      </c>
      <c r="L144" s="17">
        <v>0.67166488243399702</v>
      </c>
      <c r="M144" s="17"/>
      <c r="N144" s="17">
        <v>0.75341951868270696</v>
      </c>
      <c r="O144" s="17">
        <v>0.682266423668204</v>
      </c>
      <c r="P144" s="17">
        <v>0.60262715175186998</v>
      </c>
      <c r="Q144" s="17">
        <v>0.64982934269711801</v>
      </c>
      <c r="R144" s="17"/>
      <c r="S144" s="17">
        <v>0.63080204898796799</v>
      </c>
      <c r="T144" s="17">
        <v>0.69744144399599195</v>
      </c>
      <c r="U144" s="17">
        <v>0.76659095516102904</v>
      </c>
      <c r="V144" s="17">
        <v>0.56774725709632901</v>
      </c>
      <c r="W144" s="17">
        <v>0.72879348301822999</v>
      </c>
      <c r="X144" s="17"/>
      <c r="Y144" s="17">
        <v>0.68494657432834305</v>
      </c>
      <c r="Z144" s="17">
        <v>0.684594113874337</v>
      </c>
      <c r="AA144" s="17">
        <v>0.82384850310865299</v>
      </c>
      <c r="AB144" s="17"/>
      <c r="AC144" s="17">
        <v>0.62278813183469195</v>
      </c>
      <c r="AD144" s="17">
        <v>0.68616503854758704</v>
      </c>
      <c r="AE144" s="17">
        <v>0.67486939263316204</v>
      </c>
      <c r="AF144" s="17">
        <v>0.612550783572268</v>
      </c>
      <c r="AG144" s="17">
        <v>0.94682748136466899</v>
      </c>
      <c r="AH144" s="17"/>
      <c r="AI144" s="17">
        <v>0.72298449523486297</v>
      </c>
      <c r="AJ144" s="17">
        <v>0.61515235738948504</v>
      </c>
      <c r="AK144" s="17">
        <v>0.65058997144940001</v>
      </c>
      <c r="AL144" s="17">
        <v>0.796832379144647</v>
      </c>
      <c r="AM144" s="17"/>
      <c r="AN144" s="17">
        <v>0.677863647298931</v>
      </c>
      <c r="AO144" s="17">
        <v>0.67452729627038399</v>
      </c>
      <c r="AP144" s="17"/>
      <c r="AQ144" s="17">
        <v>0.695391846795679</v>
      </c>
      <c r="AR144" s="17">
        <v>0.65252584958111104</v>
      </c>
      <c r="AS144" s="17"/>
      <c r="AT144" s="17">
        <v>0.70769151425991195</v>
      </c>
      <c r="AU144" s="17">
        <v>0.63318778456148295</v>
      </c>
      <c r="AV144" s="17">
        <v>0.83850717445581802</v>
      </c>
    </row>
    <row r="145" spans="2:48" x14ac:dyDescent="0.35">
      <c r="B145" t="s">
        <v>144</v>
      </c>
      <c r="C145" s="17">
        <v>0.613743087790384</v>
      </c>
      <c r="D145" s="17">
        <v>0.610185812557969</v>
      </c>
      <c r="E145" s="17">
        <v>0.61730433762813797</v>
      </c>
      <c r="F145" s="17"/>
      <c r="G145" s="17">
        <v>0.411560126829705</v>
      </c>
      <c r="H145" s="17">
        <v>0.58227460910893003</v>
      </c>
      <c r="I145" s="17">
        <v>0.58095116301400396</v>
      </c>
      <c r="J145" s="17">
        <v>0.677287348296855</v>
      </c>
      <c r="K145" s="17">
        <v>0.64467226276580802</v>
      </c>
      <c r="L145" s="17">
        <v>0.68462691121956298</v>
      </c>
      <c r="M145" s="17"/>
      <c r="N145" s="17">
        <v>0.64446135182862496</v>
      </c>
      <c r="O145" s="17">
        <v>0.69409946997377603</v>
      </c>
      <c r="P145" s="17">
        <v>0.53963146363760295</v>
      </c>
      <c r="Q145" s="17">
        <v>0.57052137351569898</v>
      </c>
      <c r="R145" s="17"/>
      <c r="S145" s="17">
        <v>0.58869575113164097</v>
      </c>
      <c r="T145" s="17">
        <v>0.64899948987416201</v>
      </c>
      <c r="U145" s="17">
        <v>0.73838095834278905</v>
      </c>
      <c r="V145" s="17">
        <v>0.42536563497404101</v>
      </c>
      <c r="W145" s="17">
        <v>0.60089817010616098</v>
      </c>
      <c r="X145" s="17"/>
      <c r="Y145" s="17">
        <v>0.57261676939782102</v>
      </c>
      <c r="Z145" s="17">
        <v>0.64459101296435395</v>
      </c>
      <c r="AA145" s="17">
        <v>0.57921839469506498</v>
      </c>
      <c r="AB145" s="17"/>
      <c r="AC145" s="17">
        <v>0.56625770222743999</v>
      </c>
      <c r="AD145" s="17">
        <v>0.55184549595030896</v>
      </c>
      <c r="AE145" s="17">
        <v>0.68585375838349405</v>
      </c>
      <c r="AF145" s="17">
        <v>0.66134958497028096</v>
      </c>
      <c r="AG145" s="17">
        <v>0.73179803092513895</v>
      </c>
      <c r="AH145" s="17"/>
      <c r="AI145" s="17">
        <v>0.57173725982887602</v>
      </c>
      <c r="AJ145" s="17">
        <v>0.61597176059694103</v>
      </c>
      <c r="AK145" s="17">
        <v>0.66656675247278196</v>
      </c>
      <c r="AL145" s="17">
        <v>0.61032847332233497</v>
      </c>
      <c r="AM145" s="17"/>
      <c r="AN145" s="17">
        <v>0.60578754336936202</v>
      </c>
      <c r="AO145" s="17">
        <v>0.61534178712719101</v>
      </c>
      <c r="AP145" s="17"/>
      <c r="AQ145" s="17">
        <v>0.58436753826721899</v>
      </c>
      <c r="AR145" s="17">
        <v>0.63893367178762706</v>
      </c>
      <c r="AS145" s="17"/>
      <c r="AT145" s="17">
        <v>0.65603108110040798</v>
      </c>
      <c r="AU145" s="17">
        <v>0.55418272094248999</v>
      </c>
      <c r="AV145" s="17">
        <v>0.64069574558180498</v>
      </c>
    </row>
    <row r="146" spans="2:48" x14ac:dyDescent="0.35">
      <c r="B146" t="s">
        <v>145</v>
      </c>
      <c r="C146" s="17">
        <v>0.60947053295553999</v>
      </c>
      <c r="D146" s="17">
        <v>0.59228042792895597</v>
      </c>
      <c r="E146" s="17">
        <v>0.62667984478473004</v>
      </c>
      <c r="F146" s="17"/>
      <c r="G146" s="17">
        <v>0.65197356064096201</v>
      </c>
      <c r="H146" s="17">
        <v>0.63626424551960203</v>
      </c>
      <c r="I146" s="17">
        <v>0.63453072931422005</v>
      </c>
      <c r="J146" s="17">
        <v>0.68237720039599203</v>
      </c>
      <c r="K146" s="17">
        <v>0.58819309626612304</v>
      </c>
      <c r="L146" s="17">
        <v>0.52047529088412203</v>
      </c>
      <c r="M146" s="17"/>
      <c r="N146" s="17">
        <v>0.653003746992463</v>
      </c>
      <c r="O146" s="17">
        <v>0.57945704705004797</v>
      </c>
      <c r="P146" s="17">
        <v>0.56380268581583404</v>
      </c>
      <c r="Q146" s="17">
        <v>0.64061283854159101</v>
      </c>
      <c r="R146" s="17"/>
      <c r="S146" s="17">
        <v>0.49868675198350798</v>
      </c>
      <c r="T146" s="17">
        <v>0.67292825927026201</v>
      </c>
      <c r="U146" s="17">
        <v>0.58763133868057904</v>
      </c>
      <c r="V146" s="17">
        <v>0.63349553890140098</v>
      </c>
      <c r="W146" s="17">
        <v>0.628310164853217</v>
      </c>
      <c r="X146" s="17"/>
      <c r="Y146" s="17">
        <v>0.53955178414288996</v>
      </c>
      <c r="Z146" s="17">
        <v>0.67733221071894301</v>
      </c>
      <c r="AA146" s="17">
        <v>0.54693417469739503</v>
      </c>
      <c r="AB146" s="17"/>
      <c r="AC146" s="17">
        <v>0.55829566591951696</v>
      </c>
      <c r="AD146" s="17">
        <v>0.64211382088269198</v>
      </c>
      <c r="AE146" s="17">
        <v>0.62161971717039999</v>
      </c>
      <c r="AF146" s="17">
        <v>0.68122464244269199</v>
      </c>
      <c r="AG146" s="17">
        <v>0.79837952707256998</v>
      </c>
      <c r="AH146" s="17"/>
      <c r="AI146" s="17">
        <v>0.71713267236540901</v>
      </c>
      <c r="AJ146" s="17">
        <v>0.54737185158354495</v>
      </c>
      <c r="AK146" s="17">
        <v>0.68059910262766699</v>
      </c>
      <c r="AL146" s="17">
        <v>0.57748505223913404</v>
      </c>
      <c r="AM146" s="17"/>
      <c r="AN146" s="17">
        <v>0.64422975416931505</v>
      </c>
      <c r="AO146" s="17">
        <v>0.60309019477653703</v>
      </c>
      <c r="AP146" s="17"/>
      <c r="AQ146" s="17">
        <v>0.62230581657586903</v>
      </c>
      <c r="AR146" s="17">
        <v>0.59838177603486598</v>
      </c>
      <c r="AS146" s="17"/>
      <c r="AT146" s="17">
        <v>0.71005142826012901</v>
      </c>
      <c r="AU146" s="17">
        <v>0.560665293509232</v>
      </c>
      <c r="AV146" s="17">
        <v>0.52543588970657795</v>
      </c>
    </row>
    <row r="147" spans="2:48" x14ac:dyDescent="0.35">
      <c r="B147" t="s">
        <v>146</v>
      </c>
      <c r="C147" s="17">
        <v>0.52660472500173605</v>
      </c>
      <c r="D147" s="17">
        <v>0.47935680978947698</v>
      </c>
      <c r="E147" s="17">
        <v>0.57390543112944603</v>
      </c>
      <c r="F147" s="17"/>
      <c r="G147" s="17">
        <v>0.36649071220761698</v>
      </c>
      <c r="H147" s="17">
        <v>0.49848841384810999</v>
      </c>
      <c r="I147" s="17">
        <v>0.52173772268108698</v>
      </c>
      <c r="J147" s="17">
        <v>0.56777154827092002</v>
      </c>
      <c r="K147" s="17">
        <v>0.540618724007638</v>
      </c>
      <c r="L147" s="17">
        <v>0.58454514982721995</v>
      </c>
      <c r="M147" s="17"/>
      <c r="N147" s="17">
        <v>0.62198859633924797</v>
      </c>
      <c r="O147" s="17">
        <v>0.56318878133137096</v>
      </c>
      <c r="P147" s="17">
        <v>0.486632305808608</v>
      </c>
      <c r="Q147" s="17">
        <v>0.45854262985914701</v>
      </c>
      <c r="R147" s="17"/>
      <c r="S147" s="17">
        <v>0.456717879751043</v>
      </c>
      <c r="T147" s="17">
        <v>0.55386522820938</v>
      </c>
      <c r="U147" s="17">
        <v>0.75486791471697001</v>
      </c>
      <c r="V147" s="17">
        <v>0.36416567473216599</v>
      </c>
      <c r="W147" s="17">
        <v>0.59801712736913804</v>
      </c>
      <c r="X147" s="17"/>
      <c r="Y147" s="17">
        <v>0.39474489926691297</v>
      </c>
      <c r="Z147" s="17">
        <v>0.55652609643340101</v>
      </c>
      <c r="AA147" s="17">
        <v>0.66464412104441595</v>
      </c>
      <c r="AB147" s="17"/>
      <c r="AC147" s="17">
        <v>0.47277451838325601</v>
      </c>
      <c r="AD147" s="17">
        <v>0.46572354950557299</v>
      </c>
      <c r="AE147" s="17">
        <v>0.59702573960182204</v>
      </c>
      <c r="AF147" s="17">
        <v>0.49810119480631598</v>
      </c>
      <c r="AG147" s="17">
        <v>0.58335007663303995</v>
      </c>
      <c r="AH147" s="17"/>
      <c r="AI147" s="17">
        <v>0.501879054182097</v>
      </c>
      <c r="AJ147" s="17">
        <v>0.49830970153392601</v>
      </c>
      <c r="AK147" s="17">
        <v>0.58346354262384703</v>
      </c>
      <c r="AL147" s="17">
        <v>0.60654798254759701</v>
      </c>
      <c r="AM147" s="17"/>
      <c r="AN147" s="17">
        <v>0.48225906978531402</v>
      </c>
      <c r="AO147" s="17">
        <v>0.53861090007295798</v>
      </c>
      <c r="AP147" s="17"/>
      <c r="AQ147" s="17">
        <v>0.52088923429991396</v>
      </c>
      <c r="AR147" s="17">
        <v>0.53389754648974996</v>
      </c>
      <c r="AS147" s="17"/>
      <c r="AT147" s="17">
        <v>0.59988874103164502</v>
      </c>
      <c r="AU147" s="17">
        <v>0.46618442685149297</v>
      </c>
      <c r="AV147" s="17">
        <v>0.53092800830171005</v>
      </c>
    </row>
    <row r="148" spans="2:48" x14ac:dyDescent="0.35">
      <c r="B148" t="s">
        <v>147</v>
      </c>
      <c r="C148" s="17">
        <v>0.48151592237264901</v>
      </c>
      <c r="D148" s="17">
        <v>0.46590630330747401</v>
      </c>
      <c r="E148" s="17">
        <v>0.49714298233604198</v>
      </c>
      <c r="F148" s="17"/>
      <c r="G148" s="17">
        <v>0.42539767240502502</v>
      </c>
      <c r="H148" s="17">
        <v>0.500198374767862</v>
      </c>
      <c r="I148" s="17">
        <v>0.381514744515705</v>
      </c>
      <c r="J148" s="17">
        <v>0.56779223667589596</v>
      </c>
      <c r="K148" s="17">
        <v>0.50714960973227796</v>
      </c>
      <c r="L148" s="17">
        <v>0.483089318684365</v>
      </c>
      <c r="M148" s="17"/>
      <c r="N148" s="17">
        <v>0.51960934583384699</v>
      </c>
      <c r="O148" s="17">
        <v>0.504201611163132</v>
      </c>
      <c r="P148" s="17">
        <v>0.50986227097041503</v>
      </c>
      <c r="Q148" s="17">
        <v>0.41169126213510698</v>
      </c>
      <c r="R148" s="17"/>
      <c r="S148" s="17">
        <v>0.390576849655491</v>
      </c>
      <c r="T148" s="17">
        <v>0.54494582889337095</v>
      </c>
      <c r="U148" s="17">
        <v>0.60595404441266199</v>
      </c>
      <c r="V148" s="17">
        <v>0.40076367475150398</v>
      </c>
      <c r="W148" s="17">
        <v>0.49012823486345503</v>
      </c>
      <c r="X148" s="17"/>
      <c r="Y148" s="17">
        <v>0.413193700433024</v>
      </c>
      <c r="Z148" s="17">
        <v>0.54552962500963698</v>
      </c>
      <c r="AA148" s="17">
        <v>0.66458071963493903</v>
      </c>
      <c r="AB148" s="17"/>
      <c r="AC148" s="17">
        <v>0.41697028593593199</v>
      </c>
      <c r="AD148" s="17">
        <v>0.48227237408058798</v>
      </c>
      <c r="AE148" s="17">
        <v>0.52373440779603697</v>
      </c>
      <c r="AF148" s="17">
        <v>0.49942785917563698</v>
      </c>
      <c r="AG148" s="17">
        <v>0.501973040065263</v>
      </c>
      <c r="AH148" s="17"/>
      <c r="AI148" s="17">
        <v>0.40139036927939398</v>
      </c>
      <c r="AJ148" s="17">
        <v>0.46429818101522102</v>
      </c>
      <c r="AK148" s="17">
        <v>0.56872337392403904</v>
      </c>
      <c r="AL148" s="17">
        <v>0.60095375542115204</v>
      </c>
      <c r="AM148" s="17"/>
      <c r="AN148" s="17">
        <v>0.45720264574026498</v>
      </c>
      <c r="AO148" s="17">
        <v>0.486065879686368</v>
      </c>
      <c r="AP148" s="17"/>
      <c r="AQ148" s="17">
        <v>0.499315608930823</v>
      </c>
      <c r="AR148" s="17">
        <v>0.47135948761308699</v>
      </c>
      <c r="AS148" s="17"/>
      <c r="AT148" s="17">
        <v>0.56941841013558803</v>
      </c>
      <c r="AU148" s="17">
        <v>0.373123723367212</v>
      </c>
      <c r="AV148" s="17">
        <v>0.65280188864071398</v>
      </c>
    </row>
    <row r="149" spans="2:48" x14ac:dyDescent="0.35">
      <c r="B149" t="s">
        <v>148</v>
      </c>
      <c r="C149" s="17">
        <v>0.44347357348706601</v>
      </c>
      <c r="D149" s="17">
        <v>0.40583357347999499</v>
      </c>
      <c r="E149" s="17">
        <v>0.48115562931922601</v>
      </c>
      <c r="F149" s="17"/>
      <c r="G149" s="17">
        <v>0.40965759854676598</v>
      </c>
      <c r="H149" s="17">
        <v>0.42800712981797701</v>
      </c>
      <c r="I149" s="17">
        <v>0.389271208893818</v>
      </c>
      <c r="J149" s="17">
        <v>0.45519357812427202</v>
      </c>
      <c r="K149" s="17">
        <v>0.52887040236212901</v>
      </c>
      <c r="L149" s="17">
        <v>0.43926352952618197</v>
      </c>
      <c r="M149" s="17"/>
      <c r="N149" s="17">
        <v>0.531880335279447</v>
      </c>
      <c r="O149" s="17">
        <v>0.51131889729387103</v>
      </c>
      <c r="P149" s="17">
        <v>0.37843065240907398</v>
      </c>
      <c r="Q149" s="17">
        <v>0.36662417665581098</v>
      </c>
      <c r="R149" s="17"/>
      <c r="S149" s="17">
        <v>0.33116277563090901</v>
      </c>
      <c r="T149" s="17">
        <v>0.50492967195611105</v>
      </c>
      <c r="U149" s="17">
        <v>0.58118211388232999</v>
      </c>
      <c r="V149" s="17">
        <v>0.32218761695030501</v>
      </c>
      <c r="W149" s="17">
        <v>0.447255147003011</v>
      </c>
      <c r="X149" s="17"/>
      <c r="Y149" s="17">
        <v>0.33224205612469299</v>
      </c>
      <c r="Z149" s="17">
        <v>0.51325574912302996</v>
      </c>
      <c r="AA149" s="17">
        <v>0.44034272327597701</v>
      </c>
      <c r="AB149" s="17"/>
      <c r="AC149" s="17">
        <v>0.312395564651202</v>
      </c>
      <c r="AD149" s="17">
        <v>0.38570799597238697</v>
      </c>
      <c r="AE149" s="17">
        <v>0.57976690791379804</v>
      </c>
      <c r="AF149" s="17">
        <v>0.53355352104603604</v>
      </c>
      <c r="AG149" s="17">
        <v>0.93809033602401504</v>
      </c>
      <c r="AH149" s="17"/>
      <c r="AI149" s="17">
        <v>0.37671137903107199</v>
      </c>
      <c r="AJ149" s="17">
        <v>0.423541122133479</v>
      </c>
      <c r="AK149" s="17">
        <v>0.56297995225134301</v>
      </c>
      <c r="AL149" s="17">
        <v>0.44481505574862801</v>
      </c>
      <c r="AM149" s="17"/>
      <c r="AN149" s="17">
        <v>0.36607406448887497</v>
      </c>
      <c r="AO149" s="17">
        <v>0.45400511722190801</v>
      </c>
      <c r="AP149" s="17"/>
      <c r="AQ149" s="17">
        <v>0.42374973343674999</v>
      </c>
      <c r="AR149" s="17">
        <v>0.45884059128919802</v>
      </c>
      <c r="AS149" s="17"/>
      <c r="AT149" s="17">
        <v>0.53617680959110303</v>
      </c>
      <c r="AU149" s="17">
        <v>0.25982424132544302</v>
      </c>
      <c r="AV149" s="17">
        <v>0.39961094395501201</v>
      </c>
    </row>
    <row r="150" spans="2:48" x14ac:dyDescent="0.35">
      <c r="B150" t="s">
        <v>149</v>
      </c>
      <c r="C150" s="17">
        <v>0.40592328453541099</v>
      </c>
      <c r="D150" s="17">
        <v>0.35125001822098501</v>
      </c>
      <c r="E150" s="17">
        <v>0.46065763823890798</v>
      </c>
      <c r="F150" s="17"/>
      <c r="G150" s="17">
        <v>0.35769755089856098</v>
      </c>
      <c r="H150" s="17">
        <v>0.41585642429186997</v>
      </c>
      <c r="I150" s="17">
        <v>0.41414793384180199</v>
      </c>
      <c r="J150" s="17">
        <v>0.49285836028163599</v>
      </c>
      <c r="K150" s="17">
        <v>0.44503395540889501</v>
      </c>
      <c r="L150" s="17">
        <v>0.330644765763704</v>
      </c>
      <c r="M150" s="17"/>
      <c r="N150" s="17">
        <v>0.429929108678615</v>
      </c>
      <c r="O150" s="17">
        <v>0.49077961418822802</v>
      </c>
      <c r="P150" s="17">
        <v>0.32874812131183501</v>
      </c>
      <c r="Q150" s="17">
        <v>0.35648599261782798</v>
      </c>
      <c r="R150" s="17"/>
      <c r="S150" s="17">
        <v>0.28720119476385297</v>
      </c>
      <c r="T150" s="17">
        <v>0.52698671741640102</v>
      </c>
      <c r="U150" s="17">
        <v>0.59193475768899095</v>
      </c>
      <c r="V150" s="17">
        <v>0.32859070804566298</v>
      </c>
      <c r="W150" s="17">
        <v>0.34018137598859299</v>
      </c>
      <c r="X150" s="17"/>
      <c r="Y150" s="17">
        <v>0.32644943925013198</v>
      </c>
      <c r="Z150" s="17">
        <v>0.49209133856702397</v>
      </c>
      <c r="AA150" s="17">
        <v>0.56998456366887795</v>
      </c>
      <c r="AB150" s="17"/>
      <c r="AC150" s="17">
        <v>0.34940067064984298</v>
      </c>
      <c r="AD150" s="17">
        <v>0.41251460888888702</v>
      </c>
      <c r="AE150" s="17">
        <v>0.52584970135304099</v>
      </c>
      <c r="AF150" s="17">
        <v>0.38984041818841098</v>
      </c>
      <c r="AG150" s="17">
        <v>0.42042315423410898</v>
      </c>
      <c r="AH150" s="17"/>
      <c r="AI150" s="17">
        <v>0.45540671085082601</v>
      </c>
      <c r="AJ150" s="17">
        <v>0.38462673269280401</v>
      </c>
      <c r="AK150" s="17">
        <v>0.42043978869167598</v>
      </c>
      <c r="AL150" s="17">
        <v>0.38948866075460797</v>
      </c>
      <c r="AM150" s="17"/>
      <c r="AN150" s="17">
        <v>0.40279377673579397</v>
      </c>
      <c r="AO150" s="17">
        <v>0.405435107445555</v>
      </c>
      <c r="AP150" s="17"/>
      <c r="AQ150" s="17">
        <v>0.40582806465445198</v>
      </c>
      <c r="AR150" s="17">
        <v>0.40390854823476902</v>
      </c>
      <c r="AS150" s="17"/>
      <c r="AT150" s="17">
        <v>0.465004437802293</v>
      </c>
      <c r="AU150" s="17">
        <v>0.29252313388946499</v>
      </c>
      <c r="AV150" s="17">
        <v>0.612415365967244</v>
      </c>
    </row>
    <row r="151" spans="2:48" x14ac:dyDescent="0.35">
      <c r="B151" t="s">
        <v>150</v>
      </c>
      <c r="C151" s="17">
        <v>0.39315497506603803</v>
      </c>
      <c r="D151" s="17">
        <v>0.34274778844709702</v>
      </c>
      <c r="E151" s="17">
        <v>0.44361848250918801</v>
      </c>
      <c r="F151" s="17"/>
      <c r="G151" s="17">
        <v>0.45237780506991399</v>
      </c>
      <c r="H151" s="17">
        <v>0.29917517505013302</v>
      </c>
      <c r="I151" s="17">
        <v>0.41884063108359199</v>
      </c>
      <c r="J151" s="17">
        <v>0.38492482937512301</v>
      </c>
      <c r="K151" s="17">
        <v>0.39163504518011399</v>
      </c>
      <c r="L151" s="17">
        <v>0.42067573315361001</v>
      </c>
      <c r="M151" s="17"/>
      <c r="N151" s="17">
        <v>0.37501094844231098</v>
      </c>
      <c r="O151" s="17">
        <v>0.40269214808556603</v>
      </c>
      <c r="P151" s="17">
        <v>0.391214599005349</v>
      </c>
      <c r="Q151" s="17">
        <v>0.39401812539324499</v>
      </c>
      <c r="R151" s="17"/>
      <c r="S151" s="17">
        <v>0.33601252964508599</v>
      </c>
      <c r="T151" s="17">
        <v>0.37008087161011899</v>
      </c>
      <c r="U151" s="17">
        <v>0.49321998745620799</v>
      </c>
      <c r="V151" s="17">
        <v>0.48825633423167902</v>
      </c>
      <c r="W151" s="17">
        <v>0.47747265602047401</v>
      </c>
      <c r="X151" s="17"/>
      <c r="Y151" s="17">
        <v>0.33865740241198899</v>
      </c>
      <c r="Z151" s="17">
        <v>0.39637281769517702</v>
      </c>
      <c r="AA151" s="17">
        <v>0.55794963452983404</v>
      </c>
      <c r="AB151" s="17"/>
      <c r="AC151" s="17">
        <v>0.39535423561827598</v>
      </c>
      <c r="AD151" s="17">
        <v>0.31735003378739701</v>
      </c>
      <c r="AE151" s="17">
        <v>0.464364377413852</v>
      </c>
      <c r="AF151" s="17">
        <v>0.34175168254340899</v>
      </c>
      <c r="AG151" s="17">
        <v>0.59218345951558204</v>
      </c>
      <c r="AH151" s="17"/>
      <c r="AI151" s="17">
        <v>0.38630505019365502</v>
      </c>
      <c r="AJ151" s="17">
        <v>0.37519105048251999</v>
      </c>
      <c r="AK151" s="17">
        <v>0.47140389868903898</v>
      </c>
      <c r="AL151" s="17">
        <v>0.35783004342927699</v>
      </c>
      <c r="AM151" s="17"/>
      <c r="AN151" s="17">
        <v>0.37678620246920003</v>
      </c>
      <c r="AO151" s="17">
        <v>0.39232020928189498</v>
      </c>
      <c r="AP151" s="17"/>
      <c r="AQ151" s="17">
        <v>0.37439892855290502</v>
      </c>
      <c r="AR151" s="17">
        <v>0.40856594550009501</v>
      </c>
      <c r="AS151" s="17"/>
      <c r="AT151" s="17">
        <v>0.437586008341321</v>
      </c>
      <c r="AU151" s="17">
        <v>0.41635691844818501</v>
      </c>
      <c r="AV151" s="17">
        <v>0.34789654120650598</v>
      </c>
    </row>
    <row r="152" spans="2:48" x14ac:dyDescent="0.35">
      <c r="B152" t="s">
        <v>151</v>
      </c>
      <c r="C152" s="17">
        <v>0.28064677399784199</v>
      </c>
      <c r="D152" s="17">
        <v>0.27081698834748402</v>
      </c>
      <c r="E152" s="17">
        <v>0.29048754263826099</v>
      </c>
      <c r="F152" s="17"/>
      <c r="G152" s="17">
        <v>0.25391227365455199</v>
      </c>
      <c r="H152" s="17">
        <v>0.20640753931549999</v>
      </c>
      <c r="I152" s="17">
        <v>0.35388327611050302</v>
      </c>
      <c r="J152" s="17">
        <v>0.27597748115081</v>
      </c>
      <c r="K152" s="17">
        <v>0.233848782350359</v>
      </c>
      <c r="L152" s="17">
        <v>0.33097545440291398</v>
      </c>
      <c r="M152" s="17"/>
      <c r="N152" s="17">
        <v>0.30100442596899801</v>
      </c>
      <c r="O152" s="17">
        <v>0.32516968900522297</v>
      </c>
      <c r="P152" s="17">
        <v>0.23021375812082101</v>
      </c>
      <c r="Q152" s="17">
        <v>0.25722822704158599</v>
      </c>
      <c r="R152" s="17"/>
      <c r="S152" s="17">
        <v>0.212082500426165</v>
      </c>
      <c r="T152" s="17">
        <v>0.280044206629603</v>
      </c>
      <c r="U152" s="17">
        <v>0.45596053846532397</v>
      </c>
      <c r="V152" s="17">
        <v>0.31837135888631801</v>
      </c>
      <c r="W152" s="17">
        <v>0.37582812867140902</v>
      </c>
      <c r="X152" s="17"/>
      <c r="Y152" s="17">
        <v>0.278866295704566</v>
      </c>
      <c r="Z152" s="17">
        <v>0.29373685496143298</v>
      </c>
      <c r="AA152" s="17">
        <v>0.369258229488518</v>
      </c>
      <c r="AB152" s="17"/>
      <c r="AC152" s="17">
        <v>0.226728937008327</v>
      </c>
      <c r="AD152" s="17">
        <v>0.25879748838758698</v>
      </c>
      <c r="AE152" s="17">
        <v>0.314219146136338</v>
      </c>
      <c r="AF152" s="17">
        <v>0.26907382191457102</v>
      </c>
      <c r="AG152" s="17">
        <v>0.57354294069765299</v>
      </c>
      <c r="AH152" s="17"/>
      <c r="AI152" s="17">
        <v>0.29845739894297901</v>
      </c>
      <c r="AJ152" s="17">
        <v>0.247037422862254</v>
      </c>
      <c r="AK152" s="17">
        <v>0.32152200963221</v>
      </c>
      <c r="AL152" s="17">
        <v>0.23938057282772399</v>
      </c>
      <c r="AM152" s="17"/>
      <c r="AN152" s="17">
        <v>0.21168700032000101</v>
      </c>
      <c r="AO152" s="17">
        <v>0.29273874633716401</v>
      </c>
      <c r="AP152" s="17"/>
      <c r="AQ152" s="17">
        <v>0.22944396712864501</v>
      </c>
      <c r="AR152" s="17">
        <v>0.31897326457990499</v>
      </c>
      <c r="AS152" s="17"/>
      <c r="AT152" s="17">
        <v>0.28023712017451202</v>
      </c>
      <c r="AU152" s="17">
        <v>0.277432395247112</v>
      </c>
      <c r="AV152" s="17">
        <v>0.40421539058843697</v>
      </c>
    </row>
    <row r="153" spans="2:48" x14ac:dyDescent="0.35">
      <c r="B153" t="s">
        <v>152</v>
      </c>
      <c r="C153" s="17">
        <v>2.2957607293625001E-2</v>
      </c>
      <c r="D153" s="17">
        <v>1.9332598594238502E-2</v>
      </c>
      <c r="E153" s="17">
        <v>2.65866662781277E-2</v>
      </c>
      <c r="F153" s="17"/>
      <c r="G153" s="17">
        <v>0</v>
      </c>
      <c r="H153" s="17">
        <v>4.0237105622685796E-3</v>
      </c>
      <c r="I153" s="17">
        <v>0</v>
      </c>
      <c r="J153" s="17">
        <v>2.1483975647688999E-2</v>
      </c>
      <c r="K153" s="17">
        <v>5.0150914801170399E-2</v>
      </c>
      <c r="L153" s="17">
        <v>4.3963141923358297E-2</v>
      </c>
      <c r="M153" s="17"/>
      <c r="N153" s="17">
        <v>1.7366663824351401E-2</v>
      </c>
      <c r="O153" s="17">
        <v>2.3174316911085902E-2</v>
      </c>
      <c r="P153" s="17">
        <v>3.6011118336902299E-2</v>
      </c>
      <c r="Q153" s="17">
        <v>1.6773148591216001E-2</v>
      </c>
      <c r="R153" s="17"/>
      <c r="S153" s="17">
        <v>6.4744749007450197E-2</v>
      </c>
      <c r="T153" s="17">
        <v>0</v>
      </c>
      <c r="U153" s="17">
        <v>0</v>
      </c>
      <c r="V153" s="17">
        <v>0</v>
      </c>
      <c r="W153" s="17">
        <v>1.11582797493815E-2</v>
      </c>
      <c r="X153" s="17"/>
      <c r="Y153" s="17">
        <v>3.8846069571288597E-2</v>
      </c>
      <c r="Z153" s="17">
        <v>0</v>
      </c>
      <c r="AA153" s="17">
        <v>0</v>
      </c>
      <c r="AB153" s="17"/>
      <c r="AC153" s="17">
        <v>1.8751636267015901E-2</v>
      </c>
      <c r="AD153" s="17">
        <v>2.97397503189697E-2</v>
      </c>
      <c r="AE153" s="17">
        <v>2.7614385208934E-2</v>
      </c>
      <c r="AF153" s="17">
        <v>7.1055572449732103E-3</v>
      </c>
      <c r="AG153" s="17">
        <v>0</v>
      </c>
      <c r="AH153" s="17"/>
      <c r="AI153" s="17">
        <v>3.1484333710446302E-2</v>
      </c>
      <c r="AJ153" s="17">
        <v>2.9013306087900599E-2</v>
      </c>
      <c r="AK153" s="17">
        <v>2.0096241155968E-2</v>
      </c>
      <c r="AL153" s="17">
        <v>0</v>
      </c>
      <c r="AM153" s="17"/>
      <c r="AN153" s="17">
        <v>0</v>
      </c>
      <c r="AO153" s="17">
        <v>2.76622803323767E-2</v>
      </c>
      <c r="AP153" s="17"/>
      <c r="AQ153" s="17">
        <v>1.9470114875071099E-2</v>
      </c>
      <c r="AR153" s="17">
        <v>2.56782967581854E-2</v>
      </c>
      <c r="AS153" s="17"/>
      <c r="AT153" s="17">
        <v>0</v>
      </c>
      <c r="AU153" s="17">
        <v>5.3941021880465199E-2</v>
      </c>
      <c r="AV153" s="17">
        <v>0</v>
      </c>
    </row>
    <row r="154" spans="2:48" x14ac:dyDescent="0.35">
      <c r="B154" t="s">
        <v>77</v>
      </c>
      <c r="C154" s="17">
        <v>8.9839319911016007E-3</v>
      </c>
      <c r="D154" s="17">
        <v>1.0813602785553799E-2</v>
      </c>
      <c r="E154" s="17">
        <v>7.1522168737246797E-3</v>
      </c>
      <c r="F154" s="17"/>
      <c r="G154" s="17">
        <v>1.4490314384558301E-2</v>
      </c>
      <c r="H154" s="17">
        <v>1.0249879894729801E-2</v>
      </c>
      <c r="I154" s="17">
        <v>0</v>
      </c>
      <c r="J154" s="17">
        <v>0</v>
      </c>
      <c r="K154" s="17">
        <v>1.2213010171088201E-2</v>
      </c>
      <c r="L154" s="17">
        <v>1.53292107557321E-2</v>
      </c>
      <c r="M154" s="17"/>
      <c r="N154" s="17">
        <v>0</v>
      </c>
      <c r="O154" s="17">
        <v>5.4606477872224503E-3</v>
      </c>
      <c r="P154" s="17">
        <v>1.6709881560792401E-2</v>
      </c>
      <c r="Q154" s="17">
        <v>1.25164256147508E-2</v>
      </c>
      <c r="R154" s="17"/>
      <c r="S154" s="17">
        <v>1.11535407224583E-2</v>
      </c>
      <c r="T154" s="17">
        <v>9.8694712407577604E-3</v>
      </c>
      <c r="U154" s="17">
        <v>0</v>
      </c>
      <c r="V154" s="17">
        <v>0</v>
      </c>
      <c r="W154" s="17">
        <v>1.3323382434978499E-2</v>
      </c>
      <c r="X154" s="17"/>
      <c r="Y154" s="17">
        <v>0</v>
      </c>
      <c r="Z154" s="17">
        <v>1.31880671497771E-2</v>
      </c>
      <c r="AA154" s="17">
        <v>0</v>
      </c>
      <c r="AB154" s="17"/>
      <c r="AC154" s="17">
        <v>1.9787281572739301E-2</v>
      </c>
      <c r="AD154" s="17">
        <v>0</v>
      </c>
      <c r="AE154" s="17">
        <v>0</v>
      </c>
      <c r="AF154" s="17">
        <v>0</v>
      </c>
      <c r="AG154" s="17">
        <v>0</v>
      </c>
      <c r="AH154" s="17"/>
      <c r="AI154" s="17">
        <v>7.2151324120573301E-3</v>
      </c>
      <c r="AJ154" s="17">
        <v>1.3736821813568801E-2</v>
      </c>
      <c r="AK154" s="17">
        <v>0</v>
      </c>
      <c r="AL154" s="17">
        <v>0</v>
      </c>
      <c r="AM154" s="17"/>
      <c r="AN154" s="17">
        <v>2.1274657903922401E-2</v>
      </c>
      <c r="AO154" s="17">
        <v>6.8550759831878102E-3</v>
      </c>
      <c r="AP154" s="17"/>
      <c r="AQ154" s="17">
        <v>4.7271127412516697E-3</v>
      </c>
      <c r="AR154" s="17">
        <v>1.21493802811847E-2</v>
      </c>
      <c r="AS154" s="17"/>
      <c r="AT154" s="17">
        <v>1.05043604260402E-2</v>
      </c>
      <c r="AU154" s="17">
        <v>0</v>
      </c>
      <c r="AV154" s="17">
        <v>0</v>
      </c>
    </row>
    <row r="155" spans="2:48" x14ac:dyDescent="0.35">
      <c r="B155" t="s">
        <v>153</v>
      </c>
      <c r="C155" s="17">
        <v>2.9233964497852702E-3</v>
      </c>
      <c r="D155" s="17">
        <v>5.8435301834835404E-3</v>
      </c>
      <c r="E155" s="17">
        <v>0</v>
      </c>
      <c r="F155" s="17"/>
      <c r="G155" s="17">
        <v>0</v>
      </c>
      <c r="H155" s="17">
        <v>0</v>
      </c>
      <c r="I155" s="17">
        <v>0</v>
      </c>
      <c r="J155" s="17">
        <v>0</v>
      </c>
      <c r="K155" s="17">
        <v>7.2401657593513698E-3</v>
      </c>
      <c r="L155" s="17">
        <v>7.2308926269063498E-3</v>
      </c>
      <c r="M155" s="17"/>
      <c r="N155" s="17">
        <v>1.5549981115879101E-2</v>
      </c>
      <c r="O155" s="17">
        <v>0</v>
      </c>
      <c r="P155" s="17">
        <v>0</v>
      </c>
      <c r="Q155" s="17">
        <v>0</v>
      </c>
      <c r="R155" s="17"/>
      <c r="S155" s="17">
        <v>3.5285007294979399E-3</v>
      </c>
      <c r="T155" s="17">
        <v>4.8319699501664596E-3</v>
      </c>
      <c r="U155" s="17">
        <v>0</v>
      </c>
      <c r="V155" s="17">
        <v>0</v>
      </c>
      <c r="W155" s="17">
        <v>0</v>
      </c>
      <c r="X155" s="17"/>
      <c r="Y155" s="17">
        <v>0</v>
      </c>
      <c r="Z155" s="17">
        <v>4.3753382400537203E-3</v>
      </c>
      <c r="AA155" s="17">
        <v>0</v>
      </c>
      <c r="AB155" s="17"/>
      <c r="AC155" s="17">
        <v>0</v>
      </c>
      <c r="AD155" s="17">
        <v>5.6326434089099004E-3</v>
      </c>
      <c r="AE155" s="17">
        <v>0</v>
      </c>
      <c r="AF155" s="17">
        <v>1.8628670211312901E-2</v>
      </c>
      <c r="AG155" s="17">
        <v>0</v>
      </c>
      <c r="AH155" s="17"/>
      <c r="AI155" s="17">
        <v>0</v>
      </c>
      <c r="AJ155" s="17">
        <v>0</v>
      </c>
      <c r="AK155" s="17">
        <v>0</v>
      </c>
      <c r="AL155" s="17">
        <v>1.3015716570337401E-2</v>
      </c>
      <c r="AM155" s="17"/>
      <c r="AN155" s="17">
        <v>0</v>
      </c>
      <c r="AO155" s="17">
        <v>3.52248433742879E-3</v>
      </c>
      <c r="AP155" s="17"/>
      <c r="AQ155" s="17">
        <v>6.98080755386559E-3</v>
      </c>
      <c r="AR155" s="17">
        <v>0</v>
      </c>
      <c r="AS155" s="17"/>
      <c r="AT155" s="17">
        <v>5.1428037719725896E-3</v>
      </c>
      <c r="AU155" s="17">
        <v>0</v>
      </c>
      <c r="AV155" s="17">
        <v>0</v>
      </c>
    </row>
    <row r="156" spans="2:48"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row>
    <row r="157" spans="2:48" x14ac:dyDescent="0.35">
      <c r="B157" s="6" t="s">
        <v>164</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row>
    <row r="158" spans="2:48" x14ac:dyDescent="0.35">
      <c r="B158" s="24" t="s">
        <v>80</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row>
    <row r="159" spans="2:48" x14ac:dyDescent="0.35">
      <c r="B159" t="s">
        <v>155</v>
      </c>
      <c r="C159" s="17">
        <v>0.370744580116117</v>
      </c>
      <c r="D159" s="17">
        <v>0.37026768889318101</v>
      </c>
      <c r="E159" s="17">
        <v>0.37122200417788997</v>
      </c>
      <c r="F159" s="17"/>
      <c r="G159" s="17">
        <v>0.35811615186765999</v>
      </c>
      <c r="H159" s="17">
        <v>0.338558308569476</v>
      </c>
      <c r="I159" s="17">
        <v>0.30089276583708802</v>
      </c>
      <c r="J159" s="17">
        <v>0.32154719417908301</v>
      </c>
      <c r="K159" s="17">
        <v>0.35008398765323301</v>
      </c>
      <c r="L159" s="17">
        <v>0.49076175500819402</v>
      </c>
      <c r="M159" s="17"/>
      <c r="N159" s="17">
        <v>0.34590475138278698</v>
      </c>
      <c r="O159" s="17">
        <v>0.29389427275944402</v>
      </c>
      <c r="P159" s="17">
        <v>0.40627686733980001</v>
      </c>
      <c r="Q159" s="17">
        <v>0.427564267554285</v>
      </c>
      <c r="R159" s="17"/>
      <c r="S159" s="17">
        <v>0.42589163474851699</v>
      </c>
      <c r="T159" s="17">
        <v>0.25279535427600103</v>
      </c>
      <c r="U159" s="17">
        <v>0.352669320943091</v>
      </c>
      <c r="V159" s="17">
        <v>0.57063118140302405</v>
      </c>
      <c r="W159" s="17">
        <v>0.45692623802558202</v>
      </c>
      <c r="X159" s="17"/>
      <c r="Y159" s="17">
        <v>0.39687951549963102</v>
      </c>
      <c r="Z159" s="17">
        <v>0.32081575305922599</v>
      </c>
      <c r="AA159" s="17">
        <v>0.302823490252492</v>
      </c>
      <c r="AB159" s="17"/>
      <c r="AC159" s="17">
        <v>0.41637267590079502</v>
      </c>
      <c r="AD159" s="17">
        <v>0.37837318049304702</v>
      </c>
      <c r="AE159" s="17">
        <v>0.30518508013051499</v>
      </c>
      <c r="AF159" s="17">
        <v>0.30903059927277099</v>
      </c>
      <c r="AG159" s="17">
        <v>0.33884877839150102</v>
      </c>
      <c r="AH159" s="17"/>
      <c r="AI159" s="17">
        <v>0.41496134737156198</v>
      </c>
      <c r="AJ159" s="17">
        <v>0.34698879565979701</v>
      </c>
      <c r="AK159" s="17">
        <v>0.393059501662884</v>
      </c>
      <c r="AL159" s="17">
        <v>0.29656082888537399</v>
      </c>
      <c r="AM159" s="17"/>
      <c r="AN159" s="17">
        <v>0.29294005988170302</v>
      </c>
      <c r="AO159" s="17">
        <v>0.38399052542101603</v>
      </c>
      <c r="AP159" s="17"/>
      <c r="AQ159" s="17">
        <v>0.29987760619523601</v>
      </c>
      <c r="AR159" s="17">
        <v>0.42243094267725501</v>
      </c>
      <c r="AS159" s="17"/>
      <c r="AT159" s="17">
        <v>0.31643293393928301</v>
      </c>
      <c r="AU159" s="17">
        <v>0.42489885115020098</v>
      </c>
      <c r="AV159" s="17">
        <v>0.237475716142134</v>
      </c>
    </row>
    <row r="160" spans="2:48" x14ac:dyDescent="0.35">
      <c r="B160" t="s">
        <v>156</v>
      </c>
      <c r="C160" s="17">
        <v>0.367849677135899</v>
      </c>
      <c r="D160" s="17">
        <v>0.35346265017309197</v>
      </c>
      <c r="E160" s="17">
        <v>0.38225277897355597</v>
      </c>
      <c r="F160" s="17"/>
      <c r="G160" s="17">
        <v>0.44397785259119299</v>
      </c>
      <c r="H160" s="17">
        <v>0.43760358464486798</v>
      </c>
      <c r="I160" s="17">
        <v>0.32016147978658899</v>
      </c>
      <c r="J160" s="17">
        <v>0.359917216158614</v>
      </c>
      <c r="K160" s="17">
        <v>0.29933933737034601</v>
      </c>
      <c r="L160" s="17">
        <v>0.36743291669852901</v>
      </c>
      <c r="M160" s="17"/>
      <c r="N160" s="17">
        <v>0.39445438500328101</v>
      </c>
      <c r="O160" s="17">
        <v>0.34678886406678699</v>
      </c>
      <c r="P160" s="17">
        <v>0.40708911853954599</v>
      </c>
      <c r="Q160" s="17">
        <v>0.33352421813605798</v>
      </c>
      <c r="R160" s="17"/>
      <c r="S160" s="17">
        <v>0.29508837439394497</v>
      </c>
      <c r="T160" s="17">
        <v>0.40026508975520603</v>
      </c>
      <c r="U160" s="17">
        <v>0.35843018375283903</v>
      </c>
      <c r="V160" s="17">
        <v>0.19865074122294701</v>
      </c>
      <c r="W160" s="17">
        <v>0.414357544160186</v>
      </c>
      <c r="X160" s="17"/>
      <c r="Y160" s="17">
        <v>0.37357186012192301</v>
      </c>
      <c r="Z160" s="17">
        <v>0.39659416335173803</v>
      </c>
      <c r="AA160" s="17">
        <v>0.46558258013534198</v>
      </c>
      <c r="AB160" s="17"/>
      <c r="AC160" s="17">
        <v>0.34222517942116898</v>
      </c>
      <c r="AD160" s="17">
        <v>0.36567598725816303</v>
      </c>
      <c r="AE160" s="17">
        <v>0.33521922955336803</v>
      </c>
      <c r="AF160" s="17">
        <v>0.41580727646055399</v>
      </c>
      <c r="AG160" s="17">
        <v>0.40175814540472599</v>
      </c>
      <c r="AH160" s="17"/>
      <c r="AI160" s="17">
        <v>0.43512509784033598</v>
      </c>
      <c r="AJ160" s="17">
        <v>0.32149953044337098</v>
      </c>
      <c r="AK160" s="17">
        <v>0.40353987060454199</v>
      </c>
      <c r="AL160" s="17">
        <v>0.39272615599472499</v>
      </c>
      <c r="AM160" s="17"/>
      <c r="AN160" s="17">
        <v>0.37513912082516498</v>
      </c>
      <c r="AO160" s="17">
        <v>0.367168298109533</v>
      </c>
      <c r="AP160" s="17"/>
      <c r="AQ160" s="17">
        <v>0.30385083941240598</v>
      </c>
      <c r="AR160" s="17">
        <v>0.413365748162489</v>
      </c>
      <c r="AS160" s="17"/>
      <c r="AT160" s="17">
        <v>0.42058551184748899</v>
      </c>
      <c r="AU160" s="17">
        <v>0.32858381314442198</v>
      </c>
      <c r="AV160" s="17">
        <v>0.40444909071439999</v>
      </c>
    </row>
    <row r="161" spans="2:48" x14ac:dyDescent="0.35">
      <c r="B161" t="s">
        <v>157</v>
      </c>
      <c r="C161" s="17">
        <v>0.23990651841939301</v>
      </c>
      <c r="D161" s="17">
        <v>0.227530055776267</v>
      </c>
      <c r="E161" s="17">
        <v>0.25229680949897099</v>
      </c>
      <c r="F161" s="17"/>
      <c r="G161" s="17">
        <v>0.371313354561631</v>
      </c>
      <c r="H161" s="17">
        <v>0.31796143698087298</v>
      </c>
      <c r="I161" s="17">
        <v>0.29030146494057102</v>
      </c>
      <c r="J161" s="17">
        <v>0.207110175969555</v>
      </c>
      <c r="K161" s="17">
        <v>0.16516437678882001</v>
      </c>
      <c r="L161" s="17">
        <v>0.16643622257632401</v>
      </c>
      <c r="M161" s="17"/>
      <c r="N161" s="17">
        <v>0.29851723380135903</v>
      </c>
      <c r="O161" s="17">
        <v>0.27206178931731501</v>
      </c>
      <c r="P161" s="17">
        <v>0.22447948115954999</v>
      </c>
      <c r="Q161" s="17">
        <v>0.179879696733873</v>
      </c>
      <c r="R161" s="17"/>
      <c r="S161" s="17">
        <v>0.18907823170607499</v>
      </c>
      <c r="T161" s="17">
        <v>0.27744201845466598</v>
      </c>
      <c r="U161" s="17">
        <v>0.50149436745865394</v>
      </c>
      <c r="V161" s="17">
        <v>2.59921792271708E-2</v>
      </c>
      <c r="W161" s="17">
        <v>0.17085178015206201</v>
      </c>
      <c r="X161" s="17"/>
      <c r="Y161" s="17">
        <v>0.16470983526969099</v>
      </c>
      <c r="Z161" s="17">
        <v>0.30318063667440698</v>
      </c>
      <c r="AA161" s="17">
        <v>0.279403357032386</v>
      </c>
      <c r="AB161" s="17"/>
      <c r="AC161" s="17">
        <v>0.126499443234947</v>
      </c>
      <c r="AD161" s="17">
        <v>0.21478845469645599</v>
      </c>
      <c r="AE161" s="17">
        <v>0.332558143484049</v>
      </c>
      <c r="AF161" s="17">
        <v>0.36115570773343503</v>
      </c>
      <c r="AG161" s="17">
        <v>0.22982499085987701</v>
      </c>
      <c r="AH161" s="17"/>
      <c r="AI161" s="17">
        <v>0.22792310259333001</v>
      </c>
      <c r="AJ161" s="17">
        <v>0.224227226648399</v>
      </c>
      <c r="AK161" s="17">
        <v>0.30606234350091299</v>
      </c>
      <c r="AL161" s="17">
        <v>0.25892427171472698</v>
      </c>
      <c r="AM161" s="17"/>
      <c r="AN161" s="17">
        <v>0.15880301221285001</v>
      </c>
      <c r="AO161" s="17">
        <v>0.25764956134704597</v>
      </c>
      <c r="AP161" s="17"/>
      <c r="AQ161" s="17">
        <v>0.25648650553826702</v>
      </c>
      <c r="AR161" s="17">
        <v>0.22442383026993201</v>
      </c>
      <c r="AS161" s="17"/>
      <c r="AT161" s="17">
        <v>0.30543823630127398</v>
      </c>
      <c r="AU161" s="17">
        <v>0.17850281876066801</v>
      </c>
      <c r="AV161" s="17">
        <v>0.37893216182135597</v>
      </c>
    </row>
    <row r="162" spans="2:48" x14ac:dyDescent="0.35">
      <c r="B162" t="s">
        <v>158</v>
      </c>
      <c r="C162" s="17">
        <v>0.201226185967435</v>
      </c>
      <c r="D162" s="17">
        <v>0.17259684812911399</v>
      </c>
      <c r="E162" s="17">
        <v>0.22988751186166201</v>
      </c>
      <c r="F162" s="17"/>
      <c r="G162" s="17">
        <v>0.118355598482494</v>
      </c>
      <c r="H162" s="17">
        <v>0.17856826408000001</v>
      </c>
      <c r="I162" s="17">
        <v>0.12353472239973699</v>
      </c>
      <c r="J162" s="17">
        <v>0.212699348452806</v>
      </c>
      <c r="K162" s="17">
        <v>0.17825029578871901</v>
      </c>
      <c r="L162" s="17">
        <v>0.31215396515114802</v>
      </c>
      <c r="M162" s="17"/>
      <c r="N162" s="17">
        <v>0.147386489827566</v>
      </c>
      <c r="O162" s="17">
        <v>0.19671675632418301</v>
      </c>
      <c r="P162" s="17">
        <v>0.213323129529088</v>
      </c>
      <c r="Q162" s="17">
        <v>0.23373638869977501</v>
      </c>
      <c r="R162" s="17"/>
      <c r="S162" s="17">
        <v>0.33833069701609803</v>
      </c>
      <c r="T162" s="17">
        <v>8.9507548942958898E-2</v>
      </c>
      <c r="U162" s="17">
        <v>6.7412429224153497E-2</v>
      </c>
      <c r="V162" s="17">
        <v>0.32162140258403499</v>
      </c>
      <c r="W162" s="17">
        <v>0.22920377316962501</v>
      </c>
      <c r="X162" s="17"/>
      <c r="Y162" s="17">
        <v>0.28391148767181901</v>
      </c>
      <c r="Z162" s="17">
        <v>9.5780448539765695E-2</v>
      </c>
      <c r="AA162" s="17">
        <v>0.1154914250156</v>
      </c>
      <c r="AB162" s="17"/>
      <c r="AC162" s="17">
        <v>0.27802840864261402</v>
      </c>
      <c r="AD162" s="17">
        <v>0.144715860021671</v>
      </c>
      <c r="AE162" s="17">
        <v>0.17784059732292701</v>
      </c>
      <c r="AF162" s="17">
        <v>0.102709860075274</v>
      </c>
      <c r="AG162" s="17">
        <v>0.38211792354955798</v>
      </c>
      <c r="AH162" s="17"/>
      <c r="AI162" s="17">
        <v>0.14814275393256701</v>
      </c>
      <c r="AJ162" s="17">
        <v>0.248762708538215</v>
      </c>
      <c r="AK162" s="17">
        <v>8.2903338222194894E-2</v>
      </c>
      <c r="AL162" s="17">
        <v>0.222076136244687</v>
      </c>
      <c r="AM162" s="17"/>
      <c r="AN162" s="17">
        <v>0.109061948494761</v>
      </c>
      <c r="AO162" s="17">
        <v>0.21693704804157901</v>
      </c>
      <c r="AP162" s="17"/>
      <c r="AQ162" s="17">
        <v>0.147386256357142</v>
      </c>
      <c r="AR162" s="17">
        <v>0.24197763275321901</v>
      </c>
      <c r="AS162" s="17"/>
      <c r="AT162" s="17">
        <v>9.2241331527460294E-2</v>
      </c>
      <c r="AU162" s="17">
        <v>0.26934467926740402</v>
      </c>
      <c r="AV162" s="17">
        <v>4.8979748837371301E-2</v>
      </c>
    </row>
    <row r="163" spans="2:48" x14ac:dyDescent="0.35">
      <c r="B163" t="s">
        <v>159</v>
      </c>
      <c r="C163" s="17">
        <v>0.191655821335423</v>
      </c>
      <c r="D163" s="17">
        <v>0.19225845315742099</v>
      </c>
      <c r="E163" s="17">
        <v>0.19105251618243399</v>
      </c>
      <c r="F163" s="17"/>
      <c r="G163" s="17">
        <v>0.134988033657544</v>
      </c>
      <c r="H163" s="17">
        <v>0.13123500708455199</v>
      </c>
      <c r="I163" s="17">
        <v>0.14612204443298299</v>
      </c>
      <c r="J163" s="17">
        <v>0.26892684958957203</v>
      </c>
      <c r="K163" s="17">
        <v>0.31317777143075098</v>
      </c>
      <c r="L163" s="17">
        <v>0.15445365823770299</v>
      </c>
      <c r="M163" s="17"/>
      <c r="N163" s="17">
        <v>0.196573850643283</v>
      </c>
      <c r="O163" s="17">
        <v>0.22509318298457601</v>
      </c>
      <c r="P163" s="17">
        <v>0.15051604777314501</v>
      </c>
      <c r="Q163" s="17">
        <v>0.18897335162364401</v>
      </c>
      <c r="R163" s="17"/>
      <c r="S163" s="17">
        <v>0.15706892080409099</v>
      </c>
      <c r="T163" s="17">
        <v>0.24337101441286799</v>
      </c>
      <c r="U163" s="17">
        <v>0.20918567276310401</v>
      </c>
      <c r="V163" s="17">
        <v>0.10154788012312201</v>
      </c>
      <c r="W163" s="17">
        <v>0.23090580560896901</v>
      </c>
      <c r="X163" s="17"/>
      <c r="Y163" s="17">
        <v>0.17846292451933901</v>
      </c>
      <c r="Z163" s="17">
        <v>0.22275444116516799</v>
      </c>
      <c r="AA163" s="17">
        <v>0.32103891181288402</v>
      </c>
      <c r="AB163" s="17"/>
      <c r="AC163" s="17">
        <v>0.199104664507882</v>
      </c>
      <c r="AD163" s="17">
        <v>0.17542166096544801</v>
      </c>
      <c r="AE163" s="17">
        <v>0.23168843875001699</v>
      </c>
      <c r="AF163" s="17">
        <v>0.14571050389759699</v>
      </c>
      <c r="AG163" s="17">
        <v>0.100214894660537</v>
      </c>
      <c r="AH163" s="17"/>
      <c r="AI163" s="17">
        <v>0.16269322513182699</v>
      </c>
      <c r="AJ163" s="17">
        <v>0.21221190113213201</v>
      </c>
      <c r="AK163" s="17">
        <v>0.212075639392623</v>
      </c>
      <c r="AL163" s="17">
        <v>0.17893921788085801</v>
      </c>
      <c r="AM163" s="17"/>
      <c r="AN163" s="17">
        <v>0.20870983297231499</v>
      </c>
      <c r="AO163" s="17">
        <v>0.18792918599140401</v>
      </c>
      <c r="AP163" s="17"/>
      <c r="AQ163" s="17">
        <v>0.21976143880924101</v>
      </c>
      <c r="AR163" s="17">
        <v>0.17280474928629999</v>
      </c>
      <c r="AS163" s="17"/>
      <c r="AT163" s="17">
        <v>0.240418479510976</v>
      </c>
      <c r="AU163" s="17">
        <v>0.13845113225814201</v>
      </c>
      <c r="AV163" s="17">
        <v>0.39048619268769602</v>
      </c>
    </row>
    <row r="164" spans="2:48" x14ac:dyDescent="0.35">
      <c r="B164" t="s">
        <v>160</v>
      </c>
      <c r="C164" s="17">
        <v>0.162587444311074</v>
      </c>
      <c r="D164" s="17">
        <v>0.14678546395641801</v>
      </c>
      <c r="E164" s="17">
        <v>0.17840708049255499</v>
      </c>
      <c r="F164" s="17"/>
      <c r="G164" s="17">
        <v>0.2346070647556</v>
      </c>
      <c r="H164" s="17">
        <v>0.16624753797146799</v>
      </c>
      <c r="I164" s="17">
        <v>0.17193262558414801</v>
      </c>
      <c r="J164" s="17">
        <v>0.146989831691448</v>
      </c>
      <c r="K164" s="17">
        <v>7.3228455376120202E-2</v>
      </c>
      <c r="L164" s="17">
        <v>0.19172449941965999</v>
      </c>
      <c r="M164" s="17"/>
      <c r="N164" s="17">
        <v>0.18293267150671999</v>
      </c>
      <c r="O164" s="17">
        <v>0.12925640192499899</v>
      </c>
      <c r="P164" s="17">
        <v>0.145042008649718</v>
      </c>
      <c r="Q164" s="17">
        <v>0.19261818523323199</v>
      </c>
      <c r="R164" s="17"/>
      <c r="S164" s="17">
        <v>0.18751558351261499</v>
      </c>
      <c r="T164" s="17">
        <v>0.121385273309756</v>
      </c>
      <c r="U164" s="17">
        <v>9.1948175105691601E-2</v>
      </c>
      <c r="V164" s="17">
        <v>0.41834319771789003</v>
      </c>
      <c r="W164" s="17">
        <v>0.13700454114309399</v>
      </c>
      <c r="X164" s="17"/>
      <c r="Y164" s="17">
        <v>0.21814726435117901</v>
      </c>
      <c r="Z164" s="17">
        <v>8.9358894323859295E-2</v>
      </c>
      <c r="AA164" s="17">
        <v>0.20285239864968199</v>
      </c>
      <c r="AB164" s="17"/>
      <c r="AC164" s="17">
        <v>0.17646732140844301</v>
      </c>
      <c r="AD164" s="17">
        <v>0.150681903936767</v>
      </c>
      <c r="AE164" s="17">
        <v>0.16224240432242601</v>
      </c>
      <c r="AF164" s="17">
        <v>0.231292122909561</v>
      </c>
      <c r="AG164" s="17">
        <v>4.3269145158056799E-2</v>
      </c>
      <c r="AH164" s="17"/>
      <c r="AI164" s="17">
        <v>0.145144934480708</v>
      </c>
      <c r="AJ164" s="17">
        <v>0.162675849713387</v>
      </c>
      <c r="AK164" s="17">
        <v>0.13434425871965999</v>
      </c>
      <c r="AL164" s="17">
        <v>0.19134652626479601</v>
      </c>
      <c r="AM164" s="17"/>
      <c r="AN164" s="17">
        <v>0.164444107436089</v>
      </c>
      <c r="AO164" s="17">
        <v>0.16441624312634301</v>
      </c>
      <c r="AP164" s="17"/>
      <c r="AQ164" s="17">
        <v>0.144148249349661</v>
      </c>
      <c r="AR164" s="17">
        <v>0.17172579120159601</v>
      </c>
      <c r="AS164" s="17"/>
      <c r="AT164" s="17">
        <v>8.7355358629175206E-2</v>
      </c>
      <c r="AU164" s="17">
        <v>0.23419543799363499</v>
      </c>
      <c r="AV164" s="17">
        <v>9.9566933623577103E-2</v>
      </c>
    </row>
    <row r="165" spans="2:48" x14ac:dyDescent="0.35">
      <c r="B165" t="s">
        <v>161</v>
      </c>
      <c r="C165" s="17">
        <v>0.150409565905714</v>
      </c>
      <c r="D165" s="17">
        <v>0.17551530995017101</v>
      </c>
      <c r="E165" s="17">
        <v>0.125275770777834</v>
      </c>
      <c r="F165" s="17"/>
      <c r="G165" s="17">
        <v>0.231914882986298</v>
      </c>
      <c r="H165" s="17">
        <v>0.16057066755566199</v>
      </c>
      <c r="I165" s="17">
        <v>0.169776369502108</v>
      </c>
      <c r="J165" s="17">
        <v>9.5910620557293602E-2</v>
      </c>
      <c r="K165" s="17">
        <v>0.144448087744182</v>
      </c>
      <c r="L165" s="17">
        <v>0.134810594211664</v>
      </c>
      <c r="M165" s="17"/>
      <c r="N165" s="17">
        <v>0.16665836661585701</v>
      </c>
      <c r="O165" s="17">
        <v>0.13756025120739801</v>
      </c>
      <c r="P165" s="17">
        <v>0.17466820843292799</v>
      </c>
      <c r="Q165" s="17">
        <v>0.13098536404884201</v>
      </c>
      <c r="R165" s="17"/>
      <c r="S165" s="17">
        <v>0.17695545846298599</v>
      </c>
      <c r="T165" s="17">
        <v>0.104460614102109</v>
      </c>
      <c r="U165" s="17">
        <v>0.30739673138953599</v>
      </c>
      <c r="V165" s="17">
        <v>2.59921792271708E-2</v>
      </c>
      <c r="W165" s="17">
        <v>7.1689049774344898E-2</v>
      </c>
      <c r="X165" s="17"/>
      <c r="Y165" s="17">
        <v>0.14540741757445999</v>
      </c>
      <c r="Z165" s="17">
        <v>0.15395082938853599</v>
      </c>
      <c r="AA165" s="17">
        <v>0.16506329458077701</v>
      </c>
      <c r="AB165" s="17"/>
      <c r="AC165" s="17">
        <v>0.133821452329042</v>
      </c>
      <c r="AD165" s="17">
        <v>8.60437495889433E-2</v>
      </c>
      <c r="AE165" s="17">
        <v>0.197243467687302</v>
      </c>
      <c r="AF165" s="17">
        <v>0.177875880958271</v>
      </c>
      <c r="AG165" s="17">
        <v>0.105178809134042</v>
      </c>
      <c r="AH165" s="17"/>
      <c r="AI165" s="17">
        <v>0.15819547775931</v>
      </c>
      <c r="AJ165" s="17">
        <v>0.15695436443267399</v>
      </c>
      <c r="AK165" s="17">
        <v>0.13579587646928101</v>
      </c>
      <c r="AL165" s="17">
        <v>0.13280540412337299</v>
      </c>
      <c r="AM165" s="17"/>
      <c r="AN165" s="17">
        <v>0.20495133855341199</v>
      </c>
      <c r="AO165" s="17">
        <v>0.14035749522244301</v>
      </c>
      <c r="AP165" s="17"/>
      <c r="AQ165" s="17">
        <v>0.141413918104008</v>
      </c>
      <c r="AR165" s="17">
        <v>0.152774156692843</v>
      </c>
      <c r="AS165" s="17"/>
      <c r="AT165" s="17">
        <v>0.17125933602866</v>
      </c>
      <c r="AU165" s="17">
        <v>0.16486579725633899</v>
      </c>
      <c r="AV165" s="17">
        <v>0.13077784368191001</v>
      </c>
    </row>
    <row r="166" spans="2:48" x14ac:dyDescent="0.35">
      <c r="B166" t="s">
        <v>162</v>
      </c>
      <c r="C166" s="17">
        <v>6.8683530415022301E-2</v>
      </c>
      <c r="D166" s="17">
        <v>7.1862343983514695E-2</v>
      </c>
      <c r="E166" s="17">
        <v>6.5501165102975198E-2</v>
      </c>
      <c r="F166" s="17"/>
      <c r="G166" s="17">
        <v>0.17895612663764199</v>
      </c>
      <c r="H166" s="17">
        <v>0.160284227752684</v>
      </c>
      <c r="I166" s="17">
        <v>7.3503157917522002E-2</v>
      </c>
      <c r="J166" s="17">
        <v>2.1483975647688999E-2</v>
      </c>
      <c r="K166" s="17">
        <v>1.5348869435365399E-2</v>
      </c>
      <c r="L166" s="17">
        <v>2.0345925232994399E-2</v>
      </c>
      <c r="M166" s="17"/>
      <c r="N166" s="17">
        <v>8.1205700549158794E-2</v>
      </c>
      <c r="O166" s="17">
        <v>7.6142685071865904E-2</v>
      </c>
      <c r="P166" s="17">
        <v>8.3852130534332298E-2</v>
      </c>
      <c r="Q166" s="17">
        <v>3.7224018249220302E-2</v>
      </c>
      <c r="R166" s="17"/>
      <c r="S166" s="17">
        <v>4.3370338248992703E-2</v>
      </c>
      <c r="T166" s="17">
        <v>8.3460275908331702E-2</v>
      </c>
      <c r="U166" s="17">
        <v>9.9719858689662294E-2</v>
      </c>
      <c r="V166" s="17">
        <v>0.103296981928447</v>
      </c>
      <c r="W166" s="17">
        <v>3.6660242480161101E-2</v>
      </c>
      <c r="X166" s="17"/>
      <c r="Y166" s="17">
        <v>6.7331691393004406E-2</v>
      </c>
      <c r="Z166" s="17">
        <v>7.6858513777184903E-2</v>
      </c>
      <c r="AA166" s="17">
        <v>0.16773348931033</v>
      </c>
      <c r="AB166" s="17"/>
      <c r="AC166" s="17">
        <v>1.25053182656687E-2</v>
      </c>
      <c r="AD166" s="17">
        <v>0.12028588453133</v>
      </c>
      <c r="AE166" s="17">
        <v>8.4232799889221804E-2</v>
      </c>
      <c r="AF166" s="17">
        <v>0.16127917230775399</v>
      </c>
      <c r="AG166" s="17">
        <v>9.6441663793387505E-2</v>
      </c>
      <c r="AH166" s="17"/>
      <c r="AI166" s="17">
        <v>5.8695472389362603E-2</v>
      </c>
      <c r="AJ166" s="17">
        <v>7.07568946160234E-2</v>
      </c>
      <c r="AK166" s="17">
        <v>4.0229844683392503E-2</v>
      </c>
      <c r="AL166" s="17">
        <v>0.103047757128335</v>
      </c>
      <c r="AM166" s="17"/>
      <c r="AN166" s="17">
        <v>0.15211190747411801</v>
      </c>
      <c r="AO166" s="17">
        <v>5.2586648182110202E-2</v>
      </c>
      <c r="AP166" s="17"/>
      <c r="AQ166" s="17">
        <v>0.105537942108752</v>
      </c>
      <c r="AR166" s="17">
        <v>3.9656365821665401E-2</v>
      </c>
      <c r="AS166" s="17"/>
      <c r="AT166" s="17">
        <v>6.6101974905482697E-2</v>
      </c>
      <c r="AU166" s="17">
        <v>5.4912807045375302E-2</v>
      </c>
      <c r="AV166" s="17">
        <v>0.192201166082166</v>
      </c>
    </row>
    <row r="167" spans="2:48" x14ac:dyDescent="0.35">
      <c r="B167" t="s">
        <v>163</v>
      </c>
      <c r="C167" s="17">
        <v>6.5576123205328102E-2</v>
      </c>
      <c r="D167" s="17">
        <v>7.6787731429678097E-2</v>
      </c>
      <c r="E167" s="17">
        <v>5.43519880565798E-2</v>
      </c>
      <c r="F167" s="17"/>
      <c r="G167" s="17">
        <v>1.6199644328037201E-2</v>
      </c>
      <c r="H167" s="17">
        <v>7.7049762394532401E-2</v>
      </c>
      <c r="I167" s="17">
        <v>7.6544975108013197E-2</v>
      </c>
      <c r="J167" s="17">
        <v>4.29679512953779E-2</v>
      </c>
      <c r="K167" s="17">
        <v>8.7938185677431197E-2</v>
      </c>
      <c r="L167" s="17">
        <v>7.3429683455597597E-2</v>
      </c>
      <c r="M167" s="17"/>
      <c r="N167" s="17">
        <v>4.91131069078347E-2</v>
      </c>
      <c r="O167" s="17">
        <v>7.9220952018256893E-2</v>
      </c>
      <c r="P167" s="17">
        <v>6.2184346103799103E-2</v>
      </c>
      <c r="Q167" s="17">
        <v>6.6004817286669099E-2</v>
      </c>
      <c r="R167" s="17"/>
      <c r="S167" s="17">
        <v>0.115792198548927</v>
      </c>
      <c r="T167" s="17">
        <v>4.25656004765156E-2</v>
      </c>
      <c r="U167" s="17">
        <v>3.4609471478364698E-2</v>
      </c>
      <c r="V167" s="17">
        <v>5.5452034881547499E-2</v>
      </c>
      <c r="W167" s="17">
        <v>2.55840522784485E-2</v>
      </c>
      <c r="X167" s="17"/>
      <c r="Y167" s="17">
        <v>9.6739800678951701E-2</v>
      </c>
      <c r="Z167" s="17">
        <v>3.9216520078233702E-2</v>
      </c>
      <c r="AA167" s="17">
        <v>3.6562030931270202E-2</v>
      </c>
      <c r="AB167" s="17"/>
      <c r="AC167" s="17">
        <v>5.5746169126204302E-2</v>
      </c>
      <c r="AD167" s="17">
        <v>7.6649001687380494E-2</v>
      </c>
      <c r="AE167" s="17">
        <v>7.5489765919119503E-2</v>
      </c>
      <c r="AF167" s="17">
        <v>4.1043464357475599E-2</v>
      </c>
      <c r="AG167" s="17">
        <v>0.124646181725834</v>
      </c>
      <c r="AH167" s="17"/>
      <c r="AI167" s="17">
        <v>5.5778998947785E-2</v>
      </c>
      <c r="AJ167" s="17">
        <v>6.3108843275974005E-2</v>
      </c>
      <c r="AK167" s="17">
        <v>9.0772785613493404E-2</v>
      </c>
      <c r="AL167" s="17">
        <v>3.7005046112154598E-2</v>
      </c>
      <c r="AM167" s="17"/>
      <c r="AN167" s="17">
        <v>7.5936924313553297E-2</v>
      </c>
      <c r="AO167" s="17">
        <v>6.0473853367995198E-2</v>
      </c>
      <c r="AP167" s="17"/>
      <c r="AQ167" s="17">
        <v>8.1194569514080994E-2</v>
      </c>
      <c r="AR167" s="17">
        <v>5.4766368036381297E-2</v>
      </c>
      <c r="AS167" s="17"/>
      <c r="AT167" s="17">
        <v>2.2189605836785999E-2</v>
      </c>
      <c r="AU167" s="17">
        <v>0.15478363114702701</v>
      </c>
      <c r="AV167" s="17">
        <v>3.2002905966277598E-2</v>
      </c>
    </row>
    <row r="168" spans="2:48" x14ac:dyDescent="0.35">
      <c r="B168" t="s">
        <v>77</v>
      </c>
      <c r="C168" s="17">
        <v>3.2630548276046598E-2</v>
      </c>
      <c r="D168" s="17">
        <v>2.3620351194221099E-2</v>
      </c>
      <c r="E168" s="17">
        <v>4.1650812607404802E-2</v>
      </c>
      <c r="F168" s="17"/>
      <c r="G168" s="17">
        <v>3.2297148996849198E-2</v>
      </c>
      <c r="H168" s="17">
        <v>2.3724640648765699E-2</v>
      </c>
      <c r="I168" s="17">
        <v>3.08111266291001E-2</v>
      </c>
      <c r="J168" s="17">
        <v>2.3577242529776599E-2</v>
      </c>
      <c r="K168" s="17">
        <v>1.8104696163212902E-2</v>
      </c>
      <c r="L168" s="17">
        <v>5.59231472332384E-2</v>
      </c>
      <c r="M168" s="17"/>
      <c r="N168" s="17">
        <v>2.44560625209885E-2</v>
      </c>
      <c r="O168" s="17">
        <v>2.3282578464280598E-2</v>
      </c>
      <c r="P168" s="17">
        <v>2.3083552823426501E-2</v>
      </c>
      <c r="Q168" s="17">
        <v>5.4795057427653601E-2</v>
      </c>
      <c r="R168" s="17"/>
      <c r="S168" s="17">
        <v>4.2410626242997601E-2</v>
      </c>
      <c r="T168" s="17">
        <v>2.2808619227886399E-2</v>
      </c>
      <c r="U168" s="17">
        <v>5.87511117204602E-2</v>
      </c>
      <c r="V168" s="17">
        <v>0</v>
      </c>
      <c r="W168" s="17">
        <v>5.7310193178399499E-2</v>
      </c>
      <c r="X168" s="17"/>
      <c r="Y168" s="17">
        <v>9.1017988692483603E-3</v>
      </c>
      <c r="Z168" s="17">
        <v>2.4904437401592899E-2</v>
      </c>
      <c r="AA168" s="17">
        <v>0</v>
      </c>
      <c r="AB168" s="17"/>
      <c r="AC168" s="17">
        <v>3.1954961535799999E-2</v>
      </c>
      <c r="AD168" s="17">
        <v>2.8711550905563401E-2</v>
      </c>
      <c r="AE168" s="17">
        <v>3.4668072011678E-2</v>
      </c>
      <c r="AF168" s="17">
        <v>5.7514320393830497E-2</v>
      </c>
      <c r="AG168" s="17">
        <v>0</v>
      </c>
      <c r="AH168" s="17"/>
      <c r="AI168" s="17">
        <v>2.0978576912127001E-2</v>
      </c>
      <c r="AJ168" s="17">
        <v>3.6559811984834101E-2</v>
      </c>
      <c r="AK168" s="17">
        <v>2.8639306999231999E-2</v>
      </c>
      <c r="AL168" s="17">
        <v>2.2162701393248101E-2</v>
      </c>
      <c r="AM168" s="17"/>
      <c r="AN168" s="17">
        <v>4.2217307572103201E-2</v>
      </c>
      <c r="AO168" s="17">
        <v>3.1439595197106797E-2</v>
      </c>
      <c r="AP168" s="17"/>
      <c r="AQ168" s="17">
        <v>3.00525351018049E-2</v>
      </c>
      <c r="AR168" s="17">
        <v>3.4769565207667101E-2</v>
      </c>
      <c r="AS168" s="17"/>
      <c r="AT168" s="17">
        <v>1.6612061200979401E-2</v>
      </c>
      <c r="AU168" s="17">
        <v>1.2471993491340099E-2</v>
      </c>
      <c r="AV168" s="17">
        <v>0</v>
      </c>
    </row>
    <row r="169" spans="2:48" x14ac:dyDescent="0.35">
      <c r="B169" t="s">
        <v>153</v>
      </c>
      <c r="C169" s="17">
        <v>9.1755630578755198E-3</v>
      </c>
      <c r="D169" s="17">
        <v>1.5441317211490901E-2</v>
      </c>
      <c r="E169" s="17">
        <v>2.9028080684291601E-3</v>
      </c>
      <c r="F169" s="17"/>
      <c r="G169" s="17">
        <v>1.31824630453557E-2</v>
      </c>
      <c r="H169" s="17">
        <v>2.2533570785305601E-2</v>
      </c>
      <c r="I169" s="17">
        <v>0</v>
      </c>
      <c r="J169" s="17">
        <v>0</v>
      </c>
      <c r="K169" s="17">
        <v>0</v>
      </c>
      <c r="L169" s="17">
        <v>1.6476170773175799E-2</v>
      </c>
      <c r="M169" s="17"/>
      <c r="N169" s="17">
        <v>0</v>
      </c>
      <c r="O169" s="17">
        <v>2.6455374693104501E-2</v>
      </c>
      <c r="P169" s="17">
        <v>0</v>
      </c>
      <c r="Q169" s="17">
        <v>4.9339919982619301E-3</v>
      </c>
      <c r="R169" s="17"/>
      <c r="S169" s="17">
        <v>1.19880693531516E-2</v>
      </c>
      <c r="T169" s="17">
        <v>1.03215233103396E-2</v>
      </c>
      <c r="U169" s="17">
        <v>0</v>
      </c>
      <c r="V169" s="17">
        <v>0</v>
      </c>
      <c r="W169" s="17">
        <v>0</v>
      </c>
      <c r="X169" s="17"/>
      <c r="Y169" s="17">
        <v>0</v>
      </c>
      <c r="Z169" s="17">
        <v>1.29732118998243E-2</v>
      </c>
      <c r="AA169" s="17">
        <v>0</v>
      </c>
      <c r="AB169" s="17"/>
      <c r="AC169" s="17">
        <v>0</v>
      </c>
      <c r="AD169" s="17">
        <v>6.9623239815384402E-3</v>
      </c>
      <c r="AE169" s="17">
        <v>1.43680876578517E-2</v>
      </c>
      <c r="AF169" s="17">
        <v>0</v>
      </c>
      <c r="AG169" s="17">
        <v>0</v>
      </c>
      <c r="AH169" s="17"/>
      <c r="AI169" s="17">
        <v>0</v>
      </c>
      <c r="AJ169" s="17">
        <v>0</v>
      </c>
      <c r="AK169" s="17">
        <v>8.2761341548790897E-3</v>
      </c>
      <c r="AL169" s="17">
        <v>2.7802743677427601E-2</v>
      </c>
      <c r="AM169" s="17"/>
      <c r="AN169" s="17">
        <v>0</v>
      </c>
      <c r="AO169" s="17">
        <v>9.3080374908445195E-3</v>
      </c>
      <c r="AP169" s="17"/>
      <c r="AQ169" s="17">
        <v>8.9255705447067492E-3</v>
      </c>
      <c r="AR169" s="17">
        <v>9.4320584650023701E-3</v>
      </c>
      <c r="AS169" s="17"/>
      <c r="AT169" s="17">
        <v>1.09854923686123E-2</v>
      </c>
      <c r="AU169" s="17">
        <v>0</v>
      </c>
      <c r="AV169" s="17">
        <v>0</v>
      </c>
    </row>
    <row r="170" spans="2:48" x14ac:dyDescent="0.3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row>
    <row r="171" spans="2:48" x14ac:dyDescent="0.35">
      <c r="B171" s="6" t="s">
        <v>173</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row>
    <row r="172" spans="2:48" x14ac:dyDescent="0.35">
      <c r="B172" s="24" t="s">
        <v>80</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row>
    <row r="173" spans="2:48" x14ac:dyDescent="0.35">
      <c r="B173" t="s">
        <v>165</v>
      </c>
      <c r="C173" s="17">
        <v>0.41612160341750098</v>
      </c>
      <c r="D173" s="17">
        <v>0.34258034763648698</v>
      </c>
      <c r="E173" s="17">
        <v>0.48974502811958998</v>
      </c>
      <c r="F173" s="17"/>
      <c r="G173" s="17">
        <v>0.61276447574820603</v>
      </c>
      <c r="H173" s="17">
        <v>0.59128613040897404</v>
      </c>
      <c r="I173" s="17">
        <v>0.52554998180662804</v>
      </c>
      <c r="J173" s="17">
        <v>0.332509454928132</v>
      </c>
      <c r="K173" s="17">
        <v>0.32164797041957499</v>
      </c>
      <c r="L173" s="17">
        <v>0.25600037430122302</v>
      </c>
      <c r="M173" s="17"/>
      <c r="N173" s="17">
        <v>0.42656722766514799</v>
      </c>
      <c r="O173" s="17">
        <v>0.379637457058834</v>
      </c>
      <c r="P173" s="17">
        <v>0.431953553531228</v>
      </c>
      <c r="Q173" s="17">
        <v>0.43386046919876797</v>
      </c>
      <c r="R173" s="17"/>
      <c r="S173" s="17">
        <v>0.31392699761631199</v>
      </c>
      <c r="T173" s="17">
        <v>0.46055781846388399</v>
      </c>
      <c r="U173" s="17">
        <v>0.40357007846842002</v>
      </c>
      <c r="V173" s="17">
        <v>0.43884798130138902</v>
      </c>
      <c r="W173" s="17">
        <v>0.49271644890830202</v>
      </c>
      <c r="X173" s="17"/>
      <c r="Y173" s="17">
        <v>0.418797391910812</v>
      </c>
      <c r="Z173" s="17">
        <v>0.477322751850001</v>
      </c>
      <c r="AA173" s="17">
        <v>0.50333204075438498</v>
      </c>
      <c r="AB173" s="17"/>
      <c r="AC173" s="17">
        <v>0.40170283663331402</v>
      </c>
      <c r="AD173" s="17">
        <v>0.50286336385679997</v>
      </c>
      <c r="AE173" s="17">
        <v>0.44394243034626102</v>
      </c>
      <c r="AF173" s="17">
        <v>0.38398652932078198</v>
      </c>
      <c r="AG173" s="17">
        <v>0.73269663222943604</v>
      </c>
      <c r="AH173" s="17"/>
      <c r="AI173" s="17">
        <v>0.37906842724062201</v>
      </c>
      <c r="AJ173" s="17">
        <v>0.45500150663920402</v>
      </c>
      <c r="AK173" s="17">
        <v>0.37228356433896898</v>
      </c>
      <c r="AL173" s="17">
        <v>0.49174824443718401</v>
      </c>
      <c r="AM173" s="17"/>
      <c r="AN173" s="17">
        <v>0.61765250028746999</v>
      </c>
      <c r="AO173" s="17">
        <v>0.37686544458251697</v>
      </c>
      <c r="AP173" s="17"/>
      <c r="AQ173" s="17">
        <v>0.46018249647537901</v>
      </c>
      <c r="AR173" s="17">
        <v>0.383273295591878</v>
      </c>
      <c r="AS173" s="17"/>
      <c r="AT173" s="17">
        <v>0.49303751241156701</v>
      </c>
      <c r="AU173" s="17">
        <v>0.42479983555138101</v>
      </c>
      <c r="AV173" s="17">
        <v>0.47879384539744702</v>
      </c>
    </row>
    <row r="174" spans="2:48" x14ac:dyDescent="0.35">
      <c r="B174" t="s">
        <v>166</v>
      </c>
      <c r="C174" s="17">
        <v>0.39945202248253198</v>
      </c>
      <c r="D174" s="17">
        <v>0.38751113445176999</v>
      </c>
      <c r="E174" s="17">
        <v>0.41140625227467298</v>
      </c>
      <c r="F174" s="17"/>
      <c r="G174" s="17">
        <v>0.39007932670369799</v>
      </c>
      <c r="H174" s="17">
        <v>0.44040945492516298</v>
      </c>
      <c r="I174" s="17">
        <v>0.25247482303364999</v>
      </c>
      <c r="J174" s="17">
        <v>0.35404833702570299</v>
      </c>
      <c r="K174" s="17">
        <v>0.40472486302991001</v>
      </c>
      <c r="L174" s="17">
        <v>0.49764376518411702</v>
      </c>
      <c r="M174" s="17"/>
      <c r="N174" s="17">
        <v>0.45023381437387999</v>
      </c>
      <c r="O174" s="17">
        <v>0.38292791389826503</v>
      </c>
      <c r="P174" s="17">
        <v>0.35118630139970702</v>
      </c>
      <c r="Q174" s="17">
        <v>0.41166583541229301</v>
      </c>
      <c r="R174" s="17"/>
      <c r="S174" s="17">
        <v>0.40570715688150499</v>
      </c>
      <c r="T174" s="17">
        <v>0.41441440981848998</v>
      </c>
      <c r="U174" s="17">
        <v>0.45076199907523901</v>
      </c>
      <c r="V174" s="17">
        <v>0.33353697490880202</v>
      </c>
      <c r="W174" s="17">
        <v>0.39087025345933302</v>
      </c>
      <c r="X174" s="17"/>
      <c r="Y174" s="17">
        <v>0.369351277367714</v>
      </c>
      <c r="Z174" s="17">
        <v>0.43266748797767601</v>
      </c>
      <c r="AA174" s="17">
        <v>0.47870396186655301</v>
      </c>
      <c r="AB174" s="17"/>
      <c r="AC174" s="17">
        <v>0.33133103635197098</v>
      </c>
      <c r="AD174" s="17">
        <v>0.36298209393300301</v>
      </c>
      <c r="AE174" s="17">
        <v>0.43939957057940299</v>
      </c>
      <c r="AF174" s="17">
        <v>0.468201076057566</v>
      </c>
      <c r="AG174" s="17">
        <v>0.22026099174535799</v>
      </c>
      <c r="AH174" s="17"/>
      <c r="AI174" s="17">
        <v>0.38407968541151499</v>
      </c>
      <c r="AJ174" s="17">
        <v>0.39876105316434401</v>
      </c>
      <c r="AK174" s="17">
        <v>0.41728324564635499</v>
      </c>
      <c r="AL174" s="17">
        <v>0.388609020357784</v>
      </c>
      <c r="AM174" s="17"/>
      <c r="AN174" s="17">
        <v>0.284792211088358</v>
      </c>
      <c r="AO174" s="17">
        <v>0.42120637490132901</v>
      </c>
      <c r="AP174" s="17"/>
      <c r="AQ174" s="17">
        <v>0.363916595680086</v>
      </c>
      <c r="AR174" s="17">
        <v>0.424550549476572</v>
      </c>
      <c r="AS174" s="17"/>
      <c r="AT174" s="17">
        <v>0.42027061886193501</v>
      </c>
      <c r="AU174" s="17">
        <v>0.352881902484109</v>
      </c>
      <c r="AV174" s="17">
        <v>0.50332504249780197</v>
      </c>
    </row>
    <row r="175" spans="2:48" x14ac:dyDescent="0.35">
      <c r="B175" t="s">
        <v>167</v>
      </c>
      <c r="C175" s="17">
        <v>0.39580708298845702</v>
      </c>
      <c r="D175" s="17">
        <v>0.42741596408659899</v>
      </c>
      <c r="E175" s="17">
        <v>0.36416288473902703</v>
      </c>
      <c r="F175" s="17"/>
      <c r="G175" s="17">
        <v>0.26263343089165297</v>
      </c>
      <c r="H175" s="17">
        <v>0.31070029513514902</v>
      </c>
      <c r="I175" s="17">
        <v>0.22412278492846199</v>
      </c>
      <c r="J175" s="17">
        <v>0.474559737679773</v>
      </c>
      <c r="K175" s="17">
        <v>0.47957687095361301</v>
      </c>
      <c r="L175" s="17">
        <v>0.51594298917961801</v>
      </c>
      <c r="M175" s="17"/>
      <c r="N175" s="17">
        <v>0.46978069081373902</v>
      </c>
      <c r="O175" s="17">
        <v>0.46441454195083298</v>
      </c>
      <c r="P175" s="17">
        <v>0.41034676458880598</v>
      </c>
      <c r="Q175" s="17">
        <v>0.26924532244970201</v>
      </c>
      <c r="R175" s="17"/>
      <c r="S175" s="17">
        <v>0.43677629709285698</v>
      </c>
      <c r="T175" s="17">
        <v>0.336250190526036</v>
      </c>
      <c r="U175" s="17">
        <v>0.42389800412022099</v>
      </c>
      <c r="V175" s="17">
        <v>0.46389871872142102</v>
      </c>
      <c r="W175" s="17">
        <v>0.33034625796477401</v>
      </c>
      <c r="X175" s="17"/>
      <c r="Y175" s="17">
        <v>0.43930106006849001</v>
      </c>
      <c r="Z175" s="17">
        <v>0.35005470921355297</v>
      </c>
      <c r="AA175" s="17">
        <v>0.25805033867507599</v>
      </c>
      <c r="AB175" s="17"/>
      <c r="AC175" s="17">
        <v>0.34567938339618098</v>
      </c>
      <c r="AD175" s="17">
        <v>0.301638842142888</v>
      </c>
      <c r="AE175" s="17">
        <v>0.46019012442470703</v>
      </c>
      <c r="AF175" s="17">
        <v>0.46966359556959097</v>
      </c>
      <c r="AG175" s="17">
        <v>0.52560196336815102</v>
      </c>
      <c r="AH175" s="17"/>
      <c r="AI175" s="17">
        <v>0.299635078330316</v>
      </c>
      <c r="AJ175" s="17">
        <v>0.35048600005503999</v>
      </c>
      <c r="AK175" s="17">
        <v>0.49667806798383302</v>
      </c>
      <c r="AL175" s="17">
        <v>0.50470575456067102</v>
      </c>
      <c r="AM175" s="17"/>
      <c r="AN175" s="17">
        <v>0.18723363426619399</v>
      </c>
      <c r="AO175" s="17">
        <v>0.43833073560220298</v>
      </c>
      <c r="AP175" s="17"/>
      <c r="AQ175" s="17">
        <v>0.35315647254677301</v>
      </c>
      <c r="AR175" s="17">
        <v>0.42462155723654699</v>
      </c>
      <c r="AS175" s="17"/>
      <c r="AT175" s="17">
        <v>0.39152458222841402</v>
      </c>
      <c r="AU175" s="17">
        <v>0.36311083849245002</v>
      </c>
      <c r="AV175" s="17">
        <v>0.41266433292526</v>
      </c>
    </row>
    <row r="176" spans="2:48" x14ac:dyDescent="0.35">
      <c r="B176" t="s">
        <v>168</v>
      </c>
      <c r="C176" s="17">
        <v>0.35157122104994498</v>
      </c>
      <c r="D176" s="17">
        <v>0.33090255618674402</v>
      </c>
      <c r="E176" s="17">
        <v>0.37226297937101399</v>
      </c>
      <c r="F176" s="17"/>
      <c r="G176" s="17">
        <v>0.37616771175381603</v>
      </c>
      <c r="H176" s="17">
        <v>0.38356839552865901</v>
      </c>
      <c r="I176" s="17">
        <v>0.35753452856287898</v>
      </c>
      <c r="J176" s="17">
        <v>0.311300991688859</v>
      </c>
      <c r="K176" s="17">
        <v>0.44456852547717302</v>
      </c>
      <c r="L176" s="17">
        <v>0.27960181366046</v>
      </c>
      <c r="M176" s="17"/>
      <c r="N176" s="17">
        <v>0.371900462544836</v>
      </c>
      <c r="O176" s="17">
        <v>0.30109604139839302</v>
      </c>
      <c r="P176" s="17">
        <v>0.34627687587484102</v>
      </c>
      <c r="Q176" s="17">
        <v>0.39748443387404903</v>
      </c>
      <c r="R176" s="17"/>
      <c r="S176" s="17">
        <v>0.32221224432337697</v>
      </c>
      <c r="T176" s="17">
        <v>0.36767990477908102</v>
      </c>
      <c r="U176" s="17">
        <v>0.46706540052942003</v>
      </c>
      <c r="V176" s="17">
        <v>0.33510798221774102</v>
      </c>
      <c r="W176" s="17">
        <v>0.29645121749790798</v>
      </c>
      <c r="X176" s="17"/>
      <c r="Y176" s="17">
        <v>0.40753551547991002</v>
      </c>
      <c r="Z176" s="17">
        <v>0.36230021158338099</v>
      </c>
      <c r="AA176" s="17">
        <v>0.50085330061865296</v>
      </c>
      <c r="AB176" s="17"/>
      <c r="AC176" s="17">
        <v>0.382025354631637</v>
      </c>
      <c r="AD176" s="17">
        <v>0.37204951278834902</v>
      </c>
      <c r="AE176" s="17">
        <v>0.30148531764217501</v>
      </c>
      <c r="AF176" s="17">
        <v>0.43002442006490699</v>
      </c>
      <c r="AG176" s="17">
        <v>0.35851349025812301</v>
      </c>
      <c r="AH176" s="17"/>
      <c r="AI176" s="17">
        <v>0.41101165982657301</v>
      </c>
      <c r="AJ176" s="17">
        <v>0.33223836383226202</v>
      </c>
      <c r="AK176" s="17">
        <v>0.33958298081570998</v>
      </c>
      <c r="AL176" s="17">
        <v>0.27959681994913599</v>
      </c>
      <c r="AM176" s="17"/>
      <c r="AN176" s="17">
        <v>0.478992251320631</v>
      </c>
      <c r="AO176" s="17">
        <v>0.32678497711050902</v>
      </c>
      <c r="AP176" s="17"/>
      <c r="AQ176" s="17">
        <v>0.363644279880253</v>
      </c>
      <c r="AR176" s="17">
        <v>0.34032530967761099</v>
      </c>
      <c r="AS176" s="17"/>
      <c r="AT176" s="17">
        <v>0.409940402436137</v>
      </c>
      <c r="AU176" s="17">
        <v>0.333701015042352</v>
      </c>
      <c r="AV176" s="17">
        <v>0.36648384309133097</v>
      </c>
    </row>
    <row r="177" spans="2:48" x14ac:dyDescent="0.35">
      <c r="B177" t="s">
        <v>169</v>
      </c>
      <c r="C177" s="17">
        <v>0.33179854315545099</v>
      </c>
      <c r="D177" s="17">
        <v>0.36839920035908702</v>
      </c>
      <c r="E177" s="17">
        <v>0.29515699140247498</v>
      </c>
      <c r="F177" s="17"/>
      <c r="G177" s="17">
        <v>0.18315181363149199</v>
      </c>
      <c r="H177" s="17">
        <v>0.20394381544644299</v>
      </c>
      <c r="I177" s="17">
        <v>0.496676110895169</v>
      </c>
      <c r="J177" s="17">
        <v>0.26421787455136703</v>
      </c>
      <c r="K177" s="17">
        <v>0.32468585676072997</v>
      </c>
      <c r="L177" s="17">
        <v>0.43126272482218703</v>
      </c>
      <c r="M177" s="17"/>
      <c r="N177" s="17">
        <v>0.34703807078988502</v>
      </c>
      <c r="O177" s="17">
        <v>0.31619787327936599</v>
      </c>
      <c r="P177" s="17">
        <v>0.29241261372129002</v>
      </c>
      <c r="Q177" s="17">
        <v>0.36372165622501601</v>
      </c>
      <c r="R177" s="17"/>
      <c r="S177" s="17">
        <v>0.42128929653805203</v>
      </c>
      <c r="T177" s="17">
        <v>0.26795547476730502</v>
      </c>
      <c r="U177" s="17">
        <v>0.21850954206863399</v>
      </c>
      <c r="V177" s="17">
        <v>0.39774331784625599</v>
      </c>
      <c r="W177" s="17">
        <v>0.36903337810547199</v>
      </c>
      <c r="X177" s="17"/>
      <c r="Y177" s="17">
        <v>0.464439936881545</v>
      </c>
      <c r="Z177" s="17">
        <v>0.275722160990029</v>
      </c>
      <c r="AA177" s="17">
        <v>0.122322599657117</v>
      </c>
      <c r="AB177" s="17"/>
      <c r="AC177" s="17">
        <v>0.36044900481572201</v>
      </c>
      <c r="AD177" s="17">
        <v>0.21204998598666999</v>
      </c>
      <c r="AE177" s="17">
        <v>0.31954994114094498</v>
      </c>
      <c r="AF177" s="17">
        <v>0.28567048776451998</v>
      </c>
      <c r="AG177" s="17">
        <v>0.52640432713056096</v>
      </c>
      <c r="AH177" s="17"/>
      <c r="AI177" s="17">
        <v>0.35789989545916201</v>
      </c>
      <c r="AJ177" s="17">
        <v>0.31322367159655401</v>
      </c>
      <c r="AK177" s="17">
        <v>0.27511313236248602</v>
      </c>
      <c r="AL177" s="17">
        <v>0.35865221375122702</v>
      </c>
      <c r="AM177" s="17"/>
      <c r="AN177" s="17">
        <v>0.23551054749848299</v>
      </c>
      <c r="AO177" s="17">
        <v>0.34796587128423201</v>
      </c>
      <c r="AP177" s="17"/>
      <c r="AQ177" s="17">
        <v>0.28755037622938501</v>
      </c>
      <c r="AR177" s="17">
        <v>0.36664854284951498</v>
      </c>
      <c r="AS177" s="17"/>
      <c r="AT177" s="17">
        <v>0.29413952056916198</v>
      </c>
      <c r="AU177" s="17">
        <v>0.43366456481798299</v>
      </c>
      <c r="AV177" s="17">
        <v>0.282111498289916</v>
      </c>
    </row>
    <row r="178" spans="2:48" x14ac:dyDescent="0.35">
      <c r="B178" t="s">
        <v>170</v>
      </c>
      <c r="C178" s="17">
        <v>0.31352094512837297</v>
      </c>
      <c r="D178" s="17">
        <v>0.29700521575305799</v>
      </c>
      <c r="E178" s="17">
        <v>0.33005512781467899</v>
      </c>
      <c r="F178" s="17"/>
      <c r="G178" s="17">
        <v>0.39768011734577802</v>
      </c>
      <c r="H178" s="17">
        <v>0.33967797368925201</v>
      </c>
      <c r="I178" s="17">
        <v>0.33627956826484801</v>
      </c>
      <c r="J178" s="17">
        <v>0.34082204297047097</v>
      </c>
      <c r="K178" s="17">
        <v>0.29637125137103998</v>
      </c>
      <c r="L178" s="17">
        <v>0.235637593999178</v>
      </c>
      <c r="M178" s="17"/>
      <c r="N178" s="17">
        <v>0.30246647993467601</v>
      </c>
      <c r="O178" s="17">
        <v>0.34464751066917698</v>
      </c>
      <c r="P178" s="17">
        <v>0.29639277396401298</v>
      </c>
      <c r="Q178" s="17">
        <v>0.30687407471171302</v>
      </c>
      <c r="R178" s="17"/>
      <c r="S178" s="17">
        <v>0.20529003339965901</v>
      </c>
      <c r="T178" s="17">
        <v>0.41247268688688099</v>
      </c>
      <c r="U178" s="17">
        <v>0.30869124707653001</v>
      </c>
      <c r="V178" s="17">
        <v>0.15436973211523899</v>
      </c>
      <c r="W178" s="17">
        <v>0.31820473641743602</v>
      </c>
      <c r="X178" s="17"/>
      <c r="Y178" s="17">
        <v>0.205930678026231</v>
      </c>
      <c r="Z178" s="17">
        <v>0.43399816964107801</v>
      </c>
      <c r="AA178" s="17">
        <v>0.45103876821601802</v>
      </c>
      <c r="AB178" s="17"/>
      <c r="AC178" s="17">
        <v>0.292650753502675</v>
      </c>
      <c r="AD178" s="17">
        <v>0.35249975776319598</v>
      </c>
      <c r="AE178" s="17">
        <v>0.341222842803377</v>
      </c>
      <c r="AF178" s="17">
        <v>0.30233734905770798</v>
      </c>
      <c r="AG178" s="17">
        <v>0.31524434510006699</v>
      </c>
      <c r="AH178" s="17"/>
      <c r="AI178" s="17">
        <v>0.32243440205840701</v>
      </c>
      <c r="AJ178" s="17">
        <v>0.33603500092663102</v>
      </c>
      <c r="AK178" s="17">
        <v>0.28772046540718799</v>
      </c>
      <c r="AL178" s="17">
        <v>0.29875183000954297</v>
      </c>
      <c r="AM178" s="17"/>
      <c r="AN178" s="17">
        <v>0.39583514313986201</v>
      </c>
      <c r="AO178" s="17">
        <v>0.29922687793894898</v>
      </c>
      <c r="AP178" s="17"/>
      <c r="AQ178" s="17">
        <v>0.36325853841595201</v>
      </c>
      <c r="AR178" s="17">
        <v>0.277185699623757</v>
      </c>
      <c r="AS178" s="17"/>
      <c r="AT178" s="17">
        <v>0.41131927615786101</v>
      </c>
      <c r="AU178" s="17">
        <v>0.23972132679147301</v>
      </c>
      <c r="AV178" s="17">
        <v>0.43437941258521201</v>
      </c>
    </row>
    <row r="179" spans="2:48" x14ac:dyDescent="0.35">
      <c r="B179" t="s">
        <v>171</v>
      </c>
      <c r="C179" s="17">
        <v>0.15737901673424601</v>
      </c>
      <c r="D179" s="17">
        <v>0.16057441215676299</v>
      </c>
      <c r="E179" s="17">
        <v>0.15418005104098201</v>
      </c>
      <c r="F179" s="17"/>
      <c r="G179" s="17">
        <v>0.21640517313881799</v>
      </c>
      <c r="H179" s="17">
        <v>0.186942999322425</v>
      </c>
      <c r="I179" s="17">
        <v>0.20936886961442</v>
      </c>
      <c r="J179" s="17">
        <v>0.21337871495600799</v>
      </c>
      <c r="K179" s="17">
        <v>6.7714997292065898E-2</v>
      </c>
      <c r="L179" s="17">
        <v>9.8866745777587001E-2</v>
      </c>
      <c r="M179" s="17"/>
      <c r="N179" s="17">
        <v>0.18895984959618001</v>
      </c>
      <c r="O179" s="17">
        <v>0.106020517380351</v>
      </c>
      <c r="P179" s="17">
        <v>0.16519143137334799</v>
      </c>
      <c r="Q179" s="17">
        <v>0.17635454590857799</v>
      </c>
      <c r="R179" s="17"/>
      <c r="S179" s="17">
        <v>0.14208189955731901</v>
      </c>
      <c r="T179" s="17">
        <v>0.13896459221406099</v>
      </c>
      <c r="U179" s="17">
        <v>0.208953525789179</v>
      </c>
      <c r="V179" s="17">
        <v>7.7627956044731702E-2</v>
      </c>
      <c r="W179" s="17">
        <v>0.195344907804577</v>
      </c>
      <c r="X179" s="17"/>
      <c r="Y179" s="17">
        <v>7.6652109046556505E-2</v>
      </c>
      <c r="Z179" s="17">
        <v>0.17951431319434</v>
      </c>
      <c r="AA179" s="17">
        <v>0.21058457091161301</v>
      </c>
      <c r="AB179" s="17"/>
      <c r="AC179" s="17">
        <v>0.156168634369131</v>
      </c>
      <c r="AD179" s="17">
        <v>0.13987942866750799</v>
      </c>
      <c r="AE179" s="17">
        <v>0.18397340617892699</v>
      </c>
      <c r="AF179" s="17">
        <v>0.192668447586298</v>
      </c>
      <c r="AG179" s="17">
        <v>0.25936858619231901</v>
      </c>
      <c r="AH179" s="17"/>
      <c r="AI179" s="17">
        <v>0.19900320347768899</v>
      </c>
      <c r="AJ179" s="17">
        <v>0.13247064180063001</v>
      </c>
      <c r="AK179" s="17">
        <v>0.12508610981434501</v>
      </c>
      <c r="AL179" s="17">
        <v>0.25064208208622302</v>
      </c>
      <c r="AM179" s="17"/>
      <c r="AN179" s="17">
        <v>0.20888591447669799</v>
      </c>
      <c r="AO179" s="17">
        <v>0.14663418726033101</v>
      </c>
      <c r="AP179" s="17"/>
      <c r="AQ179" s="17">
        <v>0.20531874735566</v>
      </c>
      <c r="AR179" s="17">
        <v>0.12384083735425699</v>
      </c>
      <c r="AS179" s="17"/>
      <c r="AT179" s="17">
        <v>0.17799225258200699</v>
      </c>
      <c r="AU179" s="17">
        <v>6.9810585025949307E-2</v>
      </c>
      <c r="AV179" s="17">
        <v>0.180313440298846</v>
      </c>
    </row>
    <row r="180" spans="2:48" x14ac:dyDescent="0.35">
      <c r="B180" t="s">
        <v>172</v>
      </c>
      <c r="C180" s="17">
        <v>4.1937862233522701E-2</v>
      </c>
      <c r="D180" s="17">
        <v>4.5287431599846301E-2</v>
      </c>
      <c r="E180" s="17">
        <v>3.8584550335228902E-2</v>
      </c>
      <c r="F180" s="17"/>
      <c r="G180" s="17">
        <v>2.66640593565169E-2</v>
      </c>
      <c r="H180" s="17">
        <v>1.52904959549214E-2</v>
      </c>
      <c r="I180" s="17">
        <v>2.0784474895993402E-2</v>
      </c>
      <c r="J180" s="17">
        <v>6.0450539758929403E-2</v>
      </c>
      <c r="K180" s="17">
        <v>7.3611055683426796E-2</v>
      </c>
      <c r="L180" s="17">
        <v>4.70318262142259E-2</v>
      </c>
      <c r="M180" s="17"/>
      <c r="N180" s="17">
        <v>2.3608982717394499E-2</v>
      </c>
      <c r="O180" s="17">
        <v>6.14489339380698E-2</v>
      </c>
      <c r="P180" s="17">
        <v>4.26935965711066E-2</v>
      </c>
      <c r="Q180" s="17">
        <v>3.4279953516838498E-2</v>
      </c>
      <c r="R180" s="17"/>
      <c r="S180" s="17">
        <v>8.1521133774802093E-2</v>
      </c>
      <c r="T180" s="17">
        <v>1.47849931086441E-2</v>
      </c>
      <c r="U180" s="17">
        <v>0</v>
      </c>
      <c r="V180" s="17">
        <v>0</v>
      </c>
      <c r="W180" s="17">
        <v>3.7170693525381701E-2</v>
      </c>
      <c r="X180" s="17"/>
      <c r="Y180" s="17">
        <v>6.4349183768534005E-2</v>
      </c>
      <c r="Z180" s="17">
        <v>1.23035319248986E-2</v>
      </c>
      <c r="AA180" s="17">
        <v>3.9297669986857499E-2</v>
      </c>
      <c r="AB180" s="17"/>
      <c r="AC180" s="17">
        <v>3.6992937574068102E-2</v>
      </c>
      <c r="AD180" s="17">
        <v>6.4871820177347606E-2</v>
      </c>
      <c r="AE180" s="17">
        <v>3.6965596269368198E-2</v>
      </c>
      <c r="AF180" s="17">
        <v>7.1055572449732103E-3</v>
      </c>
      <c r="AG180" s="17">
        <v>0</v>
      </c>
      <c r="AH180" s="17"/>
      <c r="AI180" s="17">
        <v>4.3952728469060703E-2</v>
      </c>
      <c r="AJ180" s="17">
        <v>5.1828910923058399E-2</v>
      </c>
      <c r="AK180" s="17">
        <v>3.9206616814250597E-2</v>
      </c>
      <c r="AL180" s="17">
        <v>0</v>
      </c>
      <c r="AM180" s="17"/>
      <c r="AN180" s="17">
        <v>9.3667250799482002E-3</v>
      </c>
      <c r="AO180" s="17">
        <v>4.87842726463091E-2</v>
      </c>
      <c r="AP180" s="17"/>
      <c r="AQ180" s="17">
        <v>3.6188356090564699E-2</v>
      </c>
      <c r="AR180" s="17">
        <v>4.6456597625357803E-2</v>
      </c>
      <c r="AS180" s="17"/>
      <c r="AT180" s="17">
        <v>7.3119493302230502E-3</v>
      </c>
      <c r="AU180" s="17">
        <v>9.7293095784414904E-2</v>
      </c>
      <c r="AV180" s="17">
        <v>0</v>
      </c>
    </row>
    <row r="181" spans="2:48" x14ac:dyDescent="0.35">
      <c r="B181" t="s">
        <v>77</v>
      </c>
      <c r="C181" s="17">
        <v>2.49295257983994E-2</v>
      </c>
      <c r="D181" s="17">
        <v>3.0887318028438901E-2</v>
      </c>
      <c r="E181" s="17">
        <v>1.8965076823729402E-2</v>
      </c>
      <c r="F181" s="17"/>
      <c r="G181" s="17">
        <v>1.7806834612291E-2</v>
      </c>
      <c r="H181" s="17">
        <v>2.3724640648765699E-2</v>
      </c>
      <c r="I181" s="17">
        <v>2.5541592622081E-2</v>
      </c>
      <c r="J181" s="17">
        <v>1.99884059899775E-2</v>
      </c>
      <c r="K181" s="17">
        <v>3.1529376843294502E-2</v>
      </c>
      <c r="L181" s="17">
        <v>2.7526578624608802E-2</v>
      </c>
      <c r="M181" s="17"/>
      <c r="N181" s="17">
        <v>9.4424931261652498E-3</v>
      </c>
      <c r="O181" s="17">
        <v>1.41625332608004E-2</v>
      </c>
      <c r="P181" s="17">
        <v>3.78454990521431E-2</v>
      </c>
      <c r="Q181" s="17">
        <v>3.6112845540649099E-2</v>
      </c>
      <c r="R181" s="17"/>
      <c r="S181" s="17">
        <v>1.11535407224583E-2</v>
      </c>
      <c r="T181" s="17">
        <v>4.1946181835618199E-2</v>
      </c>
      <c r="U181" s="17">
        <v>0</v>
      </c>
      <c r="V181" s="17">
        <v>0</v>
      </c>
      <c r="W181" s="17">
        <v>4.7249552436197398E-2</v>
      </c>
      <c r="X181" s="17"/>
      <c r="Y181" s="17">
        <v>0</v>
      </c>
      <c r="Z181" s="17">
        <v>2.4887168051506699E-2</v>
      </c>
      <c r="AA181" s="17">
        <v>0</v>
      </c>
      <c r="AB181" s="17"/>
      <c r="AC181" s="17">
        <v>4.7995067788842903E-2</v>
      </c>
      <c r="AD181" s="17">
        <v>2.25204141249493E-2</v>
      </c>
      <c r="AE181" s="17">
        <v>7.5321136817662598E-3</v>
      </c>
      <c r="AF181" s="17">
        <v>1.8898525344887899E-2</v>
      </c>
      <c r="AG181" s="17">
        <v>0</v>
      </c>
      <c r="AH181" s="17"/>
      <c r="AI181" s="17">
        <v>4.49698824280707E-2</v>
      </c>
      <c r="AJ181" s="17">
        <v>1.3736821813568801E-2</v>
      </c>
      <c r="AK181" s="17">
        <v>4.1240173050010202E-2</v>
      </c>
      <c r="AL181" s="17">
        <v>1.0524761271805501E-2</v>
      </c>
      <c r="AM181" s="17"/>
      <c r="AN181" s="17">
        <v>1.09786464002153E-2</v>
      </c>
      <c r="AO181" s="17">
        <v>2.7989649763674001E-2</v>
      </c>
      <c r="AP181" s="17"/>
      <c r="AQ181" s="17">
        <v>2.0170432894701398E-2</v>
      </c>
      <c r="AR181" s="17">
        <v>2.85899901056463E-2</v>
      </c>
      <c r="AS181" s="17"/>
      <c r="AT181" s="17">
        <v>2.4255567063121701E-2</v>
      </c>
      <c r="AU181" s="17">
        <v>0</v>
      </c>
      <c r="AV181" s="17">
        <v>0</v>
      </c>
    </row>
    <row r="182" spans="2:48"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row>
    <row r="183" spans="2:48" x14ac:dyDescent="0.35">
      <c r="B183" s="6" t="s">
        <v>179</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row>
    <row r="184" spans="2:48" x14ac:dyDescent="0.35">
      <c r="B184" s="24" t="s">
        <v>212</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row>
    <row r="185" spans="2:48" x14ac:dyDescent="0.35">
      <c r="B185" t="s">
        <v>174</v>
      </c>
      <c r="C185" s="17">
        <v>0.52818532369666904</v>
      </c>
      <c r="D185" s="17">
        <v>0.53913206670779301</v>
      </c>
      <c r="E185" s="17">
        <v>0.51710156105344895</v>
      </c>
      <c r="F185" s="17"/>
      <c r="G185" s="17">
        <v>0.36404008069139399</v>
      </c>
      <c r="H185" s="17">
        <v>0.33788075068537199</v>
      </c>
      <c r="I185" s="17">
        <v>0.47080229742461599</v>
      </c>
      <c r="J185" s="17">
        <v>0.59204784532953103</v>
      </c>
      <c r="K185" s="17">
        <v>0.562799670186788</v>
      </c>
      <c r="L185" s="17">
        <v>0.72079222938478504</v>
      </c>
      <c r="M185" s="17"/>
      <c r="N185" s="17">
        <v>0.57689467565950803</v>
      </c>
      <c r="O185" s="17">
        <v>0.47976381231052501</v>
      </c>
      <c r="P185" s="17">
        <v>0.482892522026588</v>
      </c>
      <c r="Q185" s="17">
        <v>0.57419518260716196</v>
      </c>
      <c r="R185" s="17"/>
      <c r="S185" s="17">
        <v>0.61940302768559996</v>
      </c>
      <c r="T185" s="17">
        <v>0.48845558054736099</v>
      </c>
      <c r="U185" s="17">
        <v>0.46369429371047</v>
      </c>
      <c r="V185" s="17">
        <v>0.41801613906531399</v>
      </c>
      <c r="W185" s="17">
        <v>0.42176312017768602</v>
      </c>
      <c r="X185" s="17"/>
      <c r="Y185" s="17">
        <v>0.53021525280173498</v>
      </c>
      <c r="Z185" s="17">
        <v>0.49707526052656098</v>
      </c>
      <c r="AA185" s="17">
        <v>0.54083502982464005</v>
      </c>
      <c r="AB185" s="17"/>
      <c r="AC185" s="17">
        <v>0.54471779286445099</v>
      </c>
      <c r="AD185" s="17">
        <v>0.45445551781494198</v>
      </c>
      <c r="AE185" s="17">
        <v>0.49757805060181498</v>
      </c>
      <c r="AF185" s="17">
        <v>0.48166110270034401</v>
      </c>
      <c r="AG185" s="17">
        <v>0.95110376996844703</v>
      </c>
      <c r="AH185" s="17"/>
      <c r="AI185" s="17">
        <v>0.51452964164120896</v>
      </c>
      <c r="AJ185" s="17">
        <v>0.47991287461597198</v>
      </c>
      <c r="AK185" s="17">
        <v>0.58551043641638101</v>
      </c>
      <c r="AL185" s="17">
        <v>0.58424557167698099</v>
      </c>
      <c r="AM185" s="17"/>
      <c r="AN185" s="17">
        <v>0.41122653069200099</v>
      </c>
      <c r="AO185" s="17">
        <v>0.54788323902650604</v>
      </c>
      <c r="AP185" s="17"/>
      <c r="AQ185" s="17">
        <v>0.480866036509974</v>
      </c>
      <c r="AR185" s="17">
        <v>0.566448406214485</v>
      </c>
      <c r="AS185" s="17"/>
      <c r="AT185" s="17">
        <v>0.51306867322555305</v>
      </c>
      <c r="AU185" s="17">
        <v>0.56227237561406396</v>
      </c>
      <c r="AV185" s="17">
        <v>0.56102184101540298</v>
      </c>
    </row>
    <row r="186" spans="2:48" x14ac:dyDescent="0.35">
      <c r="B186" t="s">
        <v>175</v>
      </c>
      <c r="C186" s="17">
        <v>0.43562394229836099</v>
      </c>
      <c r="D186" s="17">
        <v>0.45414804697130601</v>
      </c>
      <c r="E186" s="17">
        <v>0.41686797267666997</v>
      </c>
      <c r="F186" s="17"/>
      <c r="G186" s="17">
        <v>0.39929151477304903</v>
      </c>
      <c r="H186" s="17">
        <v>0.31612134817294701</v>
      </c>
      <c r="I186" s="17">
        <v>0.31081497515126</v>
      </c>
      <c r="J186" s="17">
        <v>0.452362804994208</v>
      </c>
      <c r="K186" s="17">
        <v>0.44889828602424198</v>
      </c>
      <c r="L186" s="17">
        <v>0.61019287328785299</v>
      </c>
      <c r="M186" s="17"/>
      <c r="N186" s="17">
        <v>0.40752412460424098</v>
      </c>
      <c r="O186" s="17">
        <v>0.49930730786680899</v>
      </c>
      <c r="P186" s="17">
        <v>0.39465655802501698</v>
      </c>
      <c r="Q186" s="17">
        <v>0.42216211733475201</v>
      </c>
      <c r="R186" s="17"/>
      <c r="S186" s="17">
        <v>0.55298500255213301</v>
      </c>
      <c r="T186" s="17">
        <v>0.31343871655932698</v>
      </c>
      <c r="U186" s="17">
        <v>0.46178394775377701</v>
      </c>
      <c r="V186" s="17">
        <v>0.52805773645374698</v>
      </c>
      <c r="W186" s="17">
        <v>0.42373963875818599</v>
      </c>
      <c r="X186" s="17"/>
      <c r="Y186" s="17">
        <v>0.49432453761421902</v>
      </c>
      <c r="Z186" s="17">
        <v>0.35473671885702801</v>
      </c>
      <c r="AA186" s="17">
        <v>0.39231935006477298</v>
      </c>
      <c r="AB186" s="17"/>
      <c r="AC186" s="17">
        <v>0.533501713866945</v>
      </c>
      <c r="AD186" s="17">
        <v>0.372746272114306</v>
      </c>
      <c r="AE186" s="17">
        <v>0.41068221141800398</v>
      </c>
      <c r="AF186" s="17">
        <v>0.48891222670565798</v>
      </c>
      <c r="AG186" s="17">
        <v>0.21101247064525899</v>
      </c>
      <c r="AH186" s="17"/>
      <c r="AI186" s="17">
        <v>0.385034999357656</v>
      </c>
      <c r="AJ186" s="17">
        <v>0.44148817770263199</v>
      </c>
      <c r="AK186" s="17">
        <v>0.473658051610435</v>
      </c>
      <c r="AL186" s="17">
        <v>0.38066355830062798</v>
      </c>
      <c r="AM186" s="17"/>
      <c r="AN186" s="17">
        <v>0.33891744625280301</v>
      </c>
      <c r="AO186" s="17">
        <v>0.448455083401951</v>
      </c>
      <c r="AP186" s="17"/>
      <c r="AQ186" s="17">
        <v>0.40703494407058499</v>
      </c>
      <c r="AR186" s="17">
        <v>0.454390324610008</v>
      </c>
      <c r="AS186" s="17"/>
      <c r="AT186" s="17">
        <v>0.35376001792523099</v>
      </c>
      <c r="AU186" s="17">
        <v>0.48656509999289499</v>
      </c>
      <c r="AV186" s="17">
        <v>0.416167791649528</v>
      </c>
    </row>
    <row r="187" spans="2:48" x14ac:dyDescent="0.35">
      <c r="B187" t="s">
        <v>165</v>
      </c>
      <c r="C187" s="17">
        <v>0.36551036157615302</v>
      </c>
      <c r="D187" s="17">
        <v>0.28997034200050498</v>
      </c>
      <c r="E187" s="17">
        <v>0.44199591040011499</v>
      </c>
      <c r="F187" s="17"/>
      <c r="G187" s="17">
        <v>0.443624015330088</v>
      </c>
      <c r="H187" s="17">
        <v>0.51082629823709103</v>
      </c>
      <c r="I187" s="17">
        <v>0.46815808206731002</v>
      </c>
      <c r="J187" s="17">
        <v>0.431650542240608</v>
      </c>
      <c r="K187" s="17">
        <v>0.22318761798532699</v>
      </c>
      <c r="L187" s="17">
        <v>0.18941268209652301</v>
      </c>
      <c r="M187" s="17"/>
      <c r="N187" s="17">
        <v>0.414000116495301</v>
      </c>
      <c r="O187" s="17">
        <v>0.36948568860925801</v>
      </c>
      <c r="P187" s="17">
        <v>0.28667925738449102</v>
      </c>
      <c r="Q187" s="17">
        <v>0.38556393704255598</v>
      </c>
      <c r="R187" s="17"/>
      <c r="S187" s="17">
        <v>0.26594558058490902</v>
      </c>
      <c r="T187" s="17">
        <v>0.44244469188929803</v>
      </c>
      <c r="U187" s="17">
        <v>0.42792120853666998</v>
      </c>
      <c r="V187" s="17">
        <v>0.174602750065284</v>
      </c>
      <c r="W187" s="17">
        <v>0.43782356467932598</v>
      </c>
      <c r="X187" s="17"/>
      <c r="Y187" s="17">
        <v>0.37830168686554599</v>
      </c>
      <c r="Z187" s="17">
        <v>0.44185328566562798</v>
      </c>
      <c r="AA187" s="17">
        <v>0.42970858639556497</v>
      </c>
      <c r="AB187" s="17"/>
      <c r="AC187" s="17">
        <v>0.31157363435729002</v>
      </c>
      <c r="AD187" s="17">
        <v>0.42805923993275802</v>
      </c>
      <c r="AE187" s="17">
        <v>0.378267218000987</v>
      </c>
      <c r="AF187" s="17">
        <v>0.49744991392798998</v>
      </c>
      <c r="AG187" s="17">
        <v>0.405137610762619</v>
      </c>
      <c r="AH187" s="17"/>
      <c r="AI187" s="17">
        <v>0.433580556724667</v>
      </c>
      <c r="AJ187" s="17">
        <v>0.36737648061379102</v>
      </c>
      <c r="AK187" s="17">
        <v>0.29220776107164398</v>
      </c>
      <c r="AL187" s="17">
        <v>0.40525874041464499</v>
      </c>
      <c r="AM187" s="17"/>
      <c r="AN187" s="17">
        <v>0.54977716771901097</v>
      </c>
      <c r="AO187" s="17">
        <v>0.33031874571233699</v>
      </c>
      <c r="AP187" s="17"/>
      <c r="AQ187" s="17">
        <v>0.42573570442057201</v>
      </c>
      <c r="AR187" s="17">
        <v>0.31641354553494699</v>
      </c>
      <c r="AS187" s="17"/>
      <c r="AT187" s="17">
        <v>0.451521963304857</v>
      </c>
      <c r="AU187" s="17">
        <v>0.31831849694504699</v>
      </c>
      <c r="AV187" s="17">
        <v>0.36747859633344798</v>
      </c>
    </row>
    <row r="188" spans="2:48" x14ac:dyDescent="0.35">
      <c r="B188" t="s">
        <v>176</v>
      </c>
      <c r="C188" s="17">
        <v>0.337776364216192</v>
      </c>
      <c r="D188" s="17">
        <v>0.32329732972608299</v>
      </c>
      <c r="E188" s="17">
        <v>0.35243663178877399</v>
      </c>
      <c r="F188" s="17"/>
      <c r="G188" s="17">
        <v>0.44123669099688401</v>
      </c>
      <c r="H188" s="17">
        <v>0.34589340415661302</v>
      </c>
      <c r="I188" s="17">
        <v>0.263683722516738</v>
      </c>
      <c r="J188" s="17">
        <v>0.26875971560279299</v>
      </c>
      <c r="K188" s="17">
        <v>0.366618236888408</v>
      </c>
      <c r="L188" s="17">
        <v>0.36673629748559999</v>
      </c>
      <c r="M188" s="17"/>
      <c r="N188" s="17">
        <v>0.35480232231400599</v>
      </c>
      <c r="O188" s="17">
        <v>0.38409047535035601</v>
      </c>
      <c r="P188" s="17">
        <v>0.279771381158119</v>
      </c>
      <c r="Q188" s="17">
        <v>0.32858986380502397</v>
      </c>
      <c r="R188" s="17"/>
      <c r="S188" s="17">
        <v>0.38767373798882099</v>
      </c>
      <c r="T188" s="17">
        <v>0.29772390042695901</v>
      </c>
      <c r="U188" s="17">
        <v>0.285808440959675</v>
      </c>
      <c r="V188" s="17">
        <v>0.11549522720349401</v>
      </c>
      <c r="W188" s="17">
        <v>0.37127510506747902</v>
      </c>
      <c r="X188" s="17"/>
      <c r="Y188" s="17">
        <v>0.370790181774794</v>
      </c>
      <c r="Z188" s="17">
        <v>0.32900593588757998</v>
      </c>
      <c r="AA188" s="17">
        <v>0.25896618688245199</v>
      </c>
      <c r="AB188" s="17"/>
      <c r="AC188" s="17">
        <v>0.235793911301413</v>
      </c>
      <c r="AD188" s="17">
        <v>0.39017338064326701</v>
      </c>
      <c r="AE188" s="17">
        <v>0.35288806468386102</v>
      </c>
      <c r="AF188" s="17">
        <v>0.33405432725578499</v>
      </c>
      <c r="AG188" s="17">
        <v>0.45381083785429199</v>
      </c>
      <c r="AH188" s="17"/>
      <c r="AI188" s="17">
        <v>0.333650199323418</v>
      </c>
      <c r="AJ188" s="17">
        <v>0.30805002778305601</v>
      </c>
      <c r="AK188" s="17">
        <v>0.41396420298594599</v>
      </c>
      <c r="AL188" s="17">
        <v>0.314356513906555</v>
      </c>
      <c r="AM188" s="17"/>
      <c r="AN188" s="17">
        <v>0.37151958233655702</v>
      </c>
      <c r="AO188" s="17">
        <v>0.32693998023304199</v>
      </c>
      <c r="AP188" s="17"/>
      <c r="AQ188" s="17">
        <v>0.322392763143801</v>
      </c>
      <c r="AR188" s="17">
        <v>0.34778740528520202</v>
      </c>
      <c r="AS188" s="17"/>
      <c r="AT188" s="17">
        <v>0.31443211993422898</v>
      </c>
      <c r="AU188" s="17">
        <v>0.52779481615665602</v>
      </c>
      <c r="AV188" s="17">
        <v>0.26058431705359397</v>
      </c>
    </row>
    <row r="189" spans="2:48" x14ac:dyDescent="0.35">
      <c r="B189" t="s">
        <v>177</v>
      </c>
      <c r="C189" s="17">
        <v>0.31790639419061001</v>
      </c>
      <c r="D189" s="17">
        <v>0.31042701145819102</v>
      </c>
      <c r="E189" s="17">
        <v>0.32547939584413299</v>
      </c>
      <c r="F189" s="17"/>
      <c r="G189" s="17">
        <v>0.26220389175625902</v>
      </c>
      <c r="H189" s="17">
        <v>0.38831541998950098</v>
      </c>
      <c r="I189" s="17">
        <v>0.28175549554864399</v>
      </c>
      <c r="J189" s="17">
        <v>0.27258531092252503</v>
      </c>
      <c r="K189" s="17">
        <v>0.35643760432118698</v>
      </c>
      <c r="L189" s="17">
        <v>0.32639103973967998</v>
      </c>
      <c r="M189" s="17"/>
      <c r="N189" s="17">
        <v>0.378398077966765</v>
      </c>
      <c r="O189" s="17">
        <v>0.35928089648170802</v>
      </c>
      <c r="P189" s="17">
        <v>0.28475347687265701</v>
      </c>
      <c r="Q189" s="17">
        <v>0.25848007722477401</v>
      </c>
      <c r="R189" s="17"/>
      <c r="S189" s="17">
        <v>0.27100137387286199</v>
      </c>
      <c r="T189" s="17">
        <v>0.441386686272838</v>
      </c>
      <c r="U189" s="17">
        <v>0.33442776263455498</v>
      </c>
      <c r="V189" s="17">
        <v>0.149293325592358</v>
      </c>
      <c r="W189" s="17">
        <v>0.23195685472765601</v>
      </c>
      <c r="X189" s="17"/>
      <c r="Y189" s="17">
        <v>0.257905637416869</v>
      </c>
      <c r="Z189" s="17">
        <v>0.42325877015867902</v>
      </c>
      <c r="AA189" s="17">
        <v>0.26159682204060702</v>
      </c>
      <c r="AB189" s="17"/>
      <c r="AC189" s="17">
        <v>0.31313781239515698</v>
      </c>
      <c r="AD189" s="17">
        <v>0.26389874634779797</v>
      </c>
      <c r="AE189" s="17">
        <v>0.40092013850972602</v>
      </c>
      <c r="AF189" s="17">
        <v>0.37543780136348398</v>
      </c>
      <c r="AG189" s="17">
        <v>0.30319546689605997</v>
      </c>
      <c r="AH189" s="17"/>
      <c r="AI189" s="17">
        <v>0.22897372463518401</v>
      </c>
      <c r="AJ189" s="17">
        <v>0.340831037389493</v>
      </c>
      <c r="AK189" s="17">
        <v>0.31920405656505302</v>
      </c>
      <c r="AL189" s="17">
        <v>0.42520431809001602</v>
      </c>
      <c r="AM189" s="17"/>
      <c r="AN189" s="17">
        <v>0.24107824861754301</v>
      </c>
      <c r="AO189" s="17">
        <v>0.33557227145400298</v>
      </c>
      <c r="AP189" s="17"/>
      <c r="AQ189" s="17">
        <v>0.346957098700162</v>
      </c>
      <c r="AR189" s="17">
        <v>0.29811943065426599</v>
      </c>
      <c r="AS189" s="17"/>
      <c r="AT189" s="17">
        <v>0.47056383682901898</v>
      </c>
      <c r="AU189" s="17">
        <v>0.24651440366757299</v>
      </c>
      <c r="AV189" s="17">
        <v>0.24888075928571199</v>
      </c>
    </row>
    <row r="190" spans="2:48" x14ac:dyDescent="0.35">
      <c r="B190" t="s">
        <v>170</v>
      </c>
      <c r="C190" s="17">
        <v>0.26868193731162698</v>
      </c>
      <c r="D190" s="17">
        <v>0.265153983254862</v>
      </c>
      <c r="E190" s="17">
        <v>0.27225405052755303</v>
      </c>
      <c r="F190" s="17"/>
      <c r="G190" s="17">
        <v>0.28559692257615199</v>
      </c>
      <c r="H190" s="17">
        <v>0.39571707591307898</v>
      </c>
      <c r="I190" s="17">
        <v>0.28366101422381201</v>
      </c>
      <c r="J190" s="17">
        <v>0.23439118459573799</v>
      </c>
      <c r="K190" s="17">
        <v>0.25083378442163601</v>
      </c>
      <c r="L190" s="17">
        <v>0.19169761190936299</v>
      </c>
      <c r="M190" s="17"/>
      <c r="N190" s="17">
        <v>0.28709158098658499</v>
      </c>
      <c r="O190" s="17">
        <v>0.245318072348266</v>
      </c>
      <c r="P190" s="17">
        <v>0.312980466449157</v>
      </c>
      <c r="Q190" s="17">
        <v>0.251947381534323</v>
      </c>
      <c r="R190" s="17"/>
      <c r="S190" s="17">
        <v>0.14257602086330201</v>
      </c>
      <c r="T190" s="17">
        <v>0.37801412013790597</v>
      </c>
      <c r="U190" s="17">
        <v>0.29290919355934097</v>
      </c>
      <c r="V190" s="17">
        <v>0.47173391591338898</v>
      </c>
      <c r="W190" s="17">
        <v>0.25823063887063002</v>
      </c>
      <c r="X190" s="17"/>
      <c r="Y190" s="17">
        <v>0.21342424754745201</v>
      </c>
      <c r="Z190" s="17">
        <v>0.35243228312111402</v>
      </c>
      <c r="AA190" s="17">
        <v>0.28783408833917101</v>
      </c>
      <c r="AB190" s="17"/>
      <c r="AC190" s="17">
        <v>0.23195750018442499</v>
      </c>
      <c r="AD190" s="17">
        <v>0.22290572139172801</v>
      </c>
      <c r="AE190" s="17">
        <v>0.29433763227989601</v>
      </c>
      <c r="AF190" s="17">
        <v>0.389645566707575</v>
      </c>
      <c r="AG190" s="17">
        <v>0.432746148623675</v>
      </c>
      <c r="AH190" s="17"/>
      <c r="AI190" s="17">
        <v>0.26103867810012399</v>
      </c>
      <c r="AJ190" s="17">
        <v>0.28306805700110199</v>
      </c>
      <c r="AK190" s="17">
        <v>0.25253364867269401</v>
      </c>
      <c r="AL190" s="17">
        <v>0.29015927655059198</v>
      </c>
      <c r="AM190" s="17"/>
      <c r="AN190" s="17">
        <v>0.351585937402767</v>
      </c>
      <c r="AO190" s="17">
        <v>0.25640522441406599</v>
      </c>
      <c r="AP190" s="17"/>
      <c r="AQ190" s="17">
        <v>0.27555623071655799</v>
      </c>
      <c r="AR190" s="17">
        <v>0.26316093795732198</v>
      </c>
      <c r="AS190" s="17"/>
      <c r="AT190" s="17">
        <v>0.32093584478349502</v>
      </c>
      <c r="AU190" s="17">
        <v>0.24203453751620699</v>
      </c>
      <c r="AV190" s="17">
        <v>0.228188399734394</v>
      </c>
    </row>
    <row r="191" spans="2:48" x14ac:dyDescent="0.35">
      <c r="B191" t="s">
        <v>178</v>
      </c>
      <c r="C191" s="17">
        <v>0.208451281362383</v>
      </c>
      <c r="D191" s="17">
        <v>0.25827260961089099</v>
      </c>
      <c r="E191" s="17">
        <v>0.158006342962415</v>
      </c>
      <c r="F191" s="17"/>
      <c r="G191" s="17">
        <v>0.28076056006299099</v>
      </c>
      <c r="H191" s="17">
        <v>0.247434250447925</v>
      </c>
      <c r="I191" s="17">
        <v>0.19408571269331601</v>
      </c>
      <c r="J191" s="17">
        <v>0.20394700306518901</v>
      </c>
      <c r="K191" s="17">
        <v>0.132894692913197</v>
      </c>
      <c r="L191" s="17">
        <v>0.206350964802164</v>
      </c>
      <c r="M191" s="17"/>
      <c r="N191" s="17">
        <v>0.23661434043910301</v>
      </c>
      <c r="O191" s="17">
        <v>0.21886722105703901</v>
      </c>
      <c r="P191" s="17">
        <v>0.24192333171581201</v>
      </c>
      <c r="Q191" s="17">
        <v>0.15075039032682999</v>
      </c>
      <c r="R191" s="17"/>
      <c r="S191" s="17">
        <v>0.205042362208889</v>
      </c>
      <c r="T191" s="17">
        <v>0.17424744154277899</v>
      </c>
      <c r="U191" s="17">
        <v>0.26978956060225401</v>
      </c>
      <c r="V191" s="17">
        <v>0.176912490142384</v>
      </c>
      <c r="W191" s="17">
        <v>0.25020422933081199</v>
      </c>
      <c r="X191" s="17"/>
      <c r="Y191" s="17">
        <v>0.225361877463952</v>
      </c>
      <c r="Z191" s="17">
        <v>0.18495443247042301</v>
      </c>
      <c r="AA191" s="17">
        <v>0.43018607326493202</v>
      </c>
      <c r="AB191" s="17"/>
      <c r="AC191" s="17">
        <v>0.18420008135781099</v>
      </c>
      <c r="AD191" s="17">
        <v>0.20345223135159901</v>
      </c>
      <c r="AE191" s="17">
        <v>0.211760122477369</v>
      </c>
      <c r="AF191" s="17">
        <v>0.12161968914448699</v>
      </c>
      <c r="AG191" s="17">
        <v>0.24299369524964801</v>
      </c>
      <c r="AH191" s="17"/>
      <c r="AI191" s="17">
        <v>0.24028754841316299</v>
      </c>
      <c r="AJ191" s="17">
        <v>0.221878653132417</v>
      </c>
      <c r="AK191" s="17">
        <v>7.7641890894718998E-2</v>
      </c>
      <c r="AL191" s="17">
        <v>0.29373805144233001</v>
      </c>
      <c r="AM191" s="17"/>
      <c r="AN191" s="17">
        <v>0.196478778147822</v>
      </c>
      <c r="AO191" s="17">
        <v>0.208009869321408</v>
      </c>
      <c r="AP191" s="17"/>
      <c r="AQ191" s="17">
        <v>0.21280973473383899</v>
      </c>
      <c r="AR191" s="17">
        <v>0.20719666962247499</v>
      </c>
      <c r="AS191" s="17"/>
      <c r="AT191" s="17">
        <v>0.20000844566190701</v>
      </c>
      <c r="AU191" s="17">
        <v>0.15484593513297901</v>
      </c>
      <c r="AV191" s="17">
        <v>0.51070180704145296</v>
      </c>
    </row>
    <row r="192" spans="2:48" x14ac:dyDescent="0.35">
      <c r="B192" t="s">
        <v>77</v>
      </c>
      <c r="C192" s="17">
        <v>3.5963180435120597E-2</v>
      </c>
      <c r="D192" s="17">
        <v>2.42258535898877E-2</v>
      </c>
      <c r="E192" s="17">
        <v>4.7847422596122999E-2</v>
      </c>
      <c r="F192" s="17"/>
      <c r="G192" s="17">
        <v>3.6502465280999603E-2</v>
      </c>
      <c r="H192" s="17">
        <v>2.9552934178685802E-2</v>
      </c>
      <c r="I192" s="17">
        <v>4.5263738774536703E-2</v>
      </c>
      <c r="J192" s="17">
        <v>2.2223016249673301E-2</v>
      </c>
      <c r="K192" s="17">
        <v>5.3370470430050401E-2</v>
      </c>
      <c r="L192" s="17">
        <v>3.27492216890942E-2</v>
      </c>
      <c r="M192" s="17"/>
      <c r="N192" s="17">
        <v>5.6360311907008099E-3</v>
      </c>
      <c r="O192" s="17">
        <v>1.41226024796248E-2</v>
      </c>
      <c r="P192" s="17">
        <v>5.54614526192138E-2</v>
      </c>
      <c r="Q192" s="17">
        <v>6.3212527830576695E-2</v>
      </c>
      <c r="R192" s="17"/>
      <c r="S192" s="17">
        <v>2.5521345122049701E-2</v>
      </c>
      <c r="T192" s="17">
        <v>5.2651675086574097E-2</v>
      </c>
      <c r="U192" s="17">
        <v>0</v>
      </c>
      <c r="V192" s="17">
        <v>0</v>
      </c>
      <c r="W192" s="17">
        <v>7.02802453122187E-2</v>
      </c>
      <c r="X192" s="17"/>
      <c r="Y192" s="17">
        <v>0</v>
      </c>
      <c r="Z192" s="17">
        <v>4.8233828819795203E-2</v>
      </c>
      <c r="AA192" s="17">
        <v>9.2175037611052293E-2</v>
      </c>
      <c r="AB192" s="17"/>
      <c r="AC192" s="17">
        <v>6.3858930128108199E-2</v>
      </c>
      <c r="AD192" s="17">
        <v>3.76870716003532E-2</v>
      </c>
      <c r="AE192" s="17">
        <v>2.0360659185571402E-2</v>
      </c>
      <c r="AF192" s="17">
        <v>1.3016753153431201E-2</v>
      </c>
      <c r="AG192" s="17">
        <v>0</v>
      </c>
      <c r="AH192" s="17"/>
      <c r="AI192" s="17">
        <v>5.3401413430183203E-2</v>
      </c>
      <c r="AJ192" s="17">
        <v>3.99521468711879E-2</v>
      </c>
      <c r="AK192" s="17">
        <v>2.8415276261957299E-2</v>
      </c>
      <c r="AL192" s="17">
        <v>0</v>
      </c>
      <c r="AM192" s="17"/>
      <c r="AN192" s="17">
        <v>3.75186377517032E-2</v>
      </c>
      <c r="AO192" s="17">
        <v>3.6313426436047902E-2</v>
      </c>
      <c r="AP192" s="17"/>
      <c r="AQ192" s="17">
        <v>3.11904740102916E-2</v>
      </c>
      <c r="AR192" s="17">
        <v>3.98249804323728E-2</v>
      </c>
      <c r="AS192" s="17"/>
      <c r="AT192" s="17">
        <v>3.8305444285773198E-2</v>
      </c>
      <c r="AU192" s="17">
        <v>0</v>
      </c>
      <c r="AV192" s="17">
        <v>7.4375952820005406E-2</v>
      </c>
    </row>
    <row r="193" spans="2:48" x14ac:dyDescent="0.35">
      <c r="B193" t="s">
        <v>172</v>
      </c>
      <c r="C193" s="17">
        <v>2.68067111936496E-2</v>
      </c>
      <c r="D193" s="17">
        <v>3.2100841490824199E-2</v>
      </c>
      <c r="E193" s="17">
        <v>2.1446314630348899E-2</v>
      </c>
      <c r="F193" s="17"/>
      <c r="G193" s="17">
        <v>3.0135907692865501E-2</v>
      </c>
      <c r="H193" s="17">
        <v>0</v>
      </c>
      <c r="I193" s="17">
        <v>7.8625622268175405E-2</v>
      </c>
      <c r="J193" s="17">
        <v>2.3885783597029801E-2</v>
      </c>
      <c r="K193" s="17">
        <v>4.3072960072629299E-2</v>
      </c>
      <c r="L193" s="17">
        <v>0</v>
      </c>
      <c r="M193" s="17"/>
      <c r="N193" s="17">
        <v>5.6360311907008099E-3</v>
      </c>
      <c r="O193" s="17">
        <v>2.2643885727962401E-2</v>
      </c>
      <c r="P193" s="17">
        <v>5.1865922690664902E-2</v>
      </c>
      <c r="Q193" s="17">
        <v>2.7136066916380101E-2</v>
      </c>
      <c r="R193" s="17"/>
      <c r="S193" s="17">
        <v>4.3918165872564502E-2</v>
      </c>
      <c r="T193" s="17">
        <v>0</v>
      </c>
      <c r="U193" s="17">
        <v>0</v>
      </c>
      <c r="V193" s="17">
        <v>0</v>
      </c>
      <c r="W193" s="17">
        <v>1.2820874411216199E-2</v>
      </c>
      <c r="X193" s="17"/>
      <c r="Y193" s="17">
        <v>6.0221139909793303E-2</v>
      </c>
      <c r="Z193" s="17">
        <v>0</v>
      </c>
      <c r="AA193" s="17">
        <v>0</v>
      </c>
      <c r="AB193" s="17"/>
      <c r="AC193" s="17">
        <v>3.0651987946215799E-2</v>
      </c>
      <c r="AD193" s="17">
        <v>6.2500393832228093E-2</v>
      </c>
      <c r="AE193" s="17">
        <v>0</v>
      </c>
      <c r="AF193" s="17">
        <v>0</v>
      </c>
      <c r="AG193" s="17">
        <v>0</v>
      </c>
      <c r="AH193" s="17"/>
      <c r="AI193" s="17">
        <v>2.3587918339903102E-2</v>
      </c>
      <c r="AJ193" s="17">
        <v>2.2284527237412699E-2</v>
      </c>
      <c r="AK193" s="17">
        <v>4.8389507455606801E-2</v>
      </c>
      <c r="AL193" s="17">
        <v>0</v>
      </c>
      <c r="AM193" s="17"/>
      <c r="AN193" s="17">
        <v>1.0318696801058701E-2</v>
      </c>
      <c r="AO193" s="17">
        <v>3.0514244389045798E-2</v>
      </c>
      <c r="AP193" s="17"/>
      <c r="AQ193" s="17">
        <v>1.90105585904305E-2</v>
      </c>
      <c r="AR193" s="17">
        <v>3.2814177913801097E-2</v>
      </c>
      <c r="AS193" s="17"/>
      <c r="AT193" s="17">
        <v>0</v>
      </c>
      <c r="AU193" s="17">
        <v>3.1883129374424203E-2</v>
      </c>
      <c r="AV193" s="17">
        <v>0</v>
      </c>
    </row>
    <row r="194" spans="2:48" x14ac:dyDescent="0.3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row>
    <row r="195" spans="2:48" x14ac:dyDescent="0.35">
      <c r="B195" s="6" t="s">
        <v>142</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row>
    <row r="196" spans="2:48" x14ac:dyDescent="0.35">
      <c r="B196" s="24" t="s">
        <v>80</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row>
    <row r="197" spans="2:48" x14ac:dyDescent="0.35">
      <c r="B197" t="s">
        <v>180</v>
      </c>
      <c r="C197" s="17">
        <v>0.42909020221358302</v>
      </c>
      <c r="D197" s="17">
        <v>0.43671161049548601</v>
      </c>
      <c r="E197" s="17">
        <v>0.42146027839997002</v>
      </c>
      <c r="F197" s="17"/>
      <c r="G197" s="17">
        <v>0.41259450386629998</v>
      </c>
      <c r="H197" s="17">
        <v>0.52030954839477805</v>
      </c>
      <c r="I197" s="17">
        <v>0.42241338204782802</v>
      </c>
      <c r="J197" s="17">
        <v>0.392181962325722</v>
      </c>
      <c r="K197" s="17">
        <v>0.43037820474140198</v>
      </c>
      <c r="L197" s="17">
        <v>0.402512154166908</v>
      </c>
      <c r="M197" s="17"/>
      <c r="N197" s="17">
        <v>0.48749953665780699</v>
      </c>
      <c r="O197" s="17">
        <v>0.38142468654952399</v>
      </c>
      <c r="P197" s="17">
        <v>0.45705823335882301</v>
      </c>
      <c r="Q197" s="17">
        <v>0.42380052055712802</v>
      </c>
      <c r="R197" s="17"/>
      <c r="S197" s="17">
        <v>0.29335580721259502</v>
      </c>
      <c r="T197" s="17">
        <v>0.52481667448246205</v>
      </c>
      <c r="U197" s="17">
        <v>0.50649166091960596</v>
      </c>
      <c r="V197" s="17">
        <v>0.50104029977470399</v>
      </c>
      <c r="W197" s="17">
        <v>0.42165547041218399</v>
      </c>
      <c r="X197" s="17"/>
      <c r="Y197" s="17">
        <v>0.36084958126689898</v>
      </c>
      <c r="Z197" s="17">
        <v>0.50283747738386897</v>
      </c>
      <c r="AA197" s="17">
        <v>0.53851576198338102</v>
      </c>
      <c r="AB197" s="17"/>
      <c r="AC197" s="17">
        <v>0.398483029322869</v>
      </c>
      <c r="AD197" s="17">
        <v>0.40821554276614702</v>
      </c>
      <c r="AE197" s="17">
        <v>0.422300682209172</v>
      </c>
      <c r="AF197" s="17">
        <v>0.54153618670780101</v>
      </c>
      <c r="AG197" s="17">
        <v>0.75136164105881798</v>
      </c>
      <c r="AH197" s="17"/>
      <c r="AI197" s="17">
        <v>0.45769670052547901</v>
      </c>
      <c r="AJ197" s="17">
        <v>0.439699312250727</v>
      </c>
      <c r="AK197" s="17">
        <v>0.345871625394927</v>
      </c>
      <c r="AL197" s="17">
        <v>0.48921478258904999</v>
      </c>
      <c r="AM197" s="17"/>
      <c r="AN197" s="17">
        <v>0.37660668624604299</v>
      </c>
      <c r="AO197" s="17">
        <v>0.44199256765438399</v>
      </c>
      <c r="AP197" s="17"/>
      <c r="AQ197" s="17">
        <v>0.42890291478237602</v>
      </c>
      <c r="AR197" s="17">
        <v>0.42880558742174402</v>
      </c>
      <c r="AS197" s="17"/>
      <c r="AT197" s="17">
        <v>0.53244141082402796</v>
      </c>
      <c r="AU197" s="17">
        <v>0.34023243094153599</v>
      </c>
      <c r="AV197" s="17">
        <v>0.52366757293827204</v>
      </c>
    </row>
    <row r="198" spans="2:48" x14ac:dyDescent="0.35">
      <c r="B198" t="s">
        <v>181</v>
      </c>
      <c r="C198" s="17">
        <v>0.30494910124056002</v>
      </c>
      <c r="D198" s="17">
        <v>0.271898963784104</v>
      </c>
      <c r="E198" s="17">
        <v>0.33803616618903798</v>
      </c>
      <c r="F198" s="17"/>
      <c r="G198" s="17">
        <v>0.38280451268872601</v>
      </c>
      <c r="H198" s="17">
        <v>0.36170972050467798</v>
      </c>
      <c r="I198" s="17">
        <v>0.42013146007671298</v>
      </c>
      <c r="J198" s="17">
        <v>0.346428004214338</v>
      </c>
      <c r="K198" s="17">
        <v>0.21900527304464101</v>
      </c>
      <c r="L198" s="17">
        <v>0.185830423313737</v>
      </c>
      <c r="M198" s="17"/>
      <c r="N198" s="17">
        <v>0.35276927635813699</v>
      </c>
      <c r="O198" s="17">
        <v>0.31207031929659201</v>
      </c>
      <c r="P198" s="17">
        <v>0.28761843419329702</v>
      </c>
      <c r="Q198" s="17">
        <v>0.27645174145107598</v>
      </c>
      <c r="R198" s="17"/>
      <c r="S198" s="17">
        <v>0.26058727578318402</v>
      </c>
      <c r="T198" s="17">
        <v>0.34829818881202701</v>
      </c>
      <c r="U198" s="17">
        <v>0.31228442300850801</v>
      </c>
      <c r="V198" s="17">
        <v>0.182460878043645</v>
      </c>
      <c r="W198" s="17">
        <v>0.32525843725706099</v>
      </c>
      <c r="X198" s="17"/>
      <c r="Y198" s="17">
        <v>0.27590482508617198</v>
      </c>
      <c r="Z198" s="17">
        <v>0.34148932396021098</v>
      </c>
      <c r="AA198" s="17">
        <v>0.41835764397605402</v>
      </c>
      <c r="AB198" s="17"/>
      <c r="AC198" s="17">
        <v>0.24779715922369799</v>
      </c>
      <c r="AD198" s="17">
        <v>0.33739131188752802</v>
      </c>
      <c r="AE198" s="17">
        <v>0.366036772569935</v>
      </c>
      <c r="AF198" s="17">
        <v>0.317938094895519</v>
      </c>
      <c r="AG198" s="17">
        <v>0.18672869496519601</v>
      </c>
      <c r="AH198" s="17"/>
      <c r="AI198" s="17">
        <v>0.31827497948642303</v>
      </c>
      <c r="AJ198" s="17">
        <v>0.27957598591599397</v>
      </c>
      <c r="AK198" s="17">
        <v>0.38330966519941401</v>
      </c>
      <c r="AL198" s="17">
        <v>0.314692088878263</v>
      </c>
      <c r="AM198" s="17"/>
      <c r="AN198" s="17">
        <v>0.41299328440269101</v>
      </c>
      <c r="AO198" s="17">
        <v>0.28296323691082997</v>
      </c>
      <c r="AP198" s="17"/>
      <c r="AQ198" s="17">
        <v>0.37053897768907401</v>
      </c>
      <c r="AR198" s="17">
        <v>0.259794707738984</v>
      </c>
      <c r="AS198" s="17"/>
      <c r="AT198" s="17">
        <v>0.34832596146859701</v>
      </c>
      <c r="AU198" s="17">
        <v>0.310142410854094</v>
      </c>
      <c r="AV198" s="17">
        <v>0.45086789250975801</v>
      </c>
    </row>
    <row r="199" spans="2:48" x14ac:dyDescent="0.35">
      <c r="B199" t="s">
        <v>182</v>
      </c>
      <c r="C199" s="17">
        <v>0.204475288764219</v>
      </c>
      <c r="D199" s="17">
        <v>0.21329490875101501</v>
      </c>
      <c r="E199" s="17">
        <v>0.19564581446298601</v>
      </c>
      <c r="F199" s="17"/>
      <c r="G199" s="17">
        <v>0.11769753867609201</v>
      </c>
      <c r="H199" s="17">
        <v>9.0859900191337994E-2</v>
      </c>
      <c r="I199" s="17">
        <v>0.14742850614235201</v>
      </c>
      <c r="J199" s="17">
        <v>0.19887718427436901</v>
      </c>
      <c r="K199" s="17">
        <v>0.26077792124306898</v>
      </c>
      <c r="L199" s="17">
        <v>0.32467972469086798</v>
      </c>
      <c r="M199" s="17"/>
      <c r="N199" s="17">
        <v>0.142101123529248</v>
      </c>
      <c r="O199" s="17">
        <v>0.22179220172477199</v>
      </c>
      <c r="P199" s="17">
        <v>0.214350576557506</v>
      </c>
      <c r="Q199" s="17">
        <v>0.22248682531061501</v>
      </c>
      <c r="R199" s="17"/>
      <c r="S199" s="17">
        <v>0.37859343703426901</v>
      </c>
      <c r="T199" s="17">
        <v>8.0968786776189697E-2</v>
      </c>
      <c r="U199" s="17">
        <v>7.4324512640647905E-2</v>
      </c>
      <c r="V199" s="17">
        <v>0.31649882218165198</v>
      </c>
      <c r="W199" s="17">
        <v>0.159353258892001</v>
      </c>
      <c r="X199" s="17"/>
      <c r="Y199" s="17">
        <v>0.28841714621468201</v>
      </c>
      <c r="Z199" s="17">
        <v>0.11833258525801001</v>
      </c>
      <c r="AA199" s="17">
        <v>1.4034389072661E-2</v>
      </c>
      <c r="AB199" s="17"/>
      <c r="AC199" s="17">
        <v>0.271698725298609</v>
      </c>
      <c r="AD199" s="17">
        <v>0.22758211295602401</v>
      </c>
      <c r="AE199" s="17">
        <v>0.16541128814396999</v>
      </c>
      <c r="AF199" s="17">
        <v>8.6370260268947494E-2</v>
      </c>
      <c r="AG199" s="17">
        <v>6.1909663975985497E-2</v>
      </c>
      <c r="AH199" s="17"/>
      <c r="AI199" s="17">
        <v>0.167699685357938</v>
      </c>
      <c r="AJ199" s="17">
        <v>0.19985591799720601</v>
      </c>
      <c r="AK199" s="17">
        <v>0.24842043280947801</v>
      </c>
      <c r="AL199" s="17">
        <v>0.13974958289917799</v>
      </c>
      <c r="AM199" s="17"/>
      <c r="AN199" s="17">
        <v>0.11119022809868601</v>
      </c>
      <c r="AO199" s="17">
        <v>0.22125906357486999</v>
      </c>
      <c r="AP199" s="17"/>
      <c r="AQ199" s="17">
        <v>0.16219078346652699</v>
      </c>
      <c r="AR199" s="17">
        <v>0.23543682608566599</v>
      </c>
      <c r="AS199" s="17"/>
      <c r="AT199" s="17">
        <v>8.03391921669704E-2</v>
      </c>
      <c r="AU199" s="17">
        <v>0.291818873289373</v>
      </c>
      <c r="AV199" s="17">
        <v>0</v>
      </c>
    </row>
    <row r="200" spans="2:48" x14ac:dyDescent="0.35">
      <c r="B200" t="s">
        <v>77</v>
      </c>
      <c r="C200" s="17">
        <v>6.14854077816381E-2</v>
      </c>
      <c r="D200" s="17">
        <v>7.80945169693949E-2</v>
      </c>
      <c r="E200" s="17">
        <v>4.4857740948006299E-2</v>
      </c>
      <c r="F200" s="17"/>
      <c r="G200" s="17">
        <v>8.6903444768882704E-2</v>
      </c>
      <c r="H200" s="17">
        <v>2.7120830909205602E-2</v>
      </c>
      <c r="I200" s="17">
        <v>1.00266517331067E-2</v>
      </c>
      <c r="J200" s="17">
        <v>6.2512849185570596E-2</v>
      </c>
      <c r="K200" s="17">
        <v>8.9838600970888097E-2</v>
      </c>
      <c r="L200" s="17">
        <v>8.6977697828487299E-2</v>
      </c>
      <c r="M200" s="17"/>
      <c r="N200" s="17">
        <v>1.7630063454808401E-2</v>
      </c>
      <c r="O200" s="17">
        <v>8.4712792429112393E-2</v>
      </c>
      <c r="P200" s="17">
        <v>4.0972755890374503E-2</v>
      </c>
      <c r="Q200" s="17">
        <v>7.7260912681180599E-2</v>
      </c>
      <c r="R200" s="17"/>
      <c r="S200" s="17">
        <v>6.7463479969952E-2</v>
      </c>
      <c r="T200" s="17">
        <v>4.5916349929321698E-2</v>
      </c>
      <c r="U200" s="17">
        <v>0.10689940343123799</v>
      </c>
      <c r="V200" s="17">
        <v>0</v>
      </c>
      <c r="W200" s="17">
        <v>9.3732833438754798E-2</v>
      </c>
      <c r="X200" s="17"/>
      <c r="Y200" s="17">
        <v>7.4828447432247994E-2</v>
      </c>
      <c r="Z200" s="17">
        <v>3.73406133979097E-2</v>
      </c>
      <c r="AA200" s="17">
        <v>2.9092204967903702E-2</v>
      </c>
      <c r="AB200" s="17"/>
      <c r="AC200" s="17">
        <v>8.2021086154823605E-2</v>
      </c>
      <c r="AD200" s="17">
        <v>2.68110323903018E-2</v>
      </c>
      <c r="AE200" s="17">
        <v>4.6251257076923402E-2</v>
      </c>
      <c r="AF200" s="17">
        <v>5.4155458127733001E-2</v>
      </c>
      <c r="AG200" s="17">
        <v>0</v>
      </c>
      <c r="AH200" s="17"/>
      <c r="AI200" s="17">
        <v>5.6328634630159698E-2</v>
      </c>
      <c r="AJ200" s="17">
        <v>8.0868783836073099E-2</v>
      </c>
      <c r="AK200" s="17">
        <v>2.2398276596180901E-2</v>
      </c>
      <c r="AL200" s="17">
        <v>5.6343545633509302E-2</v>
      </c>
      <c r="AM200" s="17"/>
      <c r="AN200" s="17">
        <v>9.9209801252579305E-2</v>
      </c>
      <c r="AO200" s="17">
        <v>5.3785131859916402E-2</v>
      </c>
      <c r="AP200" s="17"/>
      <c r="AQ200" s="17">
        <v>3.8367324062022999E-2</v>
      </c>
      <c r="AR200" s="17">
        <v>7.5962878753606605E-2</v>
      </c>
      <c r="AS200" s="17"/>
      <c r="AT200" s="17">
        <v>3.8893435540405301E-2</v>
      </c>
      <c r="AU200" s="17">
        <v>5.78062849149963E-2</v>
      </c>
      <c r="AV200" s="17">
        <v>2.54645345519692E-2</v>
      </c>
    </row>
    <row r="201" spans="2:48" x14ac:dyDescent="0.35">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row>
    <row r="202" spans="2:48" x14ac:dyDescent="0.35">
      <c r="B202" s="6" t="s">
        <v>142</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row>
    <row r="203" spans="2:48" x14ac:dyDescent="0.35">
      <c r="B203" s="24" t="s">
        <v>80</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row>
    <row r="204" spans="2:48" x14ac:dyDescent="0.35">
      <c r="B204" t="s">
        <v>183</v>
      </c>
      <c r="C204" s="17">
        <v>0.35541391586855298</v>
      </c>
      <c r="D204" s="17">
        <v>0.36503277150493102</v>
      </c>
      <c r="E204" s="17">
        <v>0.34578431291787898</v>
      </c>
      <c r="F204" s="17"/>
      <c r="G204" s="17">
        <v>0.31800593537657701</v>
      </c>
      <c r="H204" s="17">
        <v>0.50505370939966199</v>
      </c>
      <c r="I204" s="17">
        <v>0.34917437963190301</v>
      </c>
      <c r="J204" s="17">
        <v>0.30902498291675901</v>
      </c>
      <c r="K204" s="17">
        <v>0.39993130429042301</v>
      </c>
      <c r="L204" s="17">
        <v>0.27548620233968801</v>
      </c>
      <c r="M204" s="17"/>
      <c r="N204" s="17">
        <v>0.34466219070999399</v>
      </c>
      <c r="O204" s="17">
        <v>0.31123397754332</v>
      </c>
      <c r="P204" s="17">
        <v>0.41253850545413301</v>
      </c>
      <c r="Q204" s="17">
        <v>0.367869232522474</v>
      </c>
      <c r="R204" s="17"/>
      <c r="S204" s="17">
        <v>0.26427575706591799</v>
      </c>
      <c r="T204" s="17">
        <v>0.43058205894992502</v>
      </c>
      <c r="U204" s="17">
        <v>0.4113018926566</v>
      </c>
      <c r="V204" s="17">
        <v>0.38348414545283699</v>
      </c>
      <c r="W204" s="17">
        <v>0.32836800493068702</v>
      </c>
      <c r="X204" s="17"/>
      <c r="Y204" s="17">
        <v>0.36627346757295898</v>
      </c>
      <c r="Z204" s="17">
        <v>0.40586052661697603</v>
      </c>
      <c r="AA204" s="17">
        <v>0.39438932315354702</v>
      </c>
      <c r="AB204" s="17"/>
      <c r="AC204" s="17">
        <v>0.34001715984467101</v>
      </c>
      <c r="AD204" s="17">
        <v>0.32432478280218202</v>
      </c>
      <c r="AE204" s="17">
        <v>0.37905455040832797</v>
      </c>
      <c r="AF204" s="17">
        <v>0.37891433724856299</v>
      </c>
      <c r="AG204" s="17">
        <v>0.69441589155633898</v>
      </c>
      <c r="AH204" s="17"/>
      <c r="AI204" s="17">
        <v>0.36541793697185299</v>
      </c>
      <c r="AJ204" s="17">
        <v>0.355233141057202</v>
      </c>
      <c r="AK204" s="17">
        <v>0.297979575413377</v>
      </c>
      <c r="AL204" s="17">
        <v>0.41948302590919601</v>
      </c>
      <c r="AM204" s="17"/>
      <c r="AN204" s="17">
        <v>0.39158404991055801</v>
      </c>
      <c r="AO204" s="17">
        <v>0.35152738366744102</v>
      </c>
      <c r="AP204" s="17"/>
      <c r="AQ204" s="17">
        <v>0.41370869330464799</v>
      </c>
      <c r="AR204" s="17">
        <v>0.31178211525115401</v>
      </c>
      <c r="AS204" s="17"/>
      <c r="AT204" s="17">
        <v>0.42588166676577799</v>
      </c>
      <c r="AU204" s="17">
        <v>0.415554441330869</v>
      </c>
      <c r="AV204" s="17">
        <v>0.26993338501587899</v>
      </c>
    </row>
    <row r="205" spans="2:48" x14ac:dyDescent="0.35">
      <c r="B205" t="s">
        <v>184</v>
      </c>
      <c r="C205" s="17">
        <v>0.31185654165572602</v>
      </c>
      <c r="D205" s="17">
        <v>0.28149149327409101</v>
      </c>
      <c r="E205" s="17">
        <v>0.34225551743277299</v>
      </c>
      <c r="F205" s="17"/>
      <c r="G205" s="17">
        <v>0.45457752935125001</v>
      </c>
      <c r="H205" s="17">
        <v>0.366776512012221</v>
      </c>
      <c r="I205" s="17">
        <v>0.468219592036765</v>
      </c>
      <c r="J205" s="17">
        <v>0.32598954417077902</v>
      </c>
      <c r="K205" s="17">
        <v>0.167288423841601</v>
      </c>
      <c r="L205" s="17">
        <v>0.19574333433164501</v>
      </c>
      <c r="M205" s="17"/>
      <c r="N205" s="17">
        <v>0.34194754160853702</v>
      </c>
      <c r="O205" s="17">
        <v>0.35441525766611398</v>
      </c>
      <c r="P205" s="17">
        <v>0.25174332935778199</v>
      </c>
      <c r="Q205" s="17">
        <v>0.29445567738260098</v>
      </c>
      <c r="R205" s="17"/>
      <c r="S205" s="17">
        <v>0.238287754771312</v>
      </c>
      <c r="T205" s="17">
        <v>0.333157943502014</v>
      </c>
      <c r="U205" s="17">
        <v>0.31457693624284699</v>
      </c>
      <c r="V205" s="17">
        <v>0.101016663934926</v>
      </c>
      <c r="W205" s="17">
        <v>0.46535576420305003</v>
      </c>
      <c r="X205" s="17"/>
      <c r="Y205" s="17">
        <v>0.24638633012390801</v>
      </c>
      <c r="Z205" s="17">
        <v>0.32171825176769098</v>
      </c>
      <c r="AA205" s="17">
        <v>0.45360067620023498</v>
      </c>
      <c r="AB205" s="17"/>
      <c r="AC205" s="17">
        <v>0.20776950223023699</v>
      </c>
      <c r="AD205" s="17">
        <v>0.36502664238590199</v>
      </c>
      <c r="AE205" s="17">
        <v>0.412077462591598</v>
      </c>
      <c r="AF205" s="17">
        <v>0.341307772708699</v>
      </c>
      <c r="AG205" s="17">
        <v>8.1549885831153898E-2</v>
      </c>
      <c r="AH205" s="17"/>
      <c r="AI205" s="17">
        <v>0.33899393142447598</v>
      </c>
      <c r="AJ205" s="17">
        <v>0.30900628733096303</v>
      </c>
      <c r="AK205" s="17">
        <v>0.31271059956856501</v>
      </c>
      <c r="AL205" s="17">
        <v>0.31806751962639201</v>
      </c>
      <c r="AM205" s="17"/>
      <c r="AN205" s="17">
        <v>0.42081779308976502</v>
      </c>
      <c r="AO205" s="17">
        <v>0.29219622720451499</v>
      </c>
      <c r="AP205" s="17"/>
      <c r="AQ205" s="17">
        <v>0.40167868831273501</v>
      </c>
      <c r="AR205" s="17">
        <v>0.246339275141361</v>
      </c>
      <c r="AS205" s="17"/>
      <c r="AT205" s="17">
        <v>0.33743524812188103</v>
      </c>
      <c r="AU205" s="17">
        <v>0.298453738189567</v>
      </c>
      <c r="AV205" s="17">
        <v>0.46118156769091201</v>
      </c>
    </row>
    <row r="206" spans="2:48" x14ac:dyDescent="0.35">
      <c r="B206" t="s">
        <v>185</v>
      </c>
      <c r="C206" s="17">
        <v>0.26503623862922199</v>
      </c>
      <c r="D206" s="17">
        <v>0.28915066898898301</v>
      </c>
      <c r="E206" s="17">
        <v>0.240894864798018</v>
      </c>
      <c r="F206" s="17"/>
      <c r="G206" s="17">
        <v>0.15527306955269701</v>
      </c>
      <c r="H206" s="17">
        <v>0.10104894767891</v>
      </c>
      <c r="I206" s="17">
        <v>0.126253309080151</v>
      </c>
      <c r="J206" s="17">
        <v>0.28253586359733601</v>
      </c>
      <c r="K206" s="17">
        <v>0.35279457964282002</v>
      </c>
      <c r="L206" s="17">
        <v>0.44620820243877202</v>
      </c>
      <c r="M206" s="17"/>
      <c r="N206" s="17">
        <v>0.29080258673168802</v>
      </c>
      <c r="O206" s="17">
        <v>0.239067937323137</v>
      </c>
      <c r="P206" s="17">
        <v>0.28725711989872799</v>
      </c>
      <c r="Q206" s="17">
        <v>0.25309725964181601</v>
      </c>
      <c r="R206" s="17"/>
      <c r="S206" s="17">
        <v>0.41932110865302002</v>
      </c>
      <c r="T206" s="17">
        <v>0.176378827152467</v>
      </c>
      <c r="U206" s="17">
        <v>0.22104114931159399</v>
      </c>
      <c r="V206" s="17">
        <v>0.51549919061223604</v>
      </c>
      <c r="W206" s="17">
        <v>0.12124380867453299</v>
      </c>
      <c r="X206" s="17"/>
      <c r="Y206" s="17">
        <v>0.33455342100602897</v>
      </c>
      <c r="Z206" s="17">
        <v>0.199081997556914</v>
      </c>
      <c r="AA206" s="17">
        <v>0.11452707783445699</v>
      </c>
      <c r="AB206" s="17"/>
      <c r="AC206" s="17">
        <v>0.322676165935676</v>
      </c>
      <c r="AD206" s="17">
        <v>0.27751748828283901</v>
      </c>
      <c r="AE206" s="17">
        <v>0.17238276192506199</v>
      </c>
      <c r="AF206" s="17">
        <v>0.24227916743085401</v>
      </c>
      <c r="AG206" s="17">
        <v>0.22403422261250799</v>
      </c>
      <c r="AH206" s="17"/>
      <c r="AI206" s="17">
        <v>0.24639095756322599</v>
      </c>
      <c r="AJ206" s="17">
        <v>0.22101732299830201</v>
      </c>
      <c r="AK206" s="17">
        <v>0.376894988467456</v>
      </c>
      <c r="AL206" s="17">
        <v>0.250811514342969</v>
      </c>
      <c r="AM206" s="17"/>
      <c r="AN206" s="17">
        <v>0.110104854869468</v>
      </c>
      <c r="AO206" s="17">
        <v>0.29238457371349102</v>
      </c>
      <c r="AP206" s="17"/>
      <c r="AQ206" s="17">
        <v>0.14871430568691399</v>
      </c>
      <c r="AR206" s="17">
        <v>0.35053715014477299</v>
      </c>
      <c r="AS206" s="17"/>
      <c r="AT206" s="17">
        <v>0.173220045847433</v>
      </c>
      <c r="AU206" s="17">
        <v>0.24544206685905701</v>
      </c>
      <c r="AV206" s="17">
        <v>0.268885047293208</v>
      </c>
    </row>
    <row r="207" spans="2:48" x14ac:dyDescent="0.35">
      <c r="B207" t="s">
        <v>77</v>
      </c>
      <c r="C207" s="17">
        <v>6.7693303846498507E-2</v>
      </c>
      <c r="D207" s="17">
        <v>6.4325066231994896E-2</v>
      </c>
      <c r="E207" s="17">
        <v>7.1065304851330002E-2</v>
      </c>
      <c r="F207" s="17"/>
      <c r="G207" s="17">
        <v>7.2143465719476205E-2</v>
      </c>
      <c r="H207" s="17">
        <v>2.7120830909205602E-2</v>
      </c>
      <c r="I207" s="17">
        <v>5.6352719251181002E-2</v>
      </c>
      <c r="J207" s="17">
        <v>8.2449609315125905E-2</v>
      </c>
      <c r="K207" s="17">
        <v>7.9985692225156405E-2</v>
      </c>
      <c r="L207" s="17">
        <v>8.2562260889895003E-2</v>
      </c>
      <c r="M207" s="17"/>
      <c r="N207" s="17">
        <v>2.2587680949780701E-2</v>
      </c>
      <c r="O207" s="17">
        <v>9.5282827467428E-2</v>
      </c>
      <c r="P207" s="17">
        <v>4.8461045289355999E-2</v>
      </c>
      <c r="Q207" s="17">
        <v>8.4577830453107794E-2</v>
      </c>
      <c r="R207" s="17"/>
      <c r="S207" s="17">
        <v>7.8115379509750005E-2</v>
      </c>
      <c r="T207" s="17">
        <v>5.9881170395593902E-2</v>
      </c>
      <c r="U207" s="17">
        <v>5.3080021788959597E-2</v>
      </c>
      <c r="V207" s="17">
        <v>0</v>
      </c>
      <c r="W207" s="17">
        <v>8.5032422191729296E-2</v>
      </c>
      <c r="X207" s="17"/>
      <c r="Y207" s="17">
        <v>5.2786781297104103E-2</v>
      </c>
      <c r="Z207" s="17">
        <v>7.3339224058418598E-2</v>
      </c>
      <c r="AA207" s="17">
        <v>3.7482922811760903E-2</v>
      </c>
      <c r="AB207" s="17"/>
      <c r="AC207" s="17">
        <v>0.129537171989415</v>
      </c>
      <c r="AD207" s="17">
        <v>3.3131086529076897E-2</v>
      </c>
      <c r="AE207" s="17">
        <v>3.6485225075012298E-2</v>
      </c>
      <c r="AF207" s="17">
        <v>3.7498722611884097E-2</v>
      </c>
      <c r="AG207" s="17">
        <v>0</v>
      </c>
      <c r="AH207" s="17"/>
      <c r="AI207" s="17">
        <v>4.9197174040444998E-2</v>
      </c>
      <c r="AJ207" s="17">
        <v>0.11474324861353299</v>
      </c>
      <c r="AK207" s="17">
        <v>1.2414836550601899E-2</v>
      </c>
      <c r="AL207" s="17">
        <v>1.16379401214426E-2</v>
      </c>
      <c r="AM207" s="17"/>
      <c r="AN207" s="17">
        <v>7.7493302130208996E-2</v>
      </c>
      <c r="AO207" s="17">
        <v>6.3891815414553105E-2</v>
      </c>
      <c r="AP207" s="17"/>
      <c r="AQ207" s="17">
        <v>3.5898312695702601E-2</v>
      </c>
      <c r="AR207" s="17">
        <v>9.1341459462712493E-2</v>
      </c>
      <c r="AS207" s="17"/>
      <c r="AT207" s="17">
        <v>6.34630392649084E-2</v>
      </c>
      <c r="AU207" s="17">
        <v>4.0549753620507403E-2</v>
      </c>
      <c r="AV207" s="17">
        <v>0</v>
      </c>
    </row>
    <row r="208" spans="2:48"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row>
    <row r="209" spans="2:48" x14ac:dyDescent="0.35">
      <c r="B209" s="6" t="s">
        <v>189</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row>
    <row r="210" spans="2:48" x14ac:dyDescent="0.35">
      <c r="B210" s="24" t="s">
        <v>80</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row>
    <row r="211" spans="2:48" x14ac:dyDescent="0.35">
      <c r="B211" t="s">
        <v>186</v>
      </c>
      <c r="C211" s="17">
        <v>0.42457606430288702</v>
      </c>
      <c r="D211" s="17">
        <v>0.45038808162750699</v>
      </c>
      <c r="E211" s="17">
        <v>0.39873520676345398</v>
      </c>
      <c r="F211" s="17"/>
      <c r="G211" s="17">
        <v>0.44901868594120797</v>
      </c>
      <c r="H211" s="17">
        <v>0.39459990179558302</v>
      </c>
      <c r="I211" s="17">
        <v>0.41912062201004202</v>
      </c>
      <c r="J211" s="17">
        <v>0.40564401698428498</v>
      </c>
      <c r="K211" s="17">
        <v>0.48262872903081899</v>
      </c>
      <c r="L211" s="17">
        <v>0.41146934523606798</v>
      </c>
      <c r="M211" s="17"/>
      <c r="N211" s="17">
        <v>0.36983596830780702</v>
      </c>
      <c r="O211" s="17">
        <v>0.39884000576094403</v>
      </c>
      <c r="P211" s="17">
        <v>0.53771625323755901</v>
      </c>
      <c r="Q211" s="17">
        <v>0.40548507605471401</v>
      </c>
      <c r="R211" s="17"/>
      <c r="S211" s="17">
        <v>0.30380578294941701</v>
      </c>
      <c r="T211" s="17">
        <v>0.47888173166486703</v>
      </c>
      <c r="U211" s="17">
        <v>0.57108687791092105</v>
      </c>
      <c r="V211" s="17">
        <v>0.79176647131772104</v>
      </c>
      <c r="W211" s="17">
        <v>0.46428476733816498</v>
      </c>
      <c r="X211" s="17"/>
      <c r="Y211" s="17">
        <v>0.26097352014198699</v>
      </c>
      <c r="Z211" s="17">
        <v>0.501312585814087</v>
      </c>
      <c r="AA211" s="17">
        <v>0.43521754419942499</v>
      </c>
      <c r="AB211" s="17"/>
      <c r="AC211" s="17">
        <v>0.39694961637586101</v>
      </c>
      <c r="AD211" s="17">
        <v>0.44821822119821902</v>
      </c>
      <c r="AE211" s="17">
        <v>0.41445900218113801</v>
      </c>
      <c r="AF211" s="17">
        <v>0.27850477497185699</v>
      </c>
      <c r="AG211" s="17">
        <v>0.124819030989211</v>
      </c>
      <c r="AH211" s="17"/>
      <c r="AI211" s="17">
        <v>0.49749543209479302</v>
      </c>
      <c r="AJ211" s="17">
        <v>0.41421908448224598</v>
      </c>
      <c r="AK211" s="17">
        <v>0.428138871424109</v>
      </c>
      <c r="AL211" s="17">
        <v>0.40719045168958501</v>
      </c>
      <c r="AM211" s="17"/>
      <c r="AN211" s="17">
        <v>0.40928162079726799</v>
      </c>
      <c r="AO211" s="17">
        <v>0.42461210755602802</v>
      </c>
      <c r="AP211" s="17"/>
      <c r="AQ211" s="17">
        <v>0.41232049396141002</v>
      </c>
      <c r="AR211" s="17">
        <v>0.43436394150310498</v>
      </c>
      <c r="AS211" s="17"/>
      <c r="AT211" s="17">
        <v>0.50214602479102999</v>
      </c>
      <c r="AU211" s="17">
        <v>0.26595990352306798</v>
      </c>
      <c r="AV211" s="17">
        <v>0.59338416176253195</v>
      </c>
    </row>
    <row r="212" spans="2:48" x14ac:dyDescent="0.35">
      <c r="B212" t="s">
        <v>187</v>
      </c>
      <c r="C212" s="17">
        <v>0.30305695562638502</v>
      </c>
      <c r="D212" s="17">
        <v>0.31529014025989499</v>
      </c>
      <c r="E212" s="17">
        <v>0.29081010264342999</v>
      </c>
      <c r="F212" s="17"/>
      <c r="G212" s="17">
        <v>0.29503292362184302</v>
      </c>
      <c r="H212" s="17">
        <v>0.31487712479915603</v>
      </c>
      <c r="I212" s="17">
        <v>0.26645906849203799</v>
      </c>
      <c r="J212" s="17">
        <v>0.37510592566447398</v>
      </c>
      <c r="K212" s="17">
        <v>0.28141628087343101</v>
      </c>
      <c r="L212" s="17">
        <v>0.28788431679842902</v>
      </c>
      <c r="M212" s="17"/>
      <c r="N212" s="17">
        <v>0.30746067030818502</v>
      </c>
      <c r="O212" s="17">
        <v>0.33803018590926398</v>
      </c>
      <c r="P212" s="17">
        <v>0.25589683726249501</v>
      </c>
      <c r="Q212" s="17">
        <v>0.29971522831212299</v>
      </c>
      <c r="R212" s="17"/>
      <c r="S212" s="17">
        <v>0.38555488448927699</v>
      </c>
      <c r="T212" s="17">
        <v>0.25657374908893099</v>
      </c>
      <c r="U212" s="17">
        <v>0.24388874162420199</v>
      </c>
      <c r="V212" s="17">
        <v>8.4509727395972095E-2</v>
      </c>
      <c r="W212" s="17">
        <v>0.28386547490883102</v>
      </c>
      <c r="X212" s="17"/>
      <c r="Y212" s="17">
        <v>0.41061713327128002</v>
      </c>
      <c r="Z212" s="17">
        <v>0.278668546638283</v>
      </c>
      <c r="AA212" s="17">
        <v>0.32011988598202401</v>
      </c>
      <c r="AB212" s="17"/>
      <c r="AC212" s="17">
        <v>0.343916030371542</v>
      </c>
      <c r="AD212" s="17">
        <v>0.32912809737915599</v>
      </c>
      <c r="AE212" s="17">
        <v>0.28727993191888401</v>
      </c>
      <c r="AF212" s="17">
        <v>0.28454778243317302</v>
      </c>
      <c r="AG212" s="17">
        <v>0.43529044218488799</v>
      </c>
      <c r="AH212" s="17"/>
      <c r="AI212" s="17">
        <v>0.27020637130624198</v>
      </c>
      <c r="AJ212" s="17">
        <v>0.27060136927465001</v>
      </c>
      <c r="AK212" s="17">
        <v>0.36794433975169999</v>
      </c>
      <c r="AL212" s="17">
        <v>0.349324366648958</v>
      </c>
      <c r="AM212" s="17"/>
      <c r="AN212" s="17">
        <v>0.32499811247568999</v>
      </c>
      <c r="AO212" s="17">
        <v>0.29759360098322002</v>
      </c>
      <c r="AP212" s="17"/>
      <c r="AQ212" s="17">
        <v>0.35220580527052398</v>
      </c>
      <c r="AR212" s="17">
        <v>0.267012514506966</v>
      </c>
      <c r="AS212" s="17"/>
      <c r="AT212" s="17">
        <v>0.26092376425730401</v>
      </c>
      <c r="AU212" s="17">
        <v>0.39500860203730198</v>
      </c>
      <c r="AV212" s="17">
        <v>0.232703381653554</v>
      </c>
    </row>
    <row r="213" spans="2:48" x14ac:dyDescent="0.35">
      <c r="B213" t="s">
        <v>188</v>
      </c>
      <c r="C213" s="17">
        <v>0.15657870360575399</v>
      </c>
      <c r="D213" s="17">
        <v>0.15155404895565899</v>
      </c>
      <c r="E213" s="17">
        <v>0.16160897238967101</v>
      </c>
      <c r="F213" s="17"/>
      <c r="G213" s="17">
        <v>0.19122629392561899</v>
      </c>
      <c r="H213" s="17">
        <v>0.181986236586276</v>
      </c>
      <c r="I213" s="17">
        <v>0.191118413285459</v>
      </c>
      <c r="J213" s="17">
        <v>0.14738200065545901</v>
      </c>
      <c r="K213" s="17">
        <v>0.126522887777199</v>
      </c>
      <c r="L213" s="17">
        <v>0.127498157382505</v>
      </c>
      <c r="M213" s="17"/>
      <c r="N213" s="17">
        <v>0.248754219352957</v>
      </c>
      <c r="O213" s="17">
        <v>0.13532781662511001</v>
      </c>
      <c r="P213" s="17">
        <v>0.11245248558176001</v>
      </c>
      <c r="Q213" s="17">
        <v>0.154192979978623</v>
      </c>
      <c r="R213" s="17"/>
      <c r="S213" s="17">
        <v>0.15472913110098299</v>
      </c>
      <c r="T213" s="17">
        <v>0.17442120382644999</v>
      </c>
      <c r="U213" s="17">
        <v>0.18502438046487699</v>
      </c>
      <c r="V213" s="17">
        <v>0.123723801286307</v>
      </c>
      <c r="W213" s="17">
        <v>0.11798832901655699</v>
      </c>
      <c r="X213" s="17"/>
      <c r="Y213" s="17">
        <v>0.23206116225421899</v>
      </c>
      <c r="Z213" s="17">
        <v>0.143526140585227</v>
      </c>
      <c r="AA213" s="17">
        <v>0.244662569818551</v>
      </c>
      <c r="AB213" s="17"/>
      <c r="AC213" s="17">
        <v>0.140279245151195</v>
      </c>
      <c r="AD213" s="17">
        <v>0.14746130385360701</v>
      </c>
      <c r="AE213" s="17">
        <v>0.14740017211315701</v>
      </c>
      <c r="AF213" s="17">
        <v>0.317002742824534</v>
      </c>
      <c r="AG213" s="17">
        <v>0.22486107638637101</v>
      </c>
      <c r="AH213" s="17"/>
      <c r="AI213" s="17">
        <v>0.102425846634143</v>
      </c>
      <c r="AJ213" s="17">
        <v>0.18486233460429899</v>
      </c>
      <c r="AK213" s="17">
        <v>0.12612726693486501</v>
      </c>
      <c r="AL213" s="17">
        <v>0.189040422529587</v>
      </c>
      <c r="AM213" s="17"/>
      <c r="AN213" s="17">
        <v>0.181102123456437</v>
      </c>
      <c r="AO213" s="17">
        <v>0.15406769788962299</v>
      </c>
      <c r="AP213" s="17"/>
      <c r="AQ213" s="17">
        <v>0.162918391414895</v>
      </c>
      <c r="AR213" s="17">
        <v>0.150486068524847</v>
      </c>
      <c r="AS213" s="17"/>
      <c r="AT213" s="17">
        <v>0.163685842011665</v>
      </c>
      <c r="AU213" s="17">
        <v>0.242264735820065</v>
      </c>
      <c r="AV213" s="17">
        <v>0.17391245658391499</v>
      </c>
    </row>
    <row r="214" spans="2:48" x14ac:dyDescent="0.35">
      <c r="B214" t="s">
        <v>90</v>
      </c>
      <c r="C214" s="17">
        <v>0.115788276464974</v>
      </c>
      <c r="D214" s="17">
        <v>8.2767729156939002E-2</v>
      </c>
      <c r="E214" s="17">
        <v>0.148845718203445</v>
      </c>
      <c r="F214" s="17"/>
      <c r="G214" s="17">
        <v>6.4722096511330193E-2</v>
      </c>
      <c r="H214" s="17">
        <v>0.108536736818985</v>
      </c>
      <c r="I214" s="17">
        <v>0.123301896212461</v>
      </c>
      <c r="J214" s="17">
        <v>7.1868056695781404E-2</v>
      </c>
      <c r="K214" s="17">
        <v>0.10943210231855099</v>
      </c>
      <c r="L214" s="17">
        <v>0.173148180582999</v>
      </c>
      <c r="M214" s="17"/>
      <c r="N214" s="17">
        <v>7.3949142031050505E-2</v>
      </c>
      <c r="O214" s="17">
        <v>0.12780199170468201</v>
      </c>
      <c r="P214" s="17">
        <v>9.3934423918186002E-2</v>
      </c>
      <c r="Q214" s="17">
        <v>0.140606715654541</v>
      </c>
      <c r="R214" s="17"/>
      <c r="S214" s="17">
        <v>0.155910201460323</v>
      </c>
      <c r="T214" s="17">
        <v>9.0123315419751798E-2</v>
      </c>
      <c r="U214" s="17">
        <v>0</v>
      </c>
      <c r="V214" s="17">
        <v>0</v>
      </c>
      <c r="W214" s="17">
        <v>0.13386142873644699</v>
      </c>
      <c r="X214" s="17"/>
      <c r="Y214" s="17">
        <v>9.6348184332514603E-2</v>
      </c>
      <c r="Z214" s="17">
        <v>7.6492726962403598E-2</v>
      </c>
      <c r="AA214" s="17">
        <v>0</v>
      </c>
      <c r="AB214" s="17"/>
      <c r="AC214" s="17">
        <v>0.118855108101402</v>
      </c>
      <c r="AD214" s="17">
        <v>7.5192377569018504E-2</v>
      </c>
      <c r="AE214" s="17">
        <v>0.15086089378682199</v>
      </c>
      <c r="AF214" s="17">
        <v>0.11994469977043599</v>
      </c>
      <c r="AG214" s="17">
        <v>0.21502945043953001</v>
      </c>
      <c r="AH214" s="17"/>
      <c r="AI214" s="17">
        <v>0.129872349964822</v>
      </c>
      <c r="AJ214" s="17">
        <v>0.130317211638804</v>
      </c>
      <c r="AK214" s="17">
        <v>7.7789521889326502E-2</v>
      </c>
      <c r="AL214" s="17">
        <v>5.44447591318706E-2</v>
      </c>
      <c r="AM214" s="17"/>
      <c r="AN214" s="17">
        <v>8.4618143270604698E-2</v>
      </c>
      <c r="AO214" s="17">
        <v>0.123726593571129</v>
      </c>
      <c r="AP214" s="17"/>
      <c r="AQ214" s="17">
        <v>7.2555309353170505E-2</v>
      </c>
      <c r="AR214" s="17">
        <v>0.14813747546508199</v>
      </c>
      <c r="AS214" s="17"/>
      <c r="AT214" s="17">
        <v>7.3244368940000401E-2</v>
      </c>
      <c r="AU214" s="17">
        <v>9.6766758619565005E-2</v>
      </c>
      <c r="AV214" s="17">
        <v>0</v>
      </c>
    </row>
    <row r="215" spans="2:48" x14ac:dyDescent="0.35">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row>
    <row r="216" spans="2:48" x14ac:dyDescent="0.35">
      <c r="B216" s="6" t="s">
        <v>142</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row>
    <row r="217" spans="2:48" x14ac:dyDescent="0.35">
      <c r="B217" s="24" t="s">
        <v>192</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row>
    <row r="218" spans="2:48" x14ac:dyDescent="0.35">
      <c r="B218" t="s">
        <v>190</v>
      </c>
      <c r="C218" s="17">
        <v>0.62137583345581804</v>
      </c>
      <c r="D218" s="17">
        <v>0.57131045234275801</v>
      </c>
      <c r="E218" s="17">
        <v>0.67403624981100696</v>
      </c>
      <c r="F218" s="17"/>
      <c r="G218" s="17">
        <v>0.72280390907675496</v>
      </c>
      <c r="H218" s="17">
        <v>0.816141651587589</v>
      </c>
      <c r="I218" s="17">
        <v>0.60907682115583694</v>
      </c>
      <c r="J218" s="17">
        <v>0.587441275634766</v>
      </c>
      <c r="K218" s="17">
        <v>0.64844053547913905</v>
      </c>
      <c r="L218" s="17">
        <v>0.45328107673554102</v>
      </c>
      <c r="M218" s="17"/>
      <c r="N218" s="17">
        <v>0.52016786337266396</v>
      </c>
      <c r="O218" s="17">
        <v>0.63632415140739895</v>
      </c>
      <c r="P218" s="17">
        <v>0.62076320742124502</v>
      </c>
      <c r="Q218" s="17">
        <v>0.66910871104231295</v>
      </c>
      <c r="R218" s="17"/>
      <c r="S218" s="17">
        <v>0.44246624135170698</v>
      </c>
      <c r="T218" s="17">
        <v>0.77341590570926799</v>
      </c>
      <c r="U218" s="17">
        <v>0.57762098523005301</v>
      </c>
      <c r="V218" s="17">
        <v>0.18178345135295701</v>
      </c>
      <c r="W218" s="17">
        <v>0.67258246680663103</v>
      </c>
      <c r="X218" s="17"/>
      <c r="Y218" s="17">
        <v>0.63408242787403002</v>
      </c>
      <c r="Z218" s="17">
        <v>0.72658349391320498</v>
      </c>
      <c r="AA218" s="17">
        <v>0.83298103491405995</v>
      </c>
      <c r="AB218" s="17"/>
      <c r="AC218" s="17">
        <v>0.58586688037004497</v>
      </c>
      <c r="AD218" s="17">
        <v>0.59769355094838394</v>
      </c>
      <c r="AE218" s="17">
        <v>0.65502170743275201</v>
      </c>
      <c r="AF218" s="17">
        <v>0.74566339056374098</v>
      </c>
      <c r="AG218" s="17">
        <v>0.59999214327317696</v>
      </c>
      <c r="AH218" s="17"/>
      <c r="AI218" s="17">
        <v>0.68650254657097698</v>
      </c>
      <c r="AJ218" s="17">
        <v>0.59341905242142401</v>
      </c>
      <c r="AK218" s="17">
        <v>0.61568970202582496</v>
      </c>
      <c r="AL218" s="17">
        <v>0.58774861131601996</v>
      </c>
      <c r="AM218" s="17"/>
      <c r="AN218" s="17">
        <v>0.79514929942677903</v>
      </c>
      <c r="AO218" s="17">
        <v>0.57712884501810902</v>
      </c>
      <c r="AP218" s="17"/>
      <c r="AQ218" s="17">
        <v>0.71632243391966799</v>
      </c>
      <c r="AR218" s="17">
        <v>0.55747875302433503</v>
      </c>
      <c r="AS218" s="17"/>
      <c r="AT218" s="17">
        <v>0.72953109832042595</v>
      </c>
      <c r="AU218" s="17">
        <v>0.55533174157897403</v>
      </c>
      <c r="AV218" s="17">
        <v>0.70889111268370497</v>
      </c>
    </row>
    <row r="219" spans="2:48" x14ac:dyDescent="0.35">
      <c r="B219" t="s">
        <v>191</v>
      </c>
      <c r="C219" s="17">
        <v>0.29253494280971698</v>
      </c>
      <c r="D219" s="17">
        <v>0.33893865488098002</v>
      </c>
      <c r="E219" s="17">
        <v>0.243725990520298</v>
      </c>
      <c r="F219" s="17"/>
      <c r="G219" s="17">
        <v>0.18796924958477401</v>
      </c>
      <c r="H219" s="17">
        <v>0.17356349028798901</v>
      </c>
      <c r="I219" s="17">
        <v>0.234598931497806</v>
      </c>
      <c r="J219" s="17">
        <v>0.32352051678715299</v>
      </c>
      <c r="K219" s="17">
        <v>0.23602963090010301</v>
      </c>
      <c r="L219" s="17">
        <v>0.478228856494893</v>
      </c>
      <c r="M219" s="17"/>
      <c r="N219" s="17">
        <v>0.39139123523135499</v>
      </c>
      <c r="O219" s="17">
        <v>0.236991432373411</v>
      </c>
      <c r="P219" s="17">
        <v>0.319967278207133</v>
      </c>
      <c r="Q219" s="17">
        <v>0.26179089288225699</v>
      </c>
      <c r="R219" s="17"/>
      <c r="S219" s="17">
        <v>0.45810218732552599</v>
      </c>
      <c r="T219" s="17">
        <v>0.155053800753639</v>
      </c>
      <c r="U219" s="17">
        <v>0.42237901476994699</v>
      </c>
      <c r="V219" s="17">
        <v>0.64148536502611697</v>
      </c>
      <c r="W219" s="17">
        <v>0.21151764183969801</v>
      </c>
      <c r="X219" s="17"/>
      <c r="Y219" s="17">
        <v>0.35306960006267701</v>
      </c>
      <c r="Z219" s="17">
        <v>0.23866592064325201</v>
      </c>
      <c r="AA219" s="17">
        <v>0.167018965085941</v>
      </c>
      <c r="AB219" s="17"/>
      <c r="AC219" s="17">
        <v>0.328154667619173</v>
      </c>
      <c r="AD219" s="17">
        <v>0.33726924977582201</v>
      </c>
      <c r="AE219" s="17">
        <v>0.25116728175965802</v>
      </c>
      <c r="AF219" s="17">
        <v>0.17575594903321601</v>
      </c>
      <c r="AG219" s="17">
        <v>0.29001841694378799</v>
      </c>
      <c r="AH219" s="17"/>
      <c r="AI219" s="17">
        <v>0.23478478591365401</v>
      </c>
      <c r="AJ219" s="17">
        <v>0.28712374623930698</v>
      </c>
      <c r="AK219" s="17">
        <v>0.335766197983071</v>
      </c>
      <c r="AL219" s="17">
        <v>0.32090645369605902</v>
      </c>
      <c r="AM219" s="17"/>
      <c r="AN219" s="17">
        <v>0.167212897470256</v>
      </c>
      <c r="AO219" s="17">
        <v>0.32418154815419098</v>
      </c>
      <c r="AP219" s="17"/>
      <c r="AQ219" s="17">
        <v>0.20131588499276301</v>
      </c>
      <c r="AR219" s="17">
        <v>0.353923464839353</v>
      </c>
      <c r="AS219" s="17"/>
      <c r="AT219" s="17">
        <v>0.21417902326056201</v>
      </c>
      <c r="AU219" s="17">
        <v>0.44466825842102597</v>
      </c>
      <c r="AV219" s="17">
        <v>0.29110888731629497</v>
      </c>
    </row>
    <row r="220" spans="2:48" x14ac:dyDescent="0.35">
      <c r="B220" t="s">
        <v>77</v>
      </c>
      <c r="C220" s="17">
        <v>8.6089223734464398E-2</v>
      </c>
      <c r="D220" s="17">
        <v>8.9750892776262303E-2</v>
      </c>
      <c r="E220" s="17">
        <v>8.2237759668695398E-2</v>
      </c>
      <c r="F220" s="17"/>
      <c r="G220" s="17">
        <v>8.9226841338470905E-2</v>
      </c>
      <c r="H220" s="17">
        <v>1.02948581244222E-2</v>
      </c>
      <c r="I220" s="17">
        <v>0.156324247346358</v>
      </c>
      <c r="J220" s="17">
        <v>8.90382075780808E-2</v>
      </c>
      <c r="K220" s="17">
        <v>0.115529833620758</v>
      </c>
      <c r="L220" s="17">
        <v>6.8490066769566302E-2</v>
      </c>
      <c r="M220" s="17"/>
      <c r="N220" s="17">
        <v>8.8440901395980098E-2</v>
      </c>
      <c r="O220" s="17">
        <v>0.12668441621918999</v>
      </c>
      <c r="P220" s="17">
        <v>5.9269514371621902E-2</v>
      </c>
      <c r="Q220" s="17">
        <v>6.9100396075429699E-2</v>
      </c>
      <c r="R220" s="17"/>
      <c r="S220" s="17">
        <v>9.9431571322766907E-2</v>
      </c>
      <c r="T220" s="17">
        <v>7.1530293537092601E-2</v>
      </c>
      <c r="U220" s="17">
        <v>0</v>
      </c>
      <c r="V220" s="17">
        <v>0.17673118362092599</v>
      </c>
      <c r="W220" s="17">
        <v>0.115899891353671</v>
      </c>
      <c r="X220" s="17"/>
      <c r="Y220" s="17">
        <v>1.28479720632933E-2</v>
      </c>
      <c r="Z220" s="17">
        <v>3.4750585443542897E-2</v>
      </c>
      <c r="AA220" s="17">
        <v>0</v>
      </c>
      <c r="AB220" s="17"/>
      <c r="AC220" s="17">
        <v>8.5978452010782802E-2</v>
      </c>
      <c r="AD220" s="17">
        <v>6.50371992757936E-2</v>
      </c>
      <c r="AE220" s="17">
        <v>9.3811010807590106E-2</v>
      </c>
      <c r="AF220" s="17">
        <v>7.8580660403042596E-2</v>
      </c>
      <c r="AG220" s="17">
        <v>0.10998943978303501</v>
      </c>
      <c r="AH220" s="17"/>
      <c r="AI220" s="17">
        <v>7.8712667515369303E-2</v>
      </c>
      <c r="AJ220" s="17">
        <v>0.119457201339269</v>
      </c>
      <c r="AK220" s="17">
        <v>4.8544099991103998E-2</v>
      </c>
      <c r="AL220" s="17">
        <v>9.1344934987920498E-2</v>
      </c>
      <c r="AM220" s="17"/>
      <c r="AN220" s="17">
        <v>3.7637803102965002E-2</v>
      </c>
      <c r="AO220" s="17">
        <v>9.86896068276997E-2</v>
      </c>
      <c r="AP220" s="17"/>
      <c r="AQ220" s="17">
        <v>8.2361681087569402E-2</v>
      </c>
      <c r="AR220" s="17">
        <v>8.8597782136311795E-2</v>
      </c>
      <c r="AS220" s="17"/>
      <c r="AT220" s="17">
        <v>5.6289878419011903E-2</v>
      </c>
      <c r="AU220" s="17">
        <v>0</v>
      </c>
      <c r="AV220" s="17">
        <v>0</v>
      </c>
    </row>
    <row r="221" spans="2:48"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row>
    <row r="222" spans="2:48" x14ac:dyDescent="0.35">
      <c r="B222" s="6" t="s">
        <v>142</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row>
    <row r="223" spans="2:48" x14ac:dyDescent="0.35">
      <c r="B223" s="24" t="s">
        <v>192</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row>
    <row r="224" spans="2:48" x14ac:dyDescent="0.35">
      <c r="B224" t="s">
        <v>193</v>
      </c>
      <c r="C224" s="17">
        <v>0.61196274860821998</v>
      </c>
      <c r="D224" s="17">
        <v>0.61008463096180499</v>
      </c>
      <c r="E224" s="17">
        <v>0.61427261219417595</v>
      </c>
      <c r="F224" s="17"/>
      <c r="G224" s="17">
        <v>0.60491860818685295</v>
      </c>
      <c r="H224" s="17">
        <v>0.65298447999281295</v>
      </c>
      <c r="I224" s="17">
        <v>0.78256719958202403</v>
      </c>
      <c r="J224" s="17">
        <v>0.67749400400618198</v>
      </c>
      <c r="K224" s="17">
        <v>0.57810615728418802</v>
      </c>
      <c r="L224" s="17">
        <v>0.501838631690116</v>
      </c>
      <c r="M224" s="17"/>
      <c r="N224" s="17">
        <v>0.55738104931023602</v>
      </c>
      <c r="O224" s="17">
        <v>0.61297556924695495</v>
      </c>
      <c r="P224" s="17">
        <v>0.65992207398074898</v>
      </c>
      <c r="Q224" s="17">
        <v>0.60835238835364702</v>
      </c>
      <c r="R224" s="17"/>
      <c r="S224" s="17">
        <v>0.44098765581548099</v>
      </c>
      <c r="T224" s="17">
        <v>0.72282852985738599</v>
      </c>
      <c r="U224" s="17">
        <v>0.63172513854135803</v>
      </c>
      <c r="V224" s="17">
        <v>1</v>
      </c>
      <c r="W224" s="17">
        <v>0.78450742121348604</v>
      </c>
      <c r="X224" s="17"/>
      <c r="Y224" s="17">
        <v>0.53170625958463502</v>
      </c>
      <c r="Z224" s="17">
        <v>0.70552221576675</v>
      </c>
      <c r="AA224" s="17">
        <v>0.89204868888322297</v>
      </c>
      <c r="AB224" s="17"/>
      <c r="AC224" s="17">
        <v>0.65565621414920505</v>
      </c>
      <c r="AD224" s="17">
        <v>0.51806879841545295</v>
      </c>
      <c r="AE224" s="17">
        <v>0.57277557680671498</v>
      </c>
      <c r="AF224" s="17">
        <v>0.768530188658895</v>
      </c>
      <c r="AG224" s="17">
        <v>0.72365979066035302</v>
      </c>
      <c r="AH224" s="17"/>
      <c r="AI224" s="17">
        <v>0.65463688655734098</v>
      </c>
      <c r="AJ224" s="17">
        <v>0.60984690995292501</v>
      </c>
      <c r="AK224" s="17">
        <v>0.68857230923444901</v>
      </c>
      <c r="AL224" s="17">
        <v>0.59336563429840306</v>
      </c>
      <c r="AM224" s="17"/>
      <c r="AN224" s="17">
        <v>0.79329774523979901</v>
      </c>
      <c r="AO224" s="17">
        <v>0.583428984255699</v>
      </c>
      <c r="AP224" s="17"/>
      <c r="AQ224" s="17">
        <v>0.68444192701114803</v>
      </c>
      <c r="AR224" s="17">
        <v>0.56592846313860101</v>
      </c>
      <c r="AS224" s="17"/>
      <c r="AT224" s="17">
        <v>0.76531964314108603</v>
      </c>
      <c r="AU224" s="17">
        <v>0.50216956818861602</v>
      </c>
      <c r="AV224" s="17">
        <v>0.85923866162686002</v>
      </c>
    </row>
    <row r="225" spans="2:48" x14ac:dyDescent="0.35">
      <c r="B225" t="s">
        <v>191</v>
      </c>
      <c r="C225" s="17">
        <v>0.28975916905573101</v>
      </c>
      <c r="D225" s="17">
        <v>0.30277006081395502</v>
      </c>
      <c r="E225" s="17">
        <v>0.27375730402321002</v>
      </c>
      <c r="F225" s="17"/>
      <c r="G225" s="17">
        <v>0.26465307962321299</v>
      </c>
      <c r="H225" s="17">
        <v>0.22624977146086001</v>
      </c>
      <c r="I225" s="17">
        <v>0.14295616928176999</v>
      </c>
      <c r="J225" s="17">
        <v>0.29758347724406098</v>
      </c>
      <c r="K225" s="17">
        <v>0.36982978908848202</v>
      </c>
      <c r="L225" s="17">
        <v>0.34444933286152901</v>
      </c>
      <c r="M225" s="17"/>
      <c r="N225" s="17">
        <v>0.35932156155047201</v>
      </c>
      <c r="O225" s="17">
        <v>0.30168867475844402</v>
      </c>
      <c r="P225" s="17">
        <v>0.325371677933529</v>
      </c>
      <c r="Q225" s="17">
        <v>0.211803897883454</v>
      </c>
      <c r="R225" s="17"/>
      <c r="S225" s="17">
        <v>0.50225835586249701</v>
      </c>
      <c r="T225" s="17">
        <v>0.136251170931486</v>
      </c>
      <c r="U225" s="17">
        <v>0.36827486145864202</v>
      </c>
      <c r="V225" s="17">
        <v>0</v>
      </c>
      <c r="W225" s="17">
        <v>0.15010646486321799</v>
      </c>
      <c r="X225" s="17"/>
      <c r="Y225" s="17">
        <v>0.379120068637334</v>
      </c>
      <c r="Z225" s="17">
        <v>0.190293459977247</v>
      </c>
      <c r="AA225" s="17">
        <v>0.107951311116777</v>
      </c>
      <c r="AB225" s="17"/>
      <c r="AC225" s="17">
        <v>0.243094607958635</v>
      </c>
      <c r="AD225" s="17">
        <v>0.34347021092864799</v>
      </c>
      <c r="AE225" s="17">
        <v>0.31759969061648002</v>
      </c>
      <c r="AF225" s="17">
        <v>0.137307719382293</v>
      </c>
      <c r="AG225" s="17">
        <v>0.27634020933964698</v>
      </c>
      <c r="AH225" s="17"/>
      <c r="AI225" s="17">
        <v>0.23416984831500101</v>
      </c>
      <c r="AJ225" s="17">
        <v>0.29214980678111602</v>
      </c>
      <c r="AK225" s="17">
        <v>0.30050343374350003</v>
      </c>
      <c r="AL225" s="17">
        <v>0.31538462308880899</v>
      </c>
      <c r="AM225" s="17"/>
      <c r="AN225" s="17">
        <v>0.14363499285659601</v>
      </c>
      <c r="AO225" s="17">
        <v>0.31603950618858001</v>
      </c>
      <c r="AP225" s="17"/>
      <c r="AQ225" s="17">
        <v>0.22391819884942199</v>
      </c>
      <c r="AR225" s="17">
        <v>0.336108742615571</v>
      </c>
      <c r="AS225" s="17"/>
      <c r="AT225" s="17">
        <v>0.150906773380137</v>
      </c>
      <c r="AU225" s="17">
        <v>0.49783043181138398</v>
      </c>
      <c r="AV225" s="17">
        <v>0.14076133837314</v>
      </c>
    </row>
    <row r="226" spans="2:48" x14ac:dyDescent="0.35">
      <c r="B226" t="s">
        <v>77</v>
      </c>
      <c r="C226" s="17">
        <v>9.8278082336048303E-2</v>
      </c>
      <c r="D226" s="17">
        <v>8.7145308224239604E-2</v>
      </c>
      <c r="E226" s="17">
        <v>0.111970083782615</v>
      </c>
      <c r="F226" s="17"/>
      <c r="G226" s="17">
        <v>0.130428312189933</v>
      </c>
      <c r="H226" s="17">
        <v>0.120765748546327</v>
      </c>
      <c r="I226" s="17">
        <v>7.4476631136205396E-2</v>
      </c>
      <c r="J226" s="17">
        <v>2.4922518749757101E-2</v>
      </c>
      <c r="K226" s="17">
        <v>5.2064053627330097E-2</v>
      </c>
      <c r="L226" s="17">
        <v>0.15371203544835599</v>
      </c>
      <c r="M226" s="17"/>
      <c r="N226" s="17">
        <v>8.3297389139291897E-2</v>
      </c>
      <c r="O226" s="17">
        <v>8.5335755994600498E-2</v>
      </c>
      <c r="P226" s="17">
        <v>1.47062480857225E-2</v>
      </c>
      <c r="Q226" s="17">
        <v>0.17984371376289901</v>
      </c>
      <c r="R226" s="17"/>
      <c r="S226" s="17">
        <v>5.6753988322021498E-2</v>
      </c>
      <c r="T226" s="17">
        <v>0.140920299211128</v>
      </c>
      <c r="U226" s="17">
        <v>0</v>
      </c>
      <c r="V226" s="17">
        <v>0</v>
      </c>
      <c r="W226" s="17">
        <v>6.5386113923296602E-2</v>
      </c>
      <c r="X226" s="17"/>
      <c r="Y226" s="17">
        <v>8.9173671778029998E-2</v>
      </c>
      <c r="Z226" s="17">
        <v>0.10418432425600301</v>
      </c>
      <c r="AA226" s="17">
        <v>0</v>
      </c>
      <c r="AB226" s="17"/>
      <c r="AC226" s="17">
        <v>0.10124917789215999</v>
      </c>
      <c r="AD226" s="17">
        <v>0.13846099065589901</v>
      </c>
      <c r="AE226" s="17">
        <v>0.109624732576805</v>
      </c>
      <c r="AF226" s="17">
        <v>9.4162091958811298E-2</v>
      </c>
      <c r="AG226" s="17">
        <v>0</v>
      </c>
      <c r="AH226" s="17"/>
      <c r="AI226" s="17">
        <v>0.111193265127657</v>
      </c>
      <c r="AJ226" s="17">
        <v>9.8003283265959196E-2</v>
      </c>
      <c r="AK226" s="17">
        <v>1.0924257022050901E-2</v>
      </c>
      <c r="AL226" s="17">
        <v>9.1249742612787996E-2</v>
      </c>
      <c r="AM226" s="17"/>
      <c r="AN226" s="17">
        <v>6.3067261903604593E-2</v>
      </c>
      <c r="AO226" s="17">
        <v>0.10053150955572</v>
      </c>
      <c r="AP226" s="17"/>
      <c r="AQ226" s="17">
        <v>9.16398741394297E-2</v>
      </c>
      <c r="AR226" s="17">
        <v>9.7962794245828003E-2</v>
      </c>
      <c r="AS226" s="17"/>
      <c r="AT226" s="17">
        <v>8.3773583478776906E-2</v>
      </c>
      <c r="AU226" s="17">
        <v>0</v>
      </c>
      <c r="AV226" s="17">
        <v>0</v>
      </c>
    </row>
    <row r="227" spans="2:48"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row>
    <row r="228" spans="2:48" x14ac:dyDescent="0.35">
      <c r="B228" s="6" t="s">
        <v>142</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row>
    <row r="229" spans="2:48" x14ac:dyDescent="0.35">
      <c r="B229" s="24" t="s">
        <v>192</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row>
    <row r="230" spans="2:48" x14ac:dyDescent="0.35">
      <c r="B230" t="s">
        <v>194</v>
      </c>
      <c r="C230" s="17">
        <v>0.56867880390173897</v>
      </c>
      <c r="D230" s="17">
        <v>0.59867615117023498</v>
      </c>
      <c r="E230" s="17">
        <v>0.53286897363914798</v>
      </c>
      <c r="F230" s="17"/>
      <c r="G230" s="17">
        <v>0.65141575082785597</v>
      </c>
      <c r="H230" s="17">
        <v>0.77731011550217299</v>
      </c>
      <c r="I230" s="17">
        <v>0.72743488441134596</v>
      </c>
      <c r="J230" s="17">
        <v>0.48311777383203602</v>
      </c>
      <c r="K230" s="17">
        <v>0.59851085237576696</v>
      </c>
      <c r="L230" s="17">
        <v>0.42890102894832599</v>
      </c>
      <c r="M230" s="17"/>
      <c r="N230" s="17">
        <v>0.60616118805000496</v>
      </c>
      <c r="O230" s="17">
        <v>0.52490837182401595</v>
      </c>
      <c r="P230" s="17">
        <v>0.59521848878816896</v>
      </c>
      <c r="Q230" s="17">
        <v>0.57417542772561003</v>
      </c>
      <c r="R230" s="17"/>
      <c r="S230" s="17">
        <v>0.35258126319559902</v>
      </c>
      <c r="T230" s="17">
        <v>0.71334238257220794</v>
      </c>
      <c r="U230" s="17">
        <v>0.42030357939783802</v>
      </c>
      <c r="V230" s="17">
        <v>0.60080408993144396</v>
      </c>
      <c r="W230" s="17">
        <v>0.85578834702282702</v>
      </c>
      <c r="X230" s="17"/>
      <c r="Y230" s="17">
        <v>0.412003693990595</v>
      </c>
      <c r="Z230" s="17">
        <v>0.67272776434574</v>
      </c>
      <c r="AA230" s="17">
        <v>0.901566701684968</v>
      </c>
      <c r="AB230" s="17"/>
      <c r="AC230" s="17">
        <v>0.64326951367282204</v>
      </c>
      <c r="AD230" s="17">
        <v>0.53950620432727703</v>
      </c>
      <c r="AE230" s="17">
        <v>0.44659581417191702</v>
      </c>
      <c r="AF230" s="17">
        <v>0.85650821658038301</v>
      </c>
      <c r="AG230" s="17">
        <v>1</v>
      </c>
      <c r="AH230" s="17"/>
      <c r="AI230" s="17">
        <v>0.62912144886381605</v>
      </c>
      <c r="AJ230" s="17">
        <v>0.55805497501913204</v>
      </c>
      <c r="AK230" s="17">
        <v>0.58403806204785402</v>
      </c>
      <c r="AL230" s="17">
        <v>0.58953592597895099</v>
      </c>
      <c r="AM230" s="17"/>
      <c r="AN230" s="17">
        <v>0.63137248072356</v>
      </c>
      <c r="AO230" s="17">
        <v>0.56530337604883396</v>
      </c>
      <c r="AP230" s="17"/>
      <c r="AQ230" s="17">
        <v>0.64222886400428003</v>
      </c>
      <c r="AR230" s="17">
        <v>0.52564048247220596</v>
      </c>
      <c r="AS230" s="17"/>
      <c r="AT230" s="17">
        <v>0.72797801148617802</v>
      </c>
      <c r="AU230" s="17">
        <v>0.39964531728597502</v>
      </c>
      <c r="AV230" s="17">
        <v>0.77410968838286998</v>
      </c>
    </row>
    <row r="231" spans="2:48" x14ac:dyDescent="0.35">
      <c r="B231" t="s">
        <v>191</v>
      </c>
      <c r="C231" s="17">
        <v>0.37632199912408498</v>
      </c>
      <c r="D231" s="17">
        <v>0.39372851424658101</v>
      </c>
      <c r="E231" s="17">
        <v>0.355542683325904</v>
      </c>
      <c r="F231" s="17"/>
      <c r="G231" s="17">
        <v>0.30291562523997401</v>
      </c>
      <c r="H231" s="17">
        <v>0.16234240819137899</v>
      </c>
      <c r="I231" s="17">
        <v>0.18986447529429401</v>
      </c>
      <c r="J231" s="17">
        <v>0.44316188152218799</v>
      </c>
      <c r="K231" s="17">
        <v>0.389273362214344</v>
      </c>
      <c r="L231" s="17">
        <v>0.51292132964342296</v>
      </c>
      <c r="M231" s="17"/>
      <c r="N231" s="17">
        <v>0.30032164792787702</v>
      </c>
      <c r="O231" s="17">
        <v>0.43120443038371797</v>
      </c>
      <c r="P231" s="17">
        <v>0.40478151121183098</v>
      </c>
      <c r="Q231" s="17">
        <v>0.33960211416887498</v>
      </c>
      <c r="R231" s="17"/>
      <c r="S231" s="17">
        <v>0.62093863614843503</v>
      </c>
      <c r="T231" s="17">
        <v>0.181080686859906</v>
      </c>
      <c r="U231" s="17">
        <v>0.57969642060216198</v>
      </c>
      <c r="V231" s="17">
        <v>0.39919591006855598</v>
      </c>
      <c r="W231" s="17">
        <v>0.121491534263117</v>
      </c>
      <c r="X231" s="17"/>
      <c r="Y231" s="17">
        <v>0.587996306009405</v>
      </c>
      <c r="Z231" s="17">
        <v>0.26457428203264</v>
      </c>
      <c r="AA231" s="17">
        <v>9.8433298315031503E-2</v>
      </c>
      <c r="AB231" s="17"/>
      <c r="AC231" s="17">
        <v>0.322136727900668</v>
      </c>
      <c r="AD231" s="17">
        <v>0.396951771047032</v>
      </c>
      <c r="AE231" s="17">
        <v>0.48276229037582102</v>
      </c>
      <c r="AF231" s="17">
        <v>5.7453781931864401E-2</v>
      </c>
      <c r="AG231" s="17">
        <v>0</v>
      </c>
      <c r="AH231" s="17"/>
      <c r="AI231" s="17">
        <v>0.31533995871381798</v>
      </c>
      <c r="AJ231" s="17">
        <v>0.38791210159400702</v>
      </c>
      <c r="AK231" s="17">
        <v>0.37128512579735001</v>
      </c>
      <c r="AL231" s="17">
        <v>0.356395006640297</v>
      </c>
      <c r="AM231" s="17"/>
      <c r="AN231" s="17">
        <v>0.24813680271735</v>
      </c>
      <c r="AO231" s="17">
        <v>0.390010678194122</v>
      </c>
      <c r="AP231" s="17"/>
      <c r="AQ231" s="17">
        <v>0.296198929724657</v>
      </c>
      <c r="AR231" s="17">
        <v>0.42292197012257898</v>
      </c>
      <c r="AS231" s="17"/>
      <c r="AT231" s="17">
        <v>0.221605542663386</v>
      </c>
      <c r="AU231" s="17">
        <v>0.60035468271402503</v>
      </c>
      <c r="AV231" s="17">
        <v>0.22589031161713</v>
      </c>
    </row>
    <row r="232" spans="2:48" x14ac:dyDescent="0.35">
      <c r="B232" t="s">
        <v>77</v>
      </c>
      <c r="C232" s="17">
        <v>5.4999196974176302E-2</v>
      </c>
      <c r="D232" s="17">
        <v>7.5953345831838697E-3</v>
      </c>
      <c r="E232" s="17">
        <v>0.11158834303494899</v>
      </c>
      <c r="F232" s="17"/>
      <c r="G232" s="17">
        <v>4.5668623932170499E-2</v>
      </c>
      <c r="H232" s="17">
        <v>6.0347476306448398E-2</v>
      </c>
      <c r="I232" s="17">
        <v>8.2700640294359903E-2</v>
      </c>
      <c r="J232" s="17">
        <v>7.3720344645775801E-2</v>
      </c>
      <c r="K232" s="17">
        <v>1.2215785409888699E-2</v>
      </c>
      <c r="L232" s="17">
        <v>5.8177641408250998E-2</v>
      </c>
      <c r="M232" s="17"/>
      <c r="N232" s="17">
        <v>9.3517164022118002E-2</v>
      </c>
      <c r="O232" s="17">
        <v>4.3887197792265797E-2</v>
      </c>
      <c r="P232" s="17">
        <v>0</v>
      </c>
      <c r="Q232" s="17">
        <v>8.6222458105515598E-2</v>
      </c>
      <c r="R232" s="17"/>
      <c r="S232" s="17">
        <v>2.6480100655965899E-2</v>
      </c>
      <c r="T232" s="17">
        <v>0.105576930567886</v>
      </c>
      <c r="U232" s="17">
        <v>0</v>
      </c>
      <c r="V232" s="17">
        <v>0</v>
      </c>
      <c r="W232" s="17">
        <v>2.27201187140561E-2</v>
      </c>
      <c r="X232" s="17"/>
      <c r="Y232" s="17">
        <v>0</v>
      </c>
      <c r="Z232" s="17">
        <v>6.2697953621619507E-2</v>
      </c>
      <c r="AA232" s="17">
        <v>0</v>
      </c>
      <c r="AB232" s="17"/>
      <c r="AC232" s="17">
        <v>3.4593758426510399E-2</v>
      </c>
      <c r="AD232" s="17">
        <v>6.3542024625690696E-2</v>
      </c>
      <c r="AE232" s="17">
        <v>7.0641895452262196E-2</v>
      </c>
      <c r="AF232" s="17">
        <v>8.6038001487752702E-2</v>
      </c>
      <c r="AG232" s="17">
        <v>0</v>
      </c>
      <c r="AH232" s="17"/>
      <c r="AI232" s="17">
        <v>5.5538592422365099E-2</v>
      </c>
      <c r="AJ232" s="17">
        <v>5.4032923386860797E-2</v>
      </c>
      <c r="AK232" s="17">
        <v>4.4676812154795499E-2</v>
      </c>
      <c r="AL232" s="17">
        <v>5.4069067380751498E-2</v>
      </c>
      <c r="AM232" s="17"/>
      <c r="AN232" s="17">
        <v>0.12049071655908999</v>
      </c>
      <c r="AO232" s="17">
        <v>4.4685945757043502E-2</v>
      </c>
      <c r="AP232" s="17"/>
      <c r="AQ232" s="17">
        <v>6.1572206271063003E-2</v>
      </c>
      <c r="AR232" s="17">
        <v>5.1437547405215202E-2</v>
      </c>
      <c r="AS232" s="17"/>
      <c r="AT232" s="17">
        <v>5.0416445850436802E-2</v>
      </c>
      <c r="AU232" s="17">
        <v>0</v>
      </c>
      <c r="AV232" s="17">
        <v>0</v>
      </c>
    </row>
    <row r="233" spans="2:48" x14ac:dyDescent="0.3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row>
    <row r="234" spans="2:48" x14ac:dyDescent="0.35">
      <c r="B234" s="6" t="s">
        <v>195</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row>
    <row r="235" spans="2:48" x14ac:dyDescent="0.35">
      <c r="B235" s="24" t="s">
        <v>212</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row>
    <row r="236" spans="2:48" x14ac:dyDescent="0.35">
      <c r="B236" t="s">
        <v>131</v>
      </c>
      <c r="C236" s="17">
        <v>0.33863715045200399</v>
      </c>
      <c r="D236" s="17">
        <v>0.33086168610533301</v>
      </c>
      <c r="E236" s="17">
        <v>0.346509939753055</v>
      </c>
      <c r="F236" s="17"/>
      <c r="G236" s="17">
        <v>0.32634263298577099</v>
      </c>
      <c r="H236" s="17">
        <v>0.49645847369419099</v>
      </c>
      <c r="I236" s="17">
        <v>0.38035467423153901</v>
      </c>
      <c r="J236" s="17">
        <v>0.28059738832859099</v>
      </c>
      <c r="K236" s="17">
        <v>0.26806715399598902</v>
      </c>
      <c r="L236" s="17">
        <v>0.28440090143233099</v>
      </c>
      <c r="M236" s="17"/>
      <c r="N236" s="17">
        <v>0.31715388331175098</v>
      </c>
      <c r="O236" s="17">
        <v>0.31387445035205602</v>
      </c>
      <c r="P236" s="17">
        <v>0.39718962525463702</v>
      </c>
      <c r="Q236" s="17">
        <v>0.33091710750247</v>
      </c>
      <c r="R236" s="17"/>
      <c r="S236" s="17">
        <v>0.25747012514011203</v>
      </c>
      <c r="T236" s="17">
        <v>0.38639956430924599</v>
      </c>
      <c r="U236" s="17">
        <v>0.36370745212877498</v>
      </c>
      <c r="V236" s="17">
        <v>0.383857853259921</v>
      </c>
      <c r="W236" s="17">
        <v>0.38581541095772898</v>
      </c>
      <c r="X236" s="17"/>
      <c r="Y236" s="17">
        <v>0.41319359947296902</v>
      </c>
      <c r="Z236" s="17">
        <v>0.40501069726233002</v>
      </c>
      <c r="AA236" s="17">
        <v>0.40541203565508399</v>
      </c>
      <c r="AB236" s="17"/>
      <c r="AC236" s="17">
        <v>0.28070497225039098</v>
      </c>
      <c r="AD236" s="17">
        <v>0.26090760838441202</v>
      </c>
      <c r="AE236" s="17">
        <v>0.33714185415464798</v>
      </c>
      <c r="AF236" s="17">
        <v>0.51190335135453202</v>
      </c>
      <c r="AG236" s="17">
        <v>0.78898752935474104</v>
      </c>
      <c r="AH236" s="17"/>
      <c r="AI236" s="17">
        <v>0.351958399244581</v>
      </c>
      <c r="AJ236" s="17">
        <v>0.31149331647773598</v>
      </c>
      <c r="AK236" s="17">
        <v>0.40831308941448702</v>
      </c>
      <c r="AL236" s="17">
        <v>0.34457093219794299</v>
      </c>
      <c r="AM236" s="17"/>
      <c r="AN236" s="17">
        <v>0.441815547810611</v>
      </c>
      <c r="AO236" s="17">
        <v>0.31857855141225899</v>
      </c>
      <c r="AP236" s="17"/>
      <c r="AQ236" s="17">
        <v>0.37859356222625401</v>
      </c>
      <c r="AR236" s="17">
        <v>0.31099488176913997</v>
      </c>
      <c r="AS236" s="17"/>
      <c r="AT236" s="17">
        <v>0.42224259065821501</v>
      </c>
      <c r="AU236" s="17">
        <v>0.40980377681258501</v>
      </c>
      <c r="AV236" s="17">
        <v>0.25964728699965101</v>
      </c>
    </row>
    <row r="237" spans="2:48" x14ac:dyDescent="0.35">
      <c r="B237" t="s">
        <v>132</v>
      </c>
      <c r="C237" s="17">
        <v>0.30644134164263898</v>
      </c>
      <c r="D237" s="17">
        <v>0.324252480566805</v>
      </c>
      <c r="E237" s="17">
        <v>0.28840726191314597</v>
      </c>
      <c r="F237" s="17"/>
      <c r="G237" s="17">
        <v>0.43846706676591002</v>
      </c>
      <c r="H237" s="17">
        <v>0.32527924149774801</v>
      </c>
      <c r="I237" s="17">
        <v>0.35066272782514801</v>
      </c>
      <c r="J237" s="17">
        <v>0.32560792322272297</v>
      </c>
      <c r="K237" s="17">
        <v>0.30999857880182502</v>
      </c>
      <c r="L237" s="17">
        <v>0.18158081905713999</v>
      </c>
      <c r="M237" s="17"/>
      <c r="N237" s="17">
        <v>0.34491834950723099</v>
      </c>
      <c r="O237" s="17">
        <v>0.32877370384126697</v>
      </c>
      <c r="P237" s="17">
        <v>0.23107883650304301</v>
      </c>
      <c r="Q237" s="17">
        <v>0.31819600892706301</v>
      </c>
      <c r="R237" s="17"/>
      <c r="S237" s="17">
        <v>0.21322601109654901</v>
      </c>
      <c r="T237" s="17">
        <v>0.38152958248496699</v>
      </c>
      <c r="U237" s="17">
        <v>0.29479168428665098</v>
      </c>
      <c r="V237" s="17">
        <v>0.291449751981462</v>
      </c>
      <c r="W237" s="17">
        <v>0.30877281324771899</v>
      </c>
      <c r="X237" s="17"/>
      <c r="Y237" s="17">
        <v>0.176952209064521</v>
      </c>
      <c r="Z237" s="17">
        <v>0.34894814185189499</v>
      </c>
      <c r="AA237" s="17">
        <v>0.36527830014187901</v>
      </c>
      <c r="AB237" s="17"/>
      <c r="AC237" s="17">
        <v>0.27817658682746699</v>
      </c>
      <c r="AD237" s="17">
        <v>0.30681297301653698</v>
      </c>
      <c r="AE237" s="17">
        <v>0.32759949531726101</v>
      </c>
      <c r="AF237" s="17">
        <v>0.36962153794992098</v>
      </c>
      <c r="AG237" s="17">
        <v>4.8896230031552801E-2</v>
      </c>
      <c r="AH237" s="17"/>
      <c r="AI237" s="17">
        <v>0.37788062116557602</v>
      </c>
      <c r="AJ237" s="17">
        <v>0.32596235202512702</v>
      </c>
      <c r="AK237" s="17">
        <v>0.17232065324398799</v>
      </c>
      <c r="AL237" s="17">
        <v>0.33623933280266199</v>
      </c>
      <c r="AM237" s="17"/>
      <c r="AN237" s="17">
        <v>0.315845072126898</v>
      </c>
      <c r="AO237" s="17">
        <v>0.30515866224483701</v>
      </c>
      <c r="AP237" s="17"/>
      <c r="AQ237" s="17">
        <v>0.33424072924152098</v>
      </c>
      <c r="AR237" s="17">
        <v>0.283974368877628</v>
      </c>
      <c r="AS237" s="17"/>
      <c r="AT237" s="17">
        <v>0.36414220016937698</v>
      </c>
      <c r="AU237" s="17">
        <v>0.263314204295094</v>
      </c>
      <c r="AV237" s="17">
        <v>0.49421004098419802</v>
      </c>
    </row>
    <row r="238" spans="2:48" x14ac:dyDescent="0.35">
      <c r="B238" t="s">
        <v>133</v>
      </c>
      <c r="C238" s="17">
        <v>0.19616899659082601</v>
      </c>
      <c r="D238" s="17">
        <v>0.192689141001085</v>
      </c>
      <c r="E238" s="17">
        <v>0.19969240929451201</v>
      </c>
      <c r="F238" s="17"/>
      <c r="G238" s="17">
        <v>0.16276552885591899</v>
      </c>
      <c r="H238" s="17">
        <v>0.12978642333856899</v>
      </c>
      <c r="I238" s="17">
        <v>0.154712805000501</v>
      </c>
      <c r="J238" s="17">
        <v>0.22389768742041799</v>
      </c>
      <c r="K238" s="17">
        <v>0.20053900837725899</v>
      </c>
      <c r="L238" s="17">
        <v>0.26815301051857099</v>
      </c>
      <c r="M238" s="17"/>
      <c r="N238" s="17">
        <v>0.19291830457329401</v>
      </c>
      <c r="O238" s="17">
        <v>0.209277058319814</v>
      </c>
      <c r="P238" s="17">
        <v>0.20451255755445999</v>
      </c>
      <c r="Q238" s="17">
        <v>0.17660721421431899</v>
      </c>
      <c r="R238" s="17"/>
      <c r="S238" s="17">
        <v>0.27273993496935101</v>
      </c>
      <c r="T238" s="17">
        <v>0.158026009439207</v>
      </c>
      <c r="U238" s="17">
        <v>0.21176112316942</v>
      </c>
      <c r="V238" s="17">
        <v>2.4717329759008901E-2</v>
      </c>
      <c r="W238" s="17">
        <v>0.18813692594159501</v>
      </c>
      <c r="X238" s="17"/>
      <c r="Y238" s="17">
        <v>0.153695990741085</v>
      </c>
      <c r="Z238" s="17">
        <v>0.186996584813169</v>
      </c>
      <c r="AA238" s="17">
        <v>0.229309664203037</v>
      </c>
      <c r="AB238" s="17"/>
      <c r="AC238" s="17">
        <v>0.25656012106646903</v>
      </c>
      <c r="AD238" s="17">
        <v>0.196131597044716</v>
      </c>
      <c r="AE238" s="17">
        <v>0.17280838149278599</v>
      </c>
      <c r="AF238" s="17">
        <v>5.9593414813265501E-2</v>
      </c>
      <c r="AG238" s="17">
        <v>9.2155321351535896E-2</v>
      </c>
      <c r="AH238" s="17"/>
      <c r="AI238" s="17">
        <v>0.11700486489624</v>
      </c>
      <c r="AJ238" s="17">
        <v>0.21169562202289399</v>
      </c>
      <c r="AK238" s="17">
        <v>0.22525375695073899</v>
      </c>
      <c r="AL238" s="17">
        <v>0.208215359590808</v>
      </c>
      <c r="AM238" s="17"/>
      <c r="AN238" s="17">
        <v>0.145960644401297</v>
      </c>
      <c r="AO238" s="17">
        <v>0.20450284909774699</v>
      </c>
      <c r="AP238" s="17"/>
      <c r="AQ238" s="17">
        <v>0.18495817645735699</v>
      </c>
      <c r="AR238" s="17">
        <v>0.20304239064218299</v>
      </c>
      <c r="AS238" s="17"/>
      <c r="AT238" s="17">
        <v>0.16491012121881399</v>
      </c>
      <c r="AU238" s="17">
        <v>8.9849307843537896E-2</v>
      </c>
      <c r="AV238" s="17">
        <v>0.246142672016151</v>
      </c>
    </row>
    <row r="239" spans="2:48" x14ac:dyDescent="0.35">
      <c r="B239" t="s">
        <v>134</v>
      </c>
      <c r="C239" s="17">
        <v>9.2013810577468394E-2</v>
      </c>
      <c r="D239" s="17">
        <v>0.113858567990109</v>
      </c>
      <c r="E239" s="17">
        <v>6.9895623833302195E-2</v>
      </c>
      <c r="F239" s="17"/>
      <c r="G239" s="17">
        <v>1.8724414438716398E-2</v>
      </c>
      <c r="H239" s="17">
        <v>3.3897231596181403E-2</v>
      </c>
      <c r="I239" s="17">
        <v>0.114269792942812</v>
      </c>
      <c r="J239" s="17">
        <v>0.104041450967953</v>
      </c>
      <c r="K239" s="17">
        <v>9.8133249429021505E-2</v>
      </c>
      <c r="L239" s="17">
        <v>0.14182140276902599</v>
      </c>
      <c r="M239" s="17"/>
      <c r="N239" s="17">
        <v>0.110382198798679</v>
      </c>
      <c r="O239" s="17">
        <v>7.06647479292975E-2</v>
      </c>
      <c r="P239" s="17">
        <v>0.101484548111441</v>
      </c>
      <c r="Q239" s="17">
        <v>9.5321608158599094E-2</v>
      </c>
      <c r="R239" s="17"/>
      <c r="S239" s="17">
        <v>0.12905257434260201</v>
      </c>
      <c r="T239" s="17">
        <v>4.7710109504813601E-2</v>
      </c>
      <c r="U239" s="17">
        <v>0.12973974041515399</v>
      </c>
      <c r="V239" s="17">
        <v>0.20578033980559701</v>
      </c>
      <c r="W239" s="17">
        <v>5.9809479907813198E-2</v>
      </c>
      <c r="X239" s="17"/>
      <c r="Y239" s="17">
        <v>0.114962802112967</v>
      </c>
      <c r="Z239" s="17">
        <v>3.5454339737038799E-2</v>
      </c>
      <c r="AA239" s="17">
        <v>0</v>
      </c>
      <c r="AB239" s="17"/>
      <c r="AC239" s="17">
        <v>8.4340960454456396E-2</v>
      </c>
      <c r="AD239" s="17">
        <v>0.139577043337858</v>
      </c>
      <c r="AE239" s="17">
        <v>0.111091764347424</v>
      </c>
      <c r="AF239" s="17">
        <v>4.7701962296733402E-2</v>
      </c>
      <c r="AG239" s="17">
        <v>6.9960919262170101E-2</v>
      </c>
      <c r="AH239" s="17"/>
      <c r="AI239" s="17">
        <v>6.3598285186563394E-2</v>
      </c>
      <c r="AJ239" s="17">
        <v>8.4052709063695705E-2</v>
      </c>
      <c r="AK239" s="17">
        <v>0.155852748451724</v>
      </c>
      <c r="AL239" s="17">
        <v>7.4289387905487295E-2</v>
      </c>
      <c r="AM239" s="17"/>
      <c r="AN239" s="17">
        <v>6.3563118774357497E-2</v>
      </c>
      <c r="AO239" s="17">
        <v>9.9243442059552003E-2</v>
      </c>
      <c r="AP239" s="17"/>
      <c r="AQ239" s="17">
        <v>7.4232182690744497E-2</v>
      </c>
      <c r="AR239" s="17">
        <v>0.106006459696238</v>
      </c>
      <c r="AS239" s="17"/>
      <c r="AT239" s="17">
        <v>3.44420313532591E-2</v>
      </c>
      <c r="AU239" s="17">
        <v>6.18551590306076E-2</v>
      </c>
      <c r="AV239" s="17">
        <v>0</v>
      </c>
    </row>
    <row r="240" spans="2:48" x14ac:dyDescent="0.35">
      <c r="B240" t="s">
        <v>135</v>
      </c>
      <c r="C240" s="17">
        <v>5.5985523202668197E-2</v>
      </c>
      <c r="D240" s="17">
        <v>3.8338124336667299E-2</v>
      </c>
      <c r="E240" s="17">
        <v>7.3853813350908806E-2</v>
      </c>
      <c r="F240" s="17"/>
      <c r="G240" s="17">
        <v>2.2086306465409399E-2</v>
      </c>
      <c r="H240" s="17">
        <v>5.4259364745599097E-3</v>
      </c>
      <c r="I240" s="17">
        <v>0</v>
      </c>
      <c r="J240" s="17">
        <v>6.5855550060315099E-2</v>
      </c>
      <c r="K240" s="17">
        <v>0.107936283620386</v>
      </c>
      <c r="L240" s="17">
        <v>0.109532280536647</v>
      </c>
      <c r="M240" s="17"/>
      <c r="N240" s="17">
        <v>3.4627263809044101E-2</v>
      </c>
      <c r="O240" s="17">
        <v>7.10738471624459E-2</v>
      </c>
      <c r="P240" s="17">
        <v>5.7749151583568997E-2</v>
      </c>
      <c r="Q240" s="17">
        <v>5.4912860118225597E-2</v>
      </c>
      <c r="R240" s="17"/>
      <c r="S240" s="17">
        <v>0.12751135445138601</v>
      </c>
      <c r="T240" s="17">
        <v>0</v>
      </c>
      <c r="U240" s="17">
        <v>0</v>
      </c>
      <c r="V240" s="17">
        <v>9.4194725194011203E-2</v>
      </c>
      <c r="W240" s="17">
        <v>5.7465369945144402E-2</v>
      </c>
      <c r="X240" s="17"/>
      <c r="Y240" s="17">
        <v>0.14119539860845801</v>
      </c>
      <c r="Z240" s="17">
        <v>9.1340488633381896E-3</v>
      </c>
      <c r="AA240" s="17">
        <v>0</v>
      </c>
      <c r="AB240" s="17"/>
      <c r="AC240" s="17">
        <v>6.74804079683992E-2</v>
      </c>
      <c r="AD240" s="17">
        <v>9.6570778216477304E-2</v>
      </c>
      <c r="AE240" s="17">
        <v>4.4932506156832003E-2</v>
      </c>
      <c r="AF240" s="17">
        <v>1.11797335855481E-2</v>
      </c>
      <c r="AG240" s="17">
        <v>0</v>
      </c>
      <c r="AH240" s="17"/>
      <c r="AI240" s="17">
        <v>6.1957956891796402E-2</v>
      </c>
      <c r="AJ240" s="17">
        <v>6.1276365129993099E-2</v>
      </c>
      <c r="AK240" s="17">
        <v>3.8259751939061497E-2</v>
      </c>
      <c r="AL240" s="17">
        <v>3.6684987503100001E-2</v>
      </c>
      <c r="AM240" s="17"/>
      <c r="AN240" s="17">
        <v>2.14731871624496E-2</v>
      </c>
      <c r="AO240" s="17">
        <v>6.3743761728811701E-2</v>
      </c>
      <c r="AP240" s="17"/>
      <c r="AQ240" s="17">
        <v>2.2610092111164399E-2</v>
      </c>
      <c r="AR240" s="17">
        <v>8.1150151304565404E-2</v>
      </c>
      <c r="AS240" s="17"/>
      <c r="AT240" s="17">
        <v>2.3353477073267898E-3</v>
      </c>
      <c r="AU240" s="17">
        <v>0.175177552018176</v>
      </c>
      <c r="AV240" s="17">
        <v>0</v>
      </c>
    </row>
    <row r="241" spans="2:48" x14ac:dyDescent="0.35">
      <c r="B241" t="s">
        <v>90</v>
      </c>
      <c r="C241" s="17">
        <v>1.07531775343939E-2</v>
      </c>
      <c r="D241" s="17">
        <v>0</v>
      </c>
      <c r="E241" s="17">
        <v>2.1640951855076699E-2</v>
      </c>
      <c r="F241" s="17"/>
      <c r="G241" s="17">
        <v>3.1614050488274703E-2</v>
      </c>
      <c r="H241" s="17">
        <v>9.1526933987510495E-3</v>
      </c>
      <c r="I241" s="17">
        <v>0</v>
      </c>
      <c r="J241" s="17">
        <v>0</v>
      </c>
      <c r="K241" s="17">
        <v>1.5325725775519701E-2</v>
      </c>
      <c r="L241" s="17">
        <v>1.4511585686285199E-2</v>
      </c>
      <c r="M241" s="17"/>
      <c r="N241" s="17">
        <v>0</v>
      </c>
      <c r="O241" s="17">
        <v>6.3361923951203497E-3</v>
      </c>
      <c r="P241" s="17">
        <v>7.9852809928508892E-3</v>
      </c>
      <c r="Q241" s="17">
        <v>2.4045201079323699E-2</v>
      </c>
      <c r="R241" s="17"/>
      <c r="S241" s="17">
        <v>0</v>
      </c>
      <c r="T241" s="17">
        <v>2.63347342617672E-2</v>
      </c>
      <c r="U241" s="17">
        <v>0</v>
      </c>
      <c r="V241" s="17">
        <v>0</v>
      </c>
      <c r="W241" s="17">
        <v>0</v>
      </c>
      <c r="X241" s="17"/>
      <c r="Y241" s="17">
        <v>0</v>
      </c>
      <c r="Z241" s="17">
        <v>1.44561874722285E-2</v>
      </c>
      <c r="AA241" s="17">
        <v>0</v>
      </c>
      <c r="AB241" s="17"/>
      <c r="AC241" s="17">
        <v>3.2736951432817199E-2</v>
      </c>
      <c r="AD241" s="17">
        <v>0</v>
      </c>
      <c r="AE241" s="17">
        <v>6.4259985310489397E-3</v>
      </c>
      <c r="AF241" s="17">
        <v>0</v>
      </c>
      <c r="AG241" s="17">
        <v>0</v>
      </c>
      <c r="AH241" s="17"/>
      <c r="AI241" s="17">
        <v>2.75998726152436E-2</v>
      </c>
      <c r="AJ241" s="17">
        <v>5.5196352805540897E-3</v>
      </c>
      <c r="AK241" s="17">
        <v>0</v>
      </c>
      <c r="AL241" s="17">
        <v>0</v>
      </c>
      <c r="AM241" s="17"/>
      <c r="AN241" s="17">
        <v>1.13424297243871E-2</v>
      </c>
      <c r="AO241" s="17">
        <v>8.7727334567940605E-3</v>
      </c>
      <c r="AP241" s="17"/>
      <c r="AQ241" s="17">
        <v>5.3652572729596497E-3</v>
      </c>
      <c r="AR241" s="17">
        <v>1.48317477102463E-2</v>
      </c>
      <c r="AS241" s="17"/>
      <c r="AT241" s="17">
        <v>1.19277088930075E-2</v>
      </c>
      <c r="AU241" s="17">
        <v>0</v>
      </c>
      <c r="AV241" s="17">
        <v>0</v>
      </c>
    </row>
    <row r="242" spans="2:48" x14ac:dyDescent="0.35">
      <c r="B242" t="s">
        <v>136</v>
      </c>
      <c r="C242" s="17">
        <v>0.64507849209464296</v>
      </c>
      <c r="D242" s="17">
        <v>0.65511416667213795</v>
      </c>
      <c r="E242" s="17">
        <v>0.63491720166620003</v>
      </c>
      <c r="F242" s="17"/>
      <c r="G242" s="17">
        <v>0.764809699751681</v>
      </c>
      <c r="H242" s="17">
        <v>0.82173771519193795</v>
      </c>
      <c r="I242" s="17">
        <v>0.73101740205668697</v>
      </c>
      <c r="J242" s="17">
        <v>0.60620531155131396</v>
      </c>
      <c r="K242" s="17">
        <v>0.57806573279781404</v>
      </c>
      <c r="L242" s="17">
        <v>0.46598172048947101</v>
      </c>
      <c r="M242" s="17"/>
      <c r="N242" s="17">
        <v>0.66207223281898298</v>
      </c>
      <c r="O242" s="17">
        <v>0.642648154193322</v>
      </c>
      <c r="P242" s="17">
        <v>0.62826846175768003</v>
      </c>
      <c r="Q242" s="17">
        <v>0.64911311642953295</v>
      </c>
      <c r="R242" s="17"/>
      <c r="S242" s="17">
        <v>0.47069613623666101</v>
      </c>
      <c r="T242" s="17">
        <v>0.76792914679421298</v>
      </c>
      <c r="U242" s="17">
        <v>0.65849913641542601</v>
      </c>
      <c r="V242" s="17">
        <v>0.675307605241383</v>
      </c>
      <c r="W242" s="17">
        <v>0.69458822420544797</v>
      </c>
      <c r="X242" s="17"/>
      <c r="Y242" s="17">
        <v>0.59014580853748999</v>
      </c>
      <c r="Z242" s="17">
        <v>0.75395883911422501</v>
      </c>
      <c r="AA242" s="17">
        <v>0.770690335796963</v>
      </c>
      <c r="AB242" s="17"/>
      <c r="AC242" s="17">
        <v>0.55888155907785797</v>
      </c>
      <c r="AD242" s="17">
        <v>0.56772058140094805</v>
      </c>
      <c r="AE242" s="17">
        <v>0.66474134947190899</v>
      </c>
      <c r="AF242" s="17">
        <v>0.88152488930445305</v>
      </c>
      <c r="AG242" s="17">
        <v>0.837883759386294</v>
      </c>
      <c r="AH242" s="17"/>
      <c r="AI242" s="17">
        <v>0.72983902041015702</v>
      </c>
      <c r="AJ242" s="17">
        <v>0.63745566850286395</v>
      </c>
      <c r="AK242" s="17">
        <v>0.580633742658476</v>
      </c>
      <c r="AL242" s="17">
        <v>0.68081026500060504</v>
      </c>
      <c r="AM242" s="17"/>
      <c r="AN242" s="17">
        <v>0.75766061993750899</v>
      </c>
      <c r="AO242" s="17">
        <v>0.623737213657095</v>
      </c>
      <c r="AP242" s="17"/>
      <c r="AQ242" s="17">
        <v>0.71283429146777499</v>
      </c>
      <c r="AR242" s="17">
        <v>0.59496925064676798</v>
      </c>
      <c r="AS242" s="17"/>
      <c r="AT242" s="17">
        <v>0.78638479082759205</v>
      </c>
      <c r="AU242" s="17">
        <v>0.67311798110767895</v>
      </c>
      <c r="AV242" s="17">
        <v>0.75385732798384897</v>
      </c>
    </row>
    <row r="243" spans="2:48" x14ac:dyDescent="0.35">
      <c r="B243" t="s">
        <v>137</v>
      </c>
      <c r="C243" s="17">
        <v>0.14799933378013699</v>
      </c>
      <c r="D243" s="17">
        <v>0.15219669232677699</v>
      </c>
      <c r="E243" s="17">
        <v>0.14374943718421099</v>
      </c>
      <c r="F243" s="17"/>
      <c r="G243" s="17">
        <v>4.08107209041257E-2</v>
      </c>
      <c r="H243" s="17">
        <v>3.9323168070741397E-2</v>
      </c>
      <c r="I243" s="17">
        <v>0.114269792942812</v>
      </c>
      <c r="J243" s="17">
        <v>0.16989700102826799</v>
      </c>
      <c r="K243" s="17">
        <v>0.20606953304940701</v>
      </c>
      <c r="L243" s="17">
        <v>0.25135368330567298</v>
      </c>
      <c r="M243" s="17"/>
      <c r="N243" s="17">
        <v>0.14500946260772299</v>
      </c>
      <c r="O243" s="17">
        <v>0.141738595091743</v>
      </c>
      <c r="P243" s="17">
        <v>0.15923369969501</v>
      </c>
      <c r="Q243" s="17">
        <v>0.15023446827682499</v>
      </c>
      <c r="R243" s="17"/>
      <c r="S243" s="17">
        <v>0.25656392879398798</v>
      </c>
      <c r="T243" s="17">
        <v>4.7710109504813601E-2</v>
      </c>
      <c r="U243" s="17">
        <v>0.12973974041515399</v>
      </c>
      <c r="V243" s="17">
        <v>0.29997506499960802</v>
      </c>
      <c r="W243" s="17">
        <v>0.117274849852958</v>
      </c>
      <c r="X243" s="17"/>
      <c r="Y243" s="17">
        <v>0.25615820072142498</v>
      </c>
      <c r="Z243" s="17">
        <v>4.4588388600376998E-2</v>
      </c>
      <c r="AA243" s="17">
        <v>0</v>
      </c>
      <c r="AB243" s="17"/>
      <c r="AC243" s="17">
        <v>0.15182136842285601</v>
      </c>
      <c r="AD243" s="17">
        <v>0.236147821554335</v>
      </c>
      <c r="AE243" s="17">
        <v>0.15602427050425599</v>
      </c>
      <c r="AF243" s="17">
        <v>5.8881695882281503E-2</v>
      </c>
      <c r="AG243" s="17">
        <v>6.9960919262170101E-2</v>
      </c>
      <c r="AH243" s="17"/>
      <c r="AI243" s="17">
        <v>0.12555624207836</v>
      </c>
      <c r="AJ243" s="17">
        <v>0.14532907419368901</v>
      </c>
      <c r="AK243" s="17">
        <v>0.19411250039078501</v>
      </c>
      <c r="AL243" s="17">
        <v>0.110974375408587</v>
      </c>
      <c r="AM243" s="17"/>
      <c r="AN243" s="17">
        <v>8.5036305936807E-2</v>
      </c>
      <c r="AO243" s="17">
        <v>0.16298720378836401</v>
      </c>
      <c r="AP243" s="17"/>
      <c r="AQ243" s="17">
        <v>9.6842274801908906E-2</v>
      </c>
      <c r="AR243" s="17">
        <v>0.187156611000803</v>
      </c>
      <c r="AS243" s="17"/>
      <c r="AT243" s="17">
        <v>3.6777379060585903E-2</v>
      </c>
      <c r="AU243" s="17">
        <v>0.23703271104878301</v>
      </c>
      <c r="AV243" s="17">
        <v>0</v>
      </c>
    </row>
    <row r="244" spans="2:48" x14ac:dyDescent="0.35">
      <c r="B244" t="s">
        <v>93</v>
      </c>
      <c r="C244" s="17">
        <v>0.497079158314506</v>
      </c>
      <c r="D244" s="17">
        <v>0.50291747434536205</v>
      </c>
      <c r="E244" s="17">
        <v>0.49116776448199001</v>
      </c>
      <c r="F244" s="17"/>
      <c r="G244" s="17">
        <v>0.72399897884755504</v>
      </c>
      <c r="H244" s="17">
        <v>0.78241454712119696</v>
      </c>
      <c r="I244" s="17">
        <v>0.61674760911387505</v>
      </c>
      <c r="J244" s="17">
        <v>0.43630831052304597</v>
      </c>
      <c r="K244" s="17">
        <v>0.37199619974840697</v>
      </c>
      <c r="L244" s="17">
        <v>0.214628037183799</v>
      </c>
      <c r="M244" s="17"/>
      <c r="N244" s="17">
        <v>0.51706277021126001</v>
      </c>
      <c r="O244" s="17">
        <v>0.50090955910157897</v>
      </c>
      <c r="P244" s="17">
        <v>0.46903476206266997</v>
      </c>
      <c r="Q244" s="17">
        <v>0.49887864815270799</v>
      </c>
      <c r="R244" s="17"/>
      <c r="S244" s="17">
        <v>0.214132207442673</v>
      </c>
      <c r="T244" s="17">
        <v>0.72021903728939896</v>
      </c>
      <c r="U244" s="17">
        <v>0.528759396000272</v>
      </c>
      <c r="V244" s="17">
        <v>0.37533254024177498</v>
      </c>
      <c r="W244" s="17">
        <v>0.57731337435248997</v>
      </c>
      <c r="X244" s="17"/>
      <c r="Y244" s="17">
        <v>0.33398760781606501</v>
      </c>
      <c r="Z244" s="17">
        <v>0.70937045051384795</v>
      </c>
      <c r="AA244" s="17">
        <v>0.770690335796963</v>
      </c>
      <c r="AB244" s="17"/>
      <c r="AC244" s="17">
        <v>0.40706019065500298</v>
      </c>
      <c r="AD244" s="17">
        <v>0.331572759846613</v>
      </c>
      <c r="AE244" s="17">
        <v>0.50871707896765195</v>
      </c>
      <c r="AF244" s="17">
        <v>0.82264319342217196</v>
      </c>
      <c r="AG244" s="17">
        <v>0.76792284012412404</v>
      </c>
      <c r="AH244" s="17"/>
      <c r="AI244" s="17">
        <v>0.604282778331797</v>
      </c>
      <c r="AJ244" s="17">
        <v>0.49212659430917499</v>
      </c>
      <c r="AK244" s="17">
        <v>0.38652124226769002</v>
      </c>
      <c r="AL244" s="17">
        <v>0.56983588959201803</v>
      </c>
      <c r="AM244" s="17"/>
      <c r="AN244" s="17">
        <v>0.67262431400070199</v>
      </c>
      <c r="AO244" s="17">
        <v>0.46075000986873099</v>
      </c>
      <c r="AP244" s="17"/>
      <c r="AQ244" s="17">
        <v>0.615992016665866</v>
      </c>
      <c r="AR244" s="17">
        <v>0.40781263964596498</v>
      </c>
      <c r="AS244" s="17"/>
      <c r="AT244" s="17">
        <v>0.74960741176700596</v>
      </c>
      <c r="AU244" s="17">
        <v>0.43608527005889602</v>
      </c>
      <c r="AV244" s="17">
        <v>0.75385732798384897</v>
      </c>
    </row>
    <row r="245" spans="2:48" x14ac:dyDescent="0.3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row>
    <row r="246" spans="2:48" x14ac:dyDescent="0.35">
      <c r="B246" s="6" t="s">
        <v>201</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row>
    <row r="247" spans="2:48" x14ac:dyDescent="0.35">
      <c r="B247" s="24" t="s">
        <v>213</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row>
    <row r="248" spans="2:48" x14ac:dyDescent="0.35">
      <c r="B248" t="s">
        <v>196</v>
      </c>
      <c r="C248" s="17">
        <v>0.20513197990908399</v>
      </c>
      <c r="D248" s="17">
        <v>0.197008103884969</v>
      </c>
      <c r="E248" s="17">
        <v>0.213539842048036</v>
      </c>
      <c r="F248" s="17"/>
      <c r="G248" s="17">
        <v>0.19546203282156999</v>
      </c>
      <c r="H248" s="17">
        <v>0.31777727220359703</v>
      </c>
      <c r="I248" s="17">
        <v>0.258233080604026</v>
      </c>
      <c r="J248" s="17">
        <v>0.146278270782946</v>
      </c>
      <c r="K248" s="17">
        <v>0.14758523070913801</v>
      </c>
      <c r="L248" s="17">
        <v>0.17222183950943501</v>
      </c>
      <c r="M248" s="17"/>
      <c r="N248" s="17">
        <v>0.156552191770615</v>
      </c>
      <c r="O248" s="17">
        <v>0.18209802865497901</v>
      </c>
      <c r="P248" s="17">
        <v>0.30505418849282701</v>
      </c>
      <c r="Q248" s="17">
        <v>0.191526092772865</v>
      </c>
      <c r="R248" s="17"/>
      <c r="S248" s="17">
        <v>0.17667768248476201</v>
      </c>
      <c r="T248" s="17">
        <v>0.22882760565423099</v>
      </c>
      <c r="U248" s="17">
        <v>0.31561066030308998</v>
      </c>
      <c r="V248" s="17">
        <v>0.24421383134681099</v>
      </c>
      <c r="W248" s="17">
        <v>0.21651354729767999</v>
      </c>
      <c r="X248" s="17"/>
      <c r="Y248" s="17">
        <v>0.23324459052180099</v>
      </c>
      <c r="Z248" s="17">
        <v>0.23545036459003599</v>
      </c>
      <c r="AA248" s="17">
        <v>0.37966360754336298</v>
      </c>
      <c r="AB248" s="17"/>
      <c r="AC248" s="17">
        <v>0.16632287012036101</v>
      </c>
      <c r="AD248" s="17">
        <v>0.16302827471140499</v>
      </c>
      <c r="AE248" s="17">
        <v>0.18735844566389301</v>
      </c>
      <c r="AF248" s="17">
        <v>0.318514294348336</v>
      </c>
      <c r="AG248" s="17">
        <v>0.43452000696623999</v>
      </c>
      <c r="AH248" s="17"/>
      <c r="AI248" s="17">
        <v>0.158175380942327</v>
      </c>
      <c r="AJ248" s="17">
        <v>0.21314219136470799</v>
      </c>
      <c r="AK248" s="17">
        <v>0.32328108455808002</v>
      </c>
      <c r="AL248" s="17">
        <v>0.161237085555541</v>
      </c>
      <c r="AM248" s="17"/>
      <c r="AN248" s="17">
        <v>0.26449771559545998</v>
      </c>
      <c r="AO248" s="17">
        <v>0.19039795888805899</v>
      </c>
      <c r="AP248" s="17"/>
      <c r="AQ248" s="17">
        <v>0.24010964318369399</v>
      </c>
      <c r="AR248" s="17">
        <v>0.17874466652582299</v>
      </c>
      <c r="AS248" s="17"/>
      <c r="AT248" s="17">
        <v>0.26158420449558301</v>
      </c>
      <c r="AU248" s="17">
        <v>0.25818125787373902</v>
      </c>
      <c r="AV248" s="17">
        <v>0.22858855079113499</v>
      </c>
    </row>
    <row r="249" spans="2:48" x14ac:dyDescent="0.35">
      <c r="B249" t="s">
        <v>197</v>
      </c>
      <c r="C249" s="17">
        <v>0.20678990974616901</v>
      </c>
      <c r="D249" s="17">
        <v>0.20791363584081299</v>
      </c>
      <c r="E249" s="17">
        <v>0.205626901588775</v>
      </c>
      <c r="F249" s="17"/>
      <c r="G249" s="17">
        <v>0.37308505166955502</v>
      </c>
      <c r="H249" s="17">
        <v>0.31597239329485899</v>
      </c>
      <c r="I249" s="17">
        <v>0.15996154211018199</v>
      </c>
      <c r="J249" s="17">
        <v>0.25621084655936999</v>
      </c>
      <c r="K249" s="17">
        <v>0.151554378720058</v>
      </c>
      <c r="L249" s="17">
        <v>8.0641552280993206E-2</v>
      </c>
      <c r="M249" s="17"/>
      <c r="N249" s="17">
        <v>0.29882142334886003</v>
      </c>
      <c r="O249" s="17">
        <v>0.217901381849334</v>
      </c>
      <c r="P249" s="17">
        <v>0.15313292049167701</v>
      </c>
      <c r="Q249" s="17">
        <v>0.17922122316092001</v>
      </c>
      <c r="R249" s="17"/>
      <c r="S249" s="17">
        <v>0.123071713220781</v>
      </c>
      <c r="T249" s="17">
        <v>0.27927858933453498</v>
      </c>
      <c r="U249" s="17">
        <v>0.23930893127352201</v>
      </c>
      <c r="V249" s="17">
        <v>0.23003248904257301</v>
      </c>
      <c r="W249" s="17">
        <v>0.14277841815005801</v>
      </c>
      <c r="X249" s="17"/>
      <c r="Y249" s="17">
        <v>0.16273703013952301</v>
      </c>
      <c r="Z249" s="17">
        <v>0.296434783799915</v>
      </c>
      <c r="AA249" s="17">
        <v>0.26075920308399497</v>
      </c>
      <c r="AB249" s="17"/>
      <c r="AC249" s="17">
        <v>0.18492608781389699</v>
      </c>
      <c r="AD249" s="17">
        <v>0.12683504390098599</v>
      </c>
      <c r="AE249" s="17">
        <v>0.28898235656243099</v>
      </c>
      <c r="AF249" s="17">
        <v>0.421829598873524</v>
      </c>
      <c r="AG249" s="17">
        <v>0</v>
      </c>
      <c r="AH249" s="17"/>
      <c r="AI249" s="17">
        <v>0.18760846330119099</v>
      </c>
      <c r="AJ249" s="17">
        <v>0.21552732086961199</v>
      </c>
      <c r="AK249" s="17">
        <v>0.12587633662367601</v>
      </c>
      <c r="AL249" s="17">
        <v>0.33201706558771699</v>
      </c>
      <c r="AM249" s="17"/>
      <c r="AN249" s="17">
        <v>0.27892872039343097</v>
      </c>
      <c r="AO249" s="17">
        <v>0.19194031314593399</v>
      </c>
      <c r="AP249" s="17"/>
      <c r="AQ249" s="17">
        <v>0.254317225161242</v>
      </c>
      <c r="AR249" s="17">
        <v>0.17230413839962799</v>
      </c>
      <c r="AS249" s="17"/>
      <c r="AT249" s="17">
        <v>0.275594600545993</v>
      </c>
      <c r="AU249" s="17">
        <v>0.20108137737137699</v>
      </c>
      <c r="AV249" s="17">
        <v>0.29431399521930401</v>
      </c>
    </row>
    <row r="250" spans="2:48" x14ac:dyDescent="0.35">
      <c r="B250" t="s">
        <v>198</v>
      </c>
      <c r="C250" s="17">
        <v>0.43850334241066202</v>
      </c>
      <c r="D250" s="17">
        <v>0.477292772755953</v>
      </c>
      <c r="E250" s="17">
        <v>0.39835795099606902</v>
      </c>
      <c r="F250" s="17"/>
      <c r="G250" s="17">
        <v>0.27718249631145198</v>
      </c>
      <c r="H250" s="17">
        <v>0.239637145530429</v>
      </c>
      <c r="I250" s="17">
        <v>0.49898327197383002</v>
      </c>
      <c r="J250" s="17">
        <v>0.45755081042838303</v>
      </c>
      <c r="K250" s="17">
        <v>0.54716108720884704</v>
      </c>
      <c r="L250" s="17">
        <v>0.52636847224601702</v>
      </c>
      <c r="M250" s="17"/>
      <c r="N250" s="17">
        <v>0.41062980403197202</v>
      </c>
      <c r="O250" s="17">
        <v>0.44208820424532502</v>
      </c>
      <c r="P250" s="17">
        <v>0.40376215923874997</v>
      </c>
      <c r="Q250" s="17">
        <v>0.46691530079342602</v>
      </c>
      <c r="R250" s="17"/>
      <c r="S250" s="17">
        <v>0.51235851637768703</v>
      </c>
      <c r="T250" s="17">
        <v>0.38875989847657799</v>
      </c>
      <c r="U250" s="17">
        <v>0.34641736137035301</v>
      </c>
      <c r="V250" s="17">
        <v>0.28361740353693099</v>
      </c>
      <c r="W250" s="17">
        <v>0.47312561237266798</v>
      </c>
      <c r="X250" s="17"/>
      <c r="Y250" s="17">
        <v>0.44407707676736102</v>
      </c>
      <c r="Z250" s="17">
        <v>0.37827786951721698</v>
      </c>
      <c r="AA250" s="17">
        <v>0.35957718937264199</v>
      </c>
      <c r="AB250" s="17"/>
      <c r="AC250" s="17">
        <v>0.49656680644891699</v>
      </c>
      <c r="AD250" s="17">
        <v>0.50799895658629501</v>
      </c>
      <c r="AE250" s="17">
        <v>0.39316998557377297</v>
      </c>
      <c r="AF250" s="17">
        <v>0.16344758460336101</v>
      </c>
      <c r="AG250" s="17">
        <v>0.37799581252048697</v>
      </c>
      <c r="AH250" s="17"/>
      <c r="AI250" s="17">
        <v>0.52547682353452796</v>
      </c>
      <c r="AJ250" s="17">
        <v>0.42904367418828199</v>
      </c>
      <c r="AK250" s="17">
        <v>0.43159219264321402</v>
      </c>
      <c r="AL250" s="17">
        <v>0.34713946227007803</v>
      </c>
      <c r="AM250" s="17"/>
      <c r="AN250" s="17">
        <v>0.347127539439957</v>
      </c>
      <c r="AO250" s="17">
        <v>0.46341461851014398</v>
      </c>
      <c r="AP250" s="17"/>
      <c r="AQ250" s="17">
        <v>0.39213453897894401</v>
      </c>
      <c r="AR250" s="17">
        <v>0.47549461922103903</v>
      </c>
      <c r="AS250" s="17"/>
      <c r="AT250" s="17">
        <v>0.379157252444974</v>
      </c>
      <c r="AU250" s="17">
        <v>0.35188783893679798</v>
      </c>
      <c r="AV250" s="17">
        <v>0.47709745398956099</v>
      </c>
    </row>
    <row r="251" spans="2:48" x14ac:dyDescent="0.35">
      <c r="B251" t="s">
        <v>199</v>
      </c>
      <c r="C251" s="17">
        <v>7.3393273587283106E-2</v>
      </c>
      <c r="D251" s="17">
        <v>6.16037871231397E-2</v>
      </c>
      <c r="E251" s="17">
        <v>8.5594884811448405E-2</v>
      </c>
      <c r="F251" s="17"/>
      <c r="G251" s="17">
        <v>9.3677790916302503E-2</v>
      </c>
      <c r="H251" s="17">
        <v>7.6903462160843303E-2</v>
      </c>
      <c r="I251" s="17">
        <v>6.7409563597917901E-2</v>
      </c>
      <c r="J251" s="17">
        <v>9.5849810863470095E-2</v>
      </c>
      <c r="K251" s="17">
        <v>5.7776276089448297E-2</v>
      </c>
      <c r="L251" s="17">
        <v>5.8548219617466202E-2</v>
      </c>
      <c r="M251" s="17"/>
      <c r="N251" s="17">
        <v>5.3640052437694201E-2</v>
      </c>
      <c r="O251" s="17">
        <v>7.1210582962118296E-2</v>
      </c>
      <c r="P251" s="17">
        <v>8.1044817360277299E-2</v>
      </c>
      <c r="Q251" s="17">
        <v>8.3860667049781207E-2</v>
      </c>
      <c r="R251" s="17"/>
      <c r="S251" s="17">
        <v>8.1450319335681101E-2</v>
      </c>
      <c r="T251" s="17">
        <v>3.5738533826425299E-2</v>
      </c>
      <c r="U251" s="17">
        <v>0</v>
      </c>
      <c r="V251" s="17">
        <v>6.1417262938889799E-2</v>
      </c>
      <c r="W251" s="17">
        <v>0.14887778842201299</v>
      </c>
      <c r="X251" s="17"/>
      <c r="Y251" s="17">
        <v>8.2974642091350206E-2</v>
      </c>
      <c r="Z251" s="17">
        <v>4.3139751902887803E-2</v>
      </c>
      <c r="AA251" s="17">
        <v>0</v>
      </c>
      <c r="AB251" s="17"/>
      <c r="AC251" s="17">
        <v>4.7379203877469897E-2</v>
      </c>
      <c r="AD251" s="17">
        <v>0.100254222961037</v>
      </c>
      <c r="AE251" s="17">
        <v>8.4919723418701507E-2</v>
      </c>
      <c r="AF251" s="17">
        <v>5.4054151950661301E-2</v>
      </c>
      <c r="AG251" s="17">
        <v>0.18748418051327301</v>
      </c>
      <c r="AH251" s="17"/>
      <c r="AI251" s="17">
        <v>6.1664698546536799E-2</v>
      </c>
      <c r="AJ251" s="17">
        <v>4.3027004981044899E-2</v>
      </c>
      <c r="AK251" s="17">
        <v>6.0876234312080398E-2</v>
      </c>
      <c r="AL251" s="17">
        <v>0.12364037274963099</v>
      </c>
      <c r="AM251" s="17"/>
      <c r="AN251" s="17">
        <v>7.9243041696229796E-2</v>
      </c>
      <c r="AO251" s="17">
        <v>6.7723373875923004E-2</v>
      </c>
      <c r="AP251" s="17"/>
      <c r="AQ251" s="17">
        <v>5.6083971704654803E-2</v>
      </c>
      <c r="AR251" s="17">
        <v>8.3797767394603498E-2</v>
      </c>
      <c r="AS251" s="17"/>
      <c r="AT251" s="17">
        <v>4.4268724011899699E-2</v>
      </c>
      <c r="AU251" s="17">
        <v>6.33069278123293E-2</v>
      </c>
      <c r="AV251" s="17">
        <v>0</v>
      </c>
    </row>
    <row r="252" spans="2:48" x14ac:dyDescent="0.35">
      <c r="B252" t="s">
        <v>200</v>
      </c>
      <c r="C252" s="17">
        <v>4.5887115543690099E-2</v>
      </c>
      <c r="D252" s="17">
        <v>3.0236737067173398E-2</v>
      </c>
      <c r="E252" s="17">
        <v>6.2084583878064897E-2</v>
      </c>
      <c r="F252" s="17"/>
      <c r="G252" s="17">
        <v>9.2406803341427996E-3</v>
      </c>
      <c r="H252" s="17">
        <v>6.5287618756879502E-3</v>
      </c>
      <c r="I252" s="17">
        <v>1.54125417140436E-2</v>
      </c>
      <c r="J252" s="17">
        <v>1.97903398482101E-2</v>
      </c>
      <c r="K252" s="17">
        <v>7.0785866789981305E-2</v>
      </c>
      <c r="L252" s="17">
        <v>0.119891138170424</v>
      </c>
      <c r="M252" s="17"/>
      <c r="N252" s="17">
        <v>6.3131355751587501E-2</v>
      </c>
      <c r="O252" s="17">
        <v>4.5052652717527099E-2</v>
      </c>
      <c r="P252" s="17">
        <v>3.61618864262815E-2</v>
      </c>
      <c r="Q252" s="17">
        <v>4.3293332690534099E-2</v>
      </c>
      <c r="R252" s="17"/>
      <c r="S252" s="17">
        <v>8.4774994369909804E-2</v>
      </c>
      <c r="T252" s="17">
        <v>2.5229551742419101E-2</v>
      </c>
      <c r="U252" s="17">
        <v>0</v>
      </c>
      <c r="V252" s="17">
        <v>0.18071901313479599</v>
      </c>
      <c r="W252" s="17">
        <v>0</v>
      </c>
      <c r="X252" s="17"/>
      <c r="Y252" s="17">
        <v>6.9019268138390003E-2</v>
      </c>
      <c r="Z252" s="17">
        <v>6.4512231253787801E-3</v>
      </c>
      <c r="AA252" s="17">
        <v>0</v>
      </c>
      <c r="AB252" s="17"/>
      <c r="AC252" s="17">
        <v>5.8425774871921403E-2</v>
      </c>
      <c r="AD252" s="17">
        <v>6.7115721128966799E-2</v>
      </c>
      <c r="AE252" s="17">
        <v>1.13706608600806E-2</v>
      </c>
      <c r="AF252" s="17">
        <v>4.21543702241182E-2</v>
      </c>
      <c r="AG252" s="17">
        <v>0</v>
      </c>
      <c r="AH252" s="17"/>
      <c r="AI252" s="17">
        <v>4.2724892119191497E-2</v>
      </c>
      <c r="AJ252" s="17">
        <v>6.5611614059834594E-2</v>
      </c>
      <c r="AK252" s="17">
        <v>1.52872178468452E-2</v>
      </c>
      <c r="AL252" s="17">
        <v>3.5966013837032303E-2</v>
      </c>
      <c r="AM252" s="17"/>
      <c r="AN252" s="17">
        <v>1.67286048115938E-2</v>
      </c>
      <c r="AO252" s="17">
        <v>5.23998946048891E-2</v>
      </c>
      <c r="AP252" s="17"/>
      <c r="AQ252" s="17">
        <v>3.0584690652781601E-2</v>
      </c>
      <c r="AR252" s="17">
        <v>5.82655824126731E-2</v>
      </c>
      <c r="AS252" s="17"/>
      <c r="AT252" s="17">
        <v>7.4804860335201499E-3</v>
      </c>
      <c r="AU252" s="17">
        <v>0.12554259800575601</v>
      </c>
      <c r="AV252" s="17">
        <v>0</v>
      </c>
    </row>
    <row r="253" spans="2:48" x14ac:dyDescent="0.35">
      <c r="B253" t="s">
        <v>90</v>
      </c>
      <c r="C253" s="17">
        <v>3.02943788031118E-2</v>
      </c>
      <c r="D253" s="17">
        <v>2.5944963327952E-2</v>
      </c>
      <c r="E253" s="17">
        <v>3.4795836677606599E-2</v>
      </c>
      <c r="F253" s="17"/>
      <c r="G253" s="17">
        <v>5.1351947946977797E-2</v>
      </c>
      <c r="H253" s="17">
        <v>4.3180964934583399E-2</v>
      </c>
      <c r="I253" s="17">
        <v>0</v>
      </c>
      <c r="J253" s="17">
        <v>2.4319921517620802E-2</v>
      </c>
      <c r="K253" s="17">
        <v>2.5137160482527302E-2</v>
      </c>
      <c r="L253" s="17">
        <v>4.2328778175665001E-2</v>
      </c>
      <c r="M253" s="17"/>
      <c r="N253" s="17">
        <v>1.7225172659271201E-2</v>
      </c>
      <c r="O253" s="17">
        <v>4.1649149570717102E-2</v>
      </c>
      <c r="P253" s="17">
        <v>2.0844027990187201E-2</v>
      </c>
      <c r="Q253" s="17">
        <v>3.5183383532472898E-2</v>
      </c>
      <c r="R253" s="17"/>
      <c r="S253" s="17">
        <v>2.1666774211178599E-2</v>
      </c>
      <c r="T253" s="17">
        <v>4.2165820965811202E-2</v>
      </c>
      <c r="U253" s="17">
        <v>9.8663047053034997E-2</v>
      </c>
      <c r="V253" s="17">
        <v>0</v>
      </c>
      <c r="W253" s="17">
        <v>1.8704633757580601E-2</v>
      </c>
      <c r="X253" s="17"/>
      <c r="Y253" s="17">
        <v>7.94739234157457E-3</v>
      </c>
      <c r="Z253" s="17">
        <v>4.0246007064564902E-2</v>
      </c>
      <c r="AA253" s="17">
        <v>0</v>
      </c>
      <c r="AB253" s="17"/>
      <c r="AC253" s="17">
        <v>4.6379256867433598E-2</v>
      </c>
      <c r="AD253" s="17">
        <v>3.4767780711310599E-2</v>
      </c>
      <c r="AE253" s="17">
        <v>3.4198827921120299E-2</v>
      </c>
      <c r="AF253" s="17">
        <v>0</v>
      </c>
      <c r="AG253" s="17">
        <v>0</v>
      </c>
      <c r="AH253" s="17"/>
      <c r="AI253" s="17">
        <v>2.43497415562254E-2</v>
      </c>
      <c r="AJ253" s="17">
        <v>3.3648194536518697E-2</v>
      </c>
      <c r="AK253" s="17">
        <v>4.3086934016104701E-2</v>
      </c>
      <c r="AL253" s="17">
        <v>0</v>
      </c>
      <c r="AM253" s="17"/>
      <c r="AN253" s="17">
        <v>1.34743780633283E-2</v>
      </c>
      <c r="AO253" s="17">
        <v>3.4123840975051702E-2</v>
      </c>
      <c r="AP253" s="17"/>
      <c r="AQ253" s="17">
        <v>2.6769930318683601E-2</v>
      </c>
      <c r="AR253" s="17">
        <v>3.1393226046233298E-2</v>
      </c>
      <c r="AS253" s="17"/>
      <c r="AT253" s="17">
        <v>3.1914732468030699E-2</v>
      </c>
      <c r="AU253" s="17">
        <v>0</v>
      </c>
      <c r="AV253" s="17">
        <v>0</v>
      </c>
    </row>
    <row r="254" spans="2:48"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row>
    <row r="255" spans="2:48" x14ac:dyDescent="0.35">
      <c r="B255" s="6" t="s">
        <v>202</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row>
    <row r="256" spans="2:48" x14ac:dyDescent="0.35">
      <c r="B256" s="24" t="s">
        <v>212</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row>
    <row r="257" spans="2:48" x14ac:dyDescent="0.35">
      <c r="B257" t="s">
        <v>131</v>
      </c>
      <c r="C257" s="17">
        <v>0.25496681158879603</v>
      </c>
      <c r="D257" s="17">
        <v>0.23197096985138599</v>
      </c>
      <c r="E257" s="17">
        <v>0.278250490701342</v>
      </c>
      <c r="F257" s="17"/>
      <c r="G257" s="17">
        <v>0.30279732948037802</v>
      </c>
      <c r="H257" s="17">
        <v>0.33841394386117002</v>
      </c>
      <c r="I257" s="17">
        <v>0.358005459280412</v>
      </c>
      <c r="J257" s="17">
        <v>0.20100270468436601</v>
      </c>
      <c r="K257" s="17">
        <v>0.17764278645951301</v>
      </c>
      <c r="L257" s="17">
        <v>0.18486403072055299</v>
      </c>
      <c r="M257" s="17"/>
      <c r="N257" s="17">
        <v>0.20995215215150501</v>
      </c>
      <c r="O257" s="17">
        <v>0.25917357758614701</v>
      </c>
      <c r="P257" s="17">
        <v>0.312383119316133</v>
      </c>
      <c r="Q257" s="17">
        <v>0.23419929922195901</v>
      </c>
      <c r="R257" s="17"/>
      <c r="S257" s="17">
        <v>0.15747653066331799</v>
      </c>
      <c r="T257" s="17">
        <v>0.32238877513043102</v>
      </c>
      <c r="U257" s="17">
        <v>0.27136540169745799</v>
      </c>
      <c r="V257" s="17">
        <v>0.33014007641184601</v>
      </c>
      <c r="W257" s="17">
        <v>0.28697806946918097</v>
      </c>
      <c r="X257" s="17"/>
      <c r="Y257" s="17">
        <v>0.25301078174904501</v>
      </c>
      <c r="Z257" s="17">
        <v>0.31602834245036199</v>
      </c>
      <c r="AA257" s="17">
        <v>0.40541203565508399</v>
      </c>
      <c r="AB257" s="17"/>
      <c r="AC257" s="17">
        <v>0.197387380161575</v>
      </c>
      <c r="AD257" s="17">
        <v>0.210140821441577</v>
      </c>
      <c r="AE257" s="17">
        <v>0.24285310679682801</v>
      </c>
      <c r="AF257" s="17">
        <v>0.38234040609949099</v>
      </c>
      <c r="AG257" s="17">
        <v>0.78898752935474104</v>
      </c>
      <c r="AH257" s="17"/>
      <c r="AI257" s="17">
        <v>0.28619994681583899</v>
      </c>
      <c r="AJ257" s="17">
        <v>0.23904093521422801</v>
      </c>
      <c r="AK257" s="17">
        <v>0.27224049189211502</v>
      </c>
      <c r="AL257" s="17">
        <v>0.23309997780539199</v>
      </c>
      <c r="AM257" s="17"/>
      <c r="AN257" s="17">
        <v>0.36869179975686001</v>
      </c>
      <c r="AO257" s="17">
        <v>0.23132690037859499</v>
      </c>
      <c r="AP257" s="17"/>
      <c r="AQ257" s="17">
        <v>0.27893082923639601</v>
      </c>
      <c r="AR257" s="17">
        <v>0.23351104264071701</v>
      </c>
      <c r="AS257" s="17"/>
      <c r="AT257" s="17">
        <v>0.344876101937099</v>
      </c>
      <c r="AU257" s="17">
        <v>0.251933655421056</v>
      </c>
      <c r="AV257" s="17">
        <v>0.25964728699965101</v>
      </c>
    </row>
    <row r="258" spans="2:48" x14ac:dyDescent="0.35">
      <c r="B258" t="s">
        <v>132</v>
      </c>
      <c r="C258" s="17">
        <v>0.23142145689155699</v>
      </c>
      <c r="D258" s="17">
        <v>0.230633304035847</v>
      </c>
      <c r="E258" s="17">
        <v>0.232219475002551</v>
      </c>
      <c r="F258" s="17"/>
      <c r="G258" s="17">
        <v>0.347150984391631</v>
      </c>
      <c r="H258" s="17">
        <v>0.33201321014838298</v>
      </c>
      <c r="I258" s="17">
        <v>0.21665909620292201</v>
      </c>
      <c r="J258" s="17">
        <v>0.231625244331226</v>
      </c>
      <c r="K258" s="17">
        <v>0.18386793592356199</v>
      </c>
      <c r="L258" s="17">
        <v>0.14183760094932801</v>
      </c>
      <c r="M258" s="17"/>
      <c r="N258" s="17">
        <v>0.32386320649273098</v>
      </c>
      <c r="O258" s="17">
        <v>0.23900925516375299</v>
      </c>
      <c r="P258" s="17">
        <v>0.19716604794939199</v>
      </c>
      <c r="Q258" s="17">
        <v>0.19226547099094199</v>
      </c>
      <c r="R258" s="17"/>
      <c r="S258" s="17">
        <v>0.14205889635306601</v>
      </c>
      <c r="T258" s="17">
        <v>0.31010272407065798</v>
      </c>
      <c r="U258" s="17">
        <v>0.32395502990610298</v>
      </c>
      <c r="V258" s="17">
        <v>8.2688716110784904E-2</v>
      </c>
      <c r="W258" s="17">
        <v>0.249029765539756</v>
      </c>
      <c r="X258" s="17"/>
      <c r="Y258" s="17">
        <v>0.16652795171415299</v>
      </c>
      <c r="Z258" s="17">
        <v>0.32216754926950603</v>
      </c>
      <c r="AA258" s="17">
        <v>0.23740891629345801</v>
      </c>
      <c r="AB258" s="17"/>
      <c r="AC258" s="17">
        <v>0.197045555175513</v>
      </c>
      <c r="AD258" s="17">
        <v>0.226252083784695</v>
      </c>
      <c r="AE258" s="17">
        <v>0.26968222209603698</v>
      </c>
      <c r="AF258" s="17">
        <v>0.36751299811286398</v>
      </c>
      <c r="AG258" s="17">
        <v>4.8896230031552801E-2</v>
      </c>
      <c r="AH258" s="17"/>
      <c r="AI258" s="17">
        <v>0.20456950012707301</v>
      </c>
      <c r="AJ258" s="17">
        <v>0.23876933285525201</v>
      </c>
      <c r="AK258" s="17">
        <v>0.22343618850864</v>
      </c>
      <c r="AL258" s="17">
        <v>0.299765228697566</v>
      </c>
      <c r="AM258" s="17"/>
      <c r="AN258" s="17">
        <v>0.27172098955940799</v>
      </c>
      <c r="AO258" s="17">
        <v>0.22371282620900501</v>
      </c>
      <c r="AP258" s="17"/>
      <c r="AQ258" s="17">
        <v>0.27055520357794699</v>
      </c>
      <c r="AR258" s="17">
        <v>0.20471229163528301</v>
      </c>
      <c r="AS258" s="17"/>
      <c r="AT258" s="17">
        <v>0.31267353049806801</v>
      </c>
      <c r="AU258" s="17">
        <v>0.245312841434142</v>
      </c>
      <c r="AV258" s="17">
        <v>0.27461328501229598</v>
      </c>
    </row>
    <row r="259" spans="2:48" x14ac:dyDescent="0.35">
      <c r="B259" t="s">
        <v>133</v>
      </c>
      <c r="C259" s="17">
        <v>0.31235061160920802</v>
      </c>
      <c r="D259" s="17">
        <v>0.32825308109512402</v>
      </c>
      <c r="E259" s="17">
        <v>0.29624909200252397</v>
      </c>
      <c r="F259" s="17"/>
      <c r="G259" s="17">
        <v>0.246012864247317</v>
      </c>
      <c r="H259" s="17">
        <v>0.239352676623514</v>
      </c>
      <c r="I259" s="17">
        <v>0.27525147940752898</v>
      </c>
      <c r="J259" s="17">
        <v>0.32294018087898102</v>
      </c>
      <c r="K259" s="17">
        <v>0.35343553756806101</v>
      </c>
      <c r="L259" s="17">
        <v>0.39102141880601998</v>
      </c>
      <c r="M259" s="17"/>
      <c r="N259" s="17">
        <v>0.32298550855411201</v>
      </c>
      <c r="O259" s="17">
        <v>0.29078705301624203</v>
      </c>
      <c r="P259" s="17">
        <v>0.279156044544557</v>
      </c>
      <c r="Q259" s="17">
        <v>0.348206480944321</v>
      </c>
      <c r="R259" s="17"/>
      <c r="S259" s="17">
        <v>0.39093150651666903</v>
      </c>
      <c r="T259" s="17">
        <v>0.27142179460350602</v>
      </c>
      <c r="U259" s="17">
        <v>0.16482859946013301</v>
      </c>
      <c r="V259" s="17">
        <v>0.369752261162693</v>
      </c>
      <c r="W259" s="17">
        <v>0.29662878632315698</v>
      </c>
      <c r="X259" s="17"/>
      <c r="Y259" s="17">
        <v>0.25717894520322099</v>
      </c>
      <c r="Z259" s="17">
        <v>0.28438800017501098</v>
      </c>
      <c r="AA259" s="17">
        <v>0.22668257807401099</v>
      </c>
      <c r="AB259" s="17"/>
      <c r="AC259" s="17">
        <v>0.40255974737792999</v>
      </c>
      <c r="AD259" s="17">
        <v>0.309149164703026</v>
      </c>
      <c r="AE259" s="17">
        <v>0.27587291642555201</v>
      </c>
      <c r="AF259" s="17">
        <v>0.16567463864115101</v>
      </c>
      <c r="AG259" s="17">
        <v>9.2155321351535896E-2</v>
      </c>
      <c r="AH259" s="17"/>
      <c r="AI259" s="17">
        <v>0.32062595034229802</v>
      </c>
      <c r="AJ259" s="17">
        <v>0.33454324774826699</v>
      </c>
      <c r="AK259" s="17">
        <v>0.31743694415389101</v>
      </c>
      <c r="AL259" s="17">
        <v>0.27944550227808301</v>
      </c>
      <c r="AM259" s="17"/>
      <c r="AN259" s="17">
        <v>0.22795867004415199</v>
      </c>
      <c r="AO259" s="17">
        <v>0.33354015774069801</v>
      </c>
      <c r="AP259" s="17"/>
      <c r="AQ259" s="17">
        <v>0.323850626402515</v>
      </c>
      <c r="AR259" s="17">
        <v>0.30355300995795198</v>
      </c>
      <c r="AS259" s="17"/>
      <c r="AT259" s="17">
        <v>0.28788154073111399</v>
      </c>
      <c r="AU259" s="17">
        <v>0.207210486026533</v>
      </c>
      <c r="AV259" s="17">
        <v>0.32577888890534001</v>
      </c>
    </row>
    <row r="260" spans="2:48" x14ac:dyDescent="0.35">
      <c r="B260" t="s">
        <v>134</v>
      </c>
      <c r="C260" s="17">
        <v>9.5472029608146602E-2</v>
      </c>
      <c r="D260" s="17">
        <v>0.13093611442502101</v>
      </c>
      <c r="E260" s="17">
        <v>5.9564043271952902E-2</v>
      </c>
      <c r="F260" s="17"/>
      <c r="G260" s="17">
        <v>3.3961409547127397E-2</v>
      </c>
      <c r="H260" s="17">
        <v>5.50336080068837E-2</v>
      </c>
      <c r="I260" s="17">
        <v>8.0729899108998304E-2</v>
      </c>
      <c r="J260" s="17">
        <v>0.15104459329473599</v>
      </c>
      <c r="K260" s="17">
        <v>0.15814450399094401</v>
      </c>
      <c r="L260" s="17">
        <v>8.5383104194306406E-2</v>
      </c>
      <c r="M260" s="17"/>
      <c r="N260" s="17">
        <v>8.5682774344727305E-2</v>
      </c>
      <c r="O260" s="17">
        <v>8.1980912549690102E-2</v>
      </c>
      <c r="P260" s="17">
        <v>0.13641281942696101</v>
      </c>
      <c r="Q260" s="17">
        <v>8.7207957470585296E-2</v>
      </c>
      <c r="R260" s="17"/>
      <c r="S260" s="17">
        <v>0.12419186409505301</v>
      </c>
      <c r="T260" s="17">
        <v>3.2242697944919602E-2</v>
      </c>
      <c r="U260" s="17">
        <v>0.239850968936305</v>
      </c>
      <c r="V260" s="17">
        <v>0.155611988132901</v>
      </c>
      <c r="W260" s="17">
        <v>7.2966482082985507E-2</v>
      </c>
      <c r="X260" s="17"/>
      <c r="Y260" s="17">
        <v>0.127917550404158</v>
      </c>
      <c r="Z260" s="17">
        <v>4.4701108784886798E-2</v>
      </c>
      <c r="AA260" s="17">
        <v>0.13049646997744599</v>
      </c>
      <c r="AB260" s="17"/>
      <c r="AC260" s="17">
        <v>7.4723369108384202E-2</v>
      </c>
      <c r="AD260" s="17">
        <v>0.15629967544269099</v>
      </c>
      <c r="AE260" s="17">
        <v>0.11884030037963</v>
      </c>
      <c r="AF260" s="17">
        <v>2.3850981148366701E-2</v>
      </c>
      <c r="AG260" s="17">
        <v>6.9960919262170101E-2</v>
      </c>
      <c r="AH260" s="17"/>
      <c r="AI260" s="17">
        <v>6.2207523256757102E-2</v>
      </c>
      <c r="AJ260" s="17">
        <v>7.3889898196861398E-2</v>
      </c>
      <c r="AK260" s="17">
        <v>0.12500504562523801</v>
      </c>
      <c r="AL260" s="17">
        <v>0.109034504677521</v>
      </c>
      <c r="AM260" s="17"/>
      <c r="AN260" s="17">
        <v>2.54079500611325E-2</v>
      </c>
      <c r="AO260" s="17">
        <v>0.105852356407321</v>
      </c>
      <c r="AP260" s="17"/>
      <c r="AQ260" s="17">
        <v>8.5200419435578101E-2</v>
      </c>
      <c r="AR260" s="17">
        <v>0.103953406991368</v>
      </c>
      <c r="AS260" s="17"/>
      <c r="AT260" s="17">
        <v>1.71267626115068E-2</v>
      </c>
      <c r="AU260" s="17">
        <v>0.12077207132044</v>
      </c>
      <c r="AV260" s="17">
        <v>0.139960539082713</v>
      </c>
    </row>
    <row r="261" spans="2:48" x14ac:dyDescent="0.35">
      <c r="B261" t="s">
        <v>135</v>
      </c>
      <c r="C261" s="17">
        <v>5.4911428988148103E-2</v>
      </c>
      <c r="D261" s="17">
        <v>4.2523223209040402E-2</v>
      </c>
      <c r="E261" s="17">
        <v>6.7454697090036195E-2</v>
      </c>
      <c r="F261" s="17"/>
      <c r="G261" s="17">
        <v>1.48989125844544E-2</v>
      </c>
      <c r="H261" s="17">
        <v>1.4578629873311001E-2</v>
      </c>
      <c r="I261" s="17">
        <v>2.4598122749950099E-2</v>
      </c>
      <c r="J261" s="17">
        <v>4.77715671940597E-2</v>
      </c>
      <c r="K261" s="17">
        <v>8.8864491403388701E-2</v>
      </c>
      <c r="L261" s="17">
        <v>0.10925288056280801</v>
      </c>
      <c r="M261" s="17"/>
      <c r="N261" s="17">
        <v>3.9346760092937499E-2</v>
      </c>
      <c r="O261" s="17">
        <v>8.9486796461237E-2</v>
      </c>
      <c r="P261" s="17">
        <v>5.92804181461093E-2</v>
      </c>
      <c r="Q261" s="17">
        <v>2.9568646830013499E-2</v>
      </c>
      <c r="R261" s="17"/>
      <c r="S261" s="17">
        <v>0.130117556070527</v>
      </c>
      <c r="T261" s="17">
        <v>4.6066443191525299E-3</v>
      </c>
      <c r="U261" s="17">
        <v>0</v>
      </c>
      <c r="V261" s="17">
        <v>6.18069581817755E-2</v>
      </c>
      <c r="W261" s="17">
        <v>4.4330463950322099E-2</v>
      </c>
      <c r="X261" s="17"/>
      <c r="Y261" s="17">
        <v>0.14144201119729199</v>
      </c>
      <c r="Z261" s="17">
        <v>4.0343531948544903E-3</v>
      </c>
      <c r="AA261" s="17">
        <v>0</v>
      </c>
      <c r="AB261" s="17"/>
      <c r="AC261" s="17">
        <v>4.4273467575540598E-2</v>
      </c>
      <c r="AD261" s="17">
        <v>6.7656102094786202E-2</v>
      </c>
      <c r="AE261" s="17">
        <v>4.8449151409020098E-2</v>
      </c>
      <c r="AF261" s="17">
        <v>1.11797335855481E-2</v>
      </c>
      <c r="AG261" s="17">
        <v>0</v>
      </c>
      <c r="AH261" s="17"/>
      <c r="AI261" s="17">
        <v>5.9392615231665002E-2</v>
      </c>
      <c r="AJ261" s="17">
        <v>6.1102787308427699E-2</v>
      </c>
      <c r="AK261" s="17">
        <v>5.7182873657232798E-2</v>
      </c>
      <c r="AL261" s="17">
        <v>3.10288200532545E-2</v>
      </c>
      <c r="AM261" s="17"/>
      <c r="AN261" s="17">
        <v>4.9012494902440099E-2</v>
      </c>
      <c r="AO261" s="17">
        <v>5.7062071700809201E-2</v>
      </c>
      <c r="AP261" s="17"/>
      <c r="AQ261" s="17">
        <v>1.7458204658239398E-2</v>
      </c>
      <c r="AR261" s="17">
        <v>8.3076137346659598E-2</v>
      </c>
      <c r="AS261" s="17"/>
      <c r="AT261" s="17">
        <v>4.6172860937032699E-3</v>
      </c>
      <c r="AU261" s="17">
        <v>0.15685227179380101</v>
      </c>
      <c r="AV261" s="17">
        <v>0</v>
      </c>
    </row>
    <row r="262" spans="2:48" x14ac:dyDescent="0.35">
      <c r="B262" t="s">
        <v>90</v>
      </c>
      <c r="C262" s="17">
        <v>5.0877661314143598E-2</v>
      </c>
      <c r="D262" s="17">
        <v>3.56833073835819E-2</v>
      </c>
      <c r="E262" s="17">
        <v>6.6262201931593795E-2</v>
      </c>
      <c r="F262" s="17"/>
      <c r="G262" s="17">
        <v>5.5178499749093397E-2</v>
      </c>
      <c r="H262" s="17">
        <v>2.0607931486737101E-2</v>
      </c>
      <c r="I262" s="17">
        <v>4.4755943250188397E-2</v>
      </c>
      <c r="J262" s="17">
        <v>4.5615709616630598E-2</v>
      </c>
      <c r="K262" s="17">
        <v>3.8044744654530602E-2</v>
      </c>
      <c r="L262" s="17">
        <v>8.76409647669842E-2</v>
      </c>
      <c r="M262" s="17"/>
      <c r="N262" s="17">
        <v>1.81695983639866E-2</v>
      </c>
      <c r="O262" s="17">
        <v>3.9562405222930003E-2</v>
      </c>
      <c r="P262" s="17">
        <v>1.5601550616848E-2</v>
      </c>
      <c r="Q262" s="17">
        <v>0.108552144542179</v>
      </c>
      <c r="R262" s="17"/>
      <c r="S262" s="17">
        <v>5.5223646301368098E-2</v>
      </c>
      <c r="T262" s="17">
        <v>5.9237363931333997E-2</v>
      </c>
      <c r="U262" s="17">
        <v>0</v>
      </c>
      <c r="V262" s="17">
        <v>0</v>
      </c>
      <c r="W262" s="17">
        <v>5.0066432634598097E-2</v>
      </c>
      <c r="X262" s="17"/>
      <c r="Y262" s="17">
        <v>5.39227597321306E-2</v>
      </c>
      <c r="Z262" s="17">
        <v>2.8680646125380301E-2</v>
      </c>
      <c r="AA262" s="17">
        <v>0</v>
      </c>
      <c r="AB262" s="17"/>
      <c r="AC262" s="17">
        <v>8.4010480601058604E-2</v>
      </c>
      <c r="AD262" s="17">
        <v>3.05021525332244E-2</v>
      </c>
      <c r="AE262" s="17">
        <v>4.4302302892933298E-2</v>
      </c>
      <c r="AF262" s="17">
        <v>4.9441242412579599E-2</v>
      </c>
      <c r="AG262" s="17">
        <v>0</v>
      </c>
      <c r="AH262" s="17"/>
      <c r="AI262" s="17">
        <v>6.7004464226368299E-2</v>
      </c>
      <c r="AJ262" s="17">
        <v>5.2653798676964098E-2</v>
      </c>
      <c r="AK262" s="17">
        <v>4.6984561628839296E-3</v>
      </c>
      <c r="AL262" s="17">
        <v>4.7625966488183902E-2</v>
      </c>
      <c r="AM262" s="17"/>
      <c r="AN262" s="17">
        <v>5.7208095676007299E-2</v>
      </c>
      <c r="AO262" s="17">
        <v>4.8505687563572798E-2</v>
      </c>
      <c r="AP262" s="17"/>
      <c r="AQ262" s="17">
        <v>2.4004716689324902E-2</v>
      </c>
      <c r="AR262" s="17">
        <v>7.1194111428020707E-2</v>
      </c>
      <c r="AS262" s="17"/>
      <c r="AT262" s="17">
        <v>3.2824778128509702E-2</v>
      </c>
      <c r="AU262" s="17">
        <v>1.7918674004027801E-2</v>
      </c>
      <c r="AV262" s="17">
        <v>0</v>
      </c>
    </row>
    <row r="263" spans="2:48" x14ac:dyDescent="0.35">
      <c r="B263" t="s">
        <v>136</v>
      </c>
      <c r="C263" s="17">
        <v>0.48638826848035299</v>
      </c>
      <c r="D263" s="17">
        <v>0.46260427388723302</v>
      </c>
      <c r="E263" s="17">
        <v>0.51046996570389302</v>
      </c>
      <c r="F263" s="17"/>
      <c r="G263" s="17">
        <v>0.64994831387200802</v>
      </c>
      <c r="H263" s="17">
        <v>0.67042715400955399</v>
      </c>
      <c r="I263" s="17">
        <v>0.57466455548333395</v>
      </c>
      <c r="J263" s="17">
        <v>0.43262794901559198</v>
      </c>
      <c r="K263" s="17">
        <v>0.36151072238307502</v>
      </c>
      <c r="L263" s="17">
        <v>0.32670163166988098</v>
      </c>
      <c r="M263" s="17"/>
      <c r="N263" s="17">
        <v>0.53381535864423602</v>
      </c>
      <c r="O263" s="17">
        <v>0.49818283274990099</v>
      </c>
      <c r="P263" s="17">
        <v>0.50954916726552502</v>
      </c>
      <c r="Q263" s="17">
        <v>0.42646477021290002</v>
      </c>
      <c r="R263" s="17"/>
      <c r="S263" s="17">
        <v>0.29953542701638403</v>
      </c>
      <c r="T263" s="17">
        <v>0.63249149920108805</v>
      </c>
      <c r="U263" s="17">
        <v>0.59532043160356096</v>
      </c>
      <c r="V263" s="17">
        <v>0.41282879252262999</v>
      </c>
      <c r="W263" s="17">
        <v>0.53600783500893701</v>
      </c>
      <c r="X263" s="17"/>
      <c r="Y263" s="17">
        <v>0.41953873346319798</v>
      </c>
      <c r="Z263" s="17">
        <v>0.63819589171986701</v>
      </c>
      <c r="AA263" s="17">
        <v>0.64282095194854205</v>
      </c>
      <c r="AB263" s="17"/>
      <c r="AC263" s="17">
        <v>0.39443293533708701</v>
      </c>
      <c r="AD263" s="17">
        <v>0.436392905226272</v>
      </c>
      <c r="AE263" s="17">
        <v>0.51253532889286502</v>
      </c>
      <c r="AF263" s="17">
        <v>0.74985340421235502</v>
      </c>
      <c r="AG263" s="17">
        <v>0.837883759386294</v>
      </c>
      <c r="AH263" s="17"/>
      <c r="AI263" s="17">
        <v>0.49076944694291202</v>
      </c>
      <c r="AJ263" s="17">
        <v>0.47781026806948002</v>
      </c>
      <c r="AK263" s="17">
        <v>0.49567668040075502</v>
      </c>
      <c r="AL263" s="17">
        <v>0.53286520650295799</v>
      </c>
      <c r="AM263" s="17"/>
      <c r="AN263" s="17">
        <v>0.64041278931626899</v>
      </c>
      <c r="AO263" s="17">
        <v>0.455039726587599</v>
      </c>
      <c r="AP263" s="17"/>
      <c r="AQ263" s="17">
        <v>0.54948603281434305</v>
      </c>
      <c r="AR263" s="17">
        <v>0.43822333427600002</v>
      </c>
      <c r="AS263" s="17"/>
      <c r="AT263" s="17">
        <v>0.65754963243516695</v>
      </c>
      <c r="AU263" s="17">
        <v>0.49724649685519801</v>
      </c>
      <c r="AV263" s="17">
        <v>0.53426057201194699</v>
      </c>
    </row>
    <row r="264" spans="2:48" x14ac:dyDescent="0.35">
      <c r="B264" t="s">
        <v>137</v>
      </c>
      <c r="C264" s="17">
        <v>0.15038345859629501</v>
      </c>
      <c r="D264" s="17">
        <v>0.17345933763406099</v>
      </c>
      <c r="E264" s="17">
        <v>0.12701874036198901</v>
      </c>
      <c r="F264" s="17"/>
      <c r="G264" s="17">
        <v>4.8860322131581799E-2</v>
      </c>
      <c r="H264" s="17">
        <v>6.9612237880194702E-2</v>
      </c>
      <c r="I264" s="17">
        <v>0.105328021858948</v>
      </c>
      <c r="J264" s="17">
        <v>0.198816160488796</v>
      </c>
      <c r="K264" s="17">
        <v>0.24700899539433299</v>
      </c>
      <c r="L264" s="17">
        <v>0.19463598475711399</v>
      </c>
      <c r="M264" s="17"/>
      <c r="N264" s="17">
        <v>0.12502953443766501</v>
      </c>
      <c r="O264" s="17">
        <v>0.17146770901092701</v>
      </c>
      <c r="P264" s="17">
        <v>0.19569323757307</v>
      </c>
      <c r="Q264" s="17">
        <v>0.116776604300599</v>
      </c>
      <c r="R264" s="17"/>
      <c r="S264" s="17">
        <v>0.25430942016558</v>
      </c>
      <c r="T264" s="17">
        <v>3.6849342264072202E-2</v>
      </c>
      <c r="U264" s="17">
        <v>0.239850968936305</v>
      </c>
      <c r="V264" s="17">
        <v>0.21741894631467701</v>
      </c>
      <c r="W264" s="17">
        <v>0.11729694603330799</v>
      </c>
      <c r="X264" s="17"/>
      <c r="Y264" s="17">
        <v>0.26935956160145003</v>
      </c>
      <c r="Z264" s="17">
        <v>4.8735461979741303E-2</v>
      </c>
      <c r="AA264" s="17">
        <v>0.13049646997744599</v>
      </c>
      <c r="AB264" s="17"/>
      <c r="AC264" s="17">
        <v>0.11899683668392499</v>
      </c>
      <c r="AD264" s="17">
        <v>0.223955777537478</v>
      </c>
      <c r="AE264" s="17">
        <v>0.16728945178865001</v>
      </c>
      <c r="AF264" s="17">
        <v>3.5030714733914801E-2</v>
      </c>
      <c r="AG264" s="17">
        <v>6.9960919262170101E-2</v>
      </c>
      <c r="AH264" s="17"/>
      <c r="AI264" s="17">
        <v>0.12160013848842199</v>
      </c>
      <c r="AJ264" s="17">
        <v>0.13499268550528901</v>
      </c>
      <c r="AK264" s="17">
        <v>0.18218791928247099</v>
      </c>
      <c r="AL264" s="17">
        <v>0.14006332473077501</v>
      </c>
      <c r="AM264" s="17"/>
      <c r="AN264" s="17">
        <v>7.4420444963572599E-2</v>
      </c>
      <c r="AO264" s="17">
        <v>0.16291442810813</v>
      </c>
      <c r="AP264" s="17"/>
      <c r="AQ264" s="17">
        <v>0.102658624093817</v>
      </c>
      <c r="AR264" s="17">
        <v>0.18702954433802799</v>
      </c>
      <c r="AS264" s="17"/>
      <c r="AT264" s="17">
        <v>2.1744048705210101E-2</v>
      </c>
      <c r="AU264" s="17">
        <v>0.277624343114241</v>
      </c>
      <c r="AV264" s="17">
        <v>0.139960539082713</v>
      </c>
    </row>
    <row r="265" spans="2:48" x14ac:dyDescent="0.35">
      <c r="B265" t="s">
        <v>93</v>
      </c>
      <c r="C265" s="17">
        <v>0.33600480988405901</v>
      </c>
      <c r="D265" s="17">
        <v>0.289144936253171</v>
      </c>
      <c r="E265" s="17">
        <v>0.38345122534190401</v>
      </c>
      <c r="F265" s="17"/>
      <c r="G265" s="17">
        <v>0.60108799174042604</v>
      </c>
      <c r="H265" s="17">
        <v>0.600814916129359</v>
      </c>
      <c r="I265" s="17">
        <v>0.46933653362438599</v>
      </c>
      <c r="J265" s="17">
        <v>0.23381178852679599</v>
      </c>
      <c r="K265" s="17">
        <v>0.114501726988742</v>
      </c>
      <c r="L265" s="17">
        <v>0.13206564691276701</v>
      </c>
      <c r="M265" s="17"/>
      <c r="N265" s="17">
        <v>0.408785824206571</v>
      </c>
      <c r="O265" s="17">
        <v>0.32671512373897399</v>
      </c>
      <c r="P265" s="17">
        <v>0.31385592969245502</v>
      </c>
      <c r="Q265" s="17">
        <v>0.30968816591230103</v>
      </c>
      <c r="R265" s="17"/>
      <c r="S265" s="17">
        <v>4.5226006850804197E-2</v>
      </c>
      <c r="T265" s="17">
        <v>0.59564215693701605</v>
      </c>
      <c r="U265" s="17">
        <v>0.35546946266725599</v>
      </c>
      <c r="V265" s="17">
        <v>0.19540984620795401</v>
      </c>
      <c r="W265" s="17">
        <v>0.41871088897562903</v>
      </c>
      <c r="X265" s="17"/>
      <c r="Y265" s="17">
        <v>0.15017917186174801</v>
      </c>
      <c r="Z265" s="17">
        <v>0.58946042974012602</v>
      </c>
      <c r="AA265" s="17">
        <v>0.51232448197109604</v>
      </c>
      <c r="AB265" s="17"/>
      <c r="AC265" s="17">
        <v>0.27543609865316199</v>
      </c>
      <c r="AD265" s="17">
        <v>0.212437127688794</v>
      </c>
      <c r="AE265" s="17">
        <v>0.345245877104215</v>
      </c>
      <c r="AF265" s="17">
        <v>0.71482268947843997</v>
      </c>
      <c r="AG265" s="17">
        <v>0.76792284012412404</v>
      </c>
      <c r="AH265" s="17"/>
      <c r="AI265" s="17">
        <v>0.36916930845448998</v>
      </c>
      <c r="AJ265" s="17">
        <v>0.34281758256419098</v>
      </c>
      <c r="AK265" s="17">
        <v>0.313488761118284</v>
      </c>
      <c r="AL265" s="17">
        <v>0.392801881772183</v>
      </c>
      <c r="AM265" s="17"/>
      <c r="AN265" s="17">
        <v>0.56599234435269596</v>
      </c>
      <c r="AO265" s="17">
        <v>0.292125298479469</v>
      </c>
      <c r="AP265" s="17"/>
      <c r="AQ265" s="17">
        <v>0.44682740872052501</v>
      </c>
      <c r="AR265" s="17">
        <v>0.25119378993797198</v>
      </c>
      <c r="AS265" s="17"/>
      <c r="AT265" s="17">
        <v>0.63580558372995599</v>
      </c>
      <c r="AU265" s="17">
        <v>0.219622153740957</v>
      </c>
      <c r="AV265" s="17">
        <v>0.39430003292923299</v>
      </c>
    </row>
    <row r="266" spans="2:48" x14ac:dyDescent="0.35">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row>
    <row r="267" spans="2:48" x14ac:dyDescent="0.35">
      <c r="B267" s="6" t="s">
        <v>207</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row>
    <row r="268" spans="2:48" x14ac:dyDescent="0.35">
      <c r="B268" s="24" t="s">
        <v>80</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row>
    <row r="269" spans="2:48" x14ac:dyDescent="0.35">
      <c r="B269" t="s">
        <v>203</v>
      </c>
      <c r="C269" s="17">
        <v>0.18500667896342601</v>
      </c>
      <c r="D269" s="17">
        <v>0.19967861185767299</v>
      </c>
      <c r="E269" s="17">
        <v>0.170318352863988</v>
      </c>
      <c r="F269" s="17"/>
      <c r="G269" s="17">
        <v>0.17513101482245999</v>
      </c>
      <c r="H269" s="17">
        <v>0.26094163538567</v>
      </c>
      <c r="I269" s="17">
        <v>0.17618162039721899</v>
      </c>
      <c r="J269" s="17">
        <v>0.16226774903926899</v>
      </c>
      <c r="K269" s="17">
        <v>0.16002654651552201</v>
      </c>
      <c r="L269" s="17">
        <v>0.17527522347708399</v>
      </c>
      <c r="M269" s="17"/>
      <c r="N269" s="17">
        <v>0.143406754985378</v>
      </c>
      <c r="O269" s="17">
        <v>0.147203468526068</v>
      </c>
      <c r="P269" s="17">
        <v>0.186655732738504</v>
      </c>
      <c r="Q269" s="17">
        <v>0.25042593043746703</v>
      </c>
      <c r="R269" s="17"/>
      <c r="S269" s="17">
        <v>0.19197076798716101</v>
      </c>
      <c r="T269" s="17">
        <v>0.21495510376492</v>
      </c>
      <c r="U269" s="17">
        <v>0.20215522510657599</v>
      </c>
      <c r="V269" s="17">
        <v>0.10154788012312201</v>
      </c>
      <c r="W269" s="17">
        <v>0.131454119126032</v>
      </c>
      <c r="X269" s="17"/>
      <c r="Y269" s="17">
        <v>0.209945791808058</v>
      </c>
      <c r="Z269" s="17">
        <v>0.23212146952273699</v>
      </c>
      <c r="AA269" s="17">
        <v>0.30418570967309499</v>
      </c>
      <c r="AB269" s="17"/>
      <c r="AC269" s="17">
        <v>0.241213108064293</v>
      </c>
      <c r="AD269" s="17">
        <v>0.16084463776628399</v>
      </c>
      <c r="AE269" s="17">
        <v>0.172949087992326</v>
      </c>
      <c r="AF269" s="17">
        <v>0.18842991739516199</v>
      </c>
      <c r="AG269" s="17">
        <v>0.19665655845392399</v>
      </c>
      <c r="AH269" s="17"/>
      <c r="AI269" s="17">
        <v>0.21724748863019799</v>
      </c>
      <c r="AJ269" s="17">
        <v>0.18133442199171801</v>
      </c>
      <c r="AK269" s="17">
        <v>0.18299581250404201</v>
      </c>
      <c r="AL269" s="17">
        <v>0.18307750731410299</v>
      </c>
      <c r="AM269" s="17"/>
      <c r="AN269" s="17">
        <v>0.28015871407142001</v>
      </c>
      <c r="AO269" s="17">
        <v>0.16859266417281199</v>
      </c>
      <c r="AP269" s="17"/>
      <c r="AQ269" s="17">
        <v>0.21775914899231899</v>
      </c>
      <c r="AR269" s="17">
        <v>0.16272590222500399</v>
      </c>
      <c r="AS269" s="17"/>
      <c r="AT269" s="17">
        <v>0.233299526501549</v>
      </c>
      <c r="AU269" s="17">
        <v>0.28822892754984297</v>
      </c>
      <c r="AV269" s="17">
        <v>0.232901995765667</v>
      </c>
    </row>
    <row r="270" spans="2:48" x14ac:dyDescent="0.35">
      <c r="B270" t="s">
        <v>204</v>
      </c>
      <c r="C270" s="17">
        <v>0.27674941704943901</v>
      </c>
      <c r="D270" s="17">
        <v>0.28532273210852499</v>
      </c>
      <c r="E270" s="17">
        <v>0.26816652287668502</v>
      </c>
      <c r="F270" s="17"/>
      <c r="G270" s="17">
        <v>0.40777035422529301</v>
      </c>
      <c r="H270" s="17">
        <v>0.29618983173964902</v>
      </c>
      <c r="I270" s="17">
        <v>0.343806675764319</v>
      </c>
      <c r="J270" s="17">
        <v>0.246056608615845</v>
      </c>
      <c r="K270" s="17">
        <v>0.274873658759827</v>
      </c>
      <c r="L270" s="17">
        <v>0.18265664518423799</v>
      </c>
      <c r="M270" s="17"/>
      <c r="N270" s="17">
        <v>0.30545012431686103</v>
      </c>
      <c r="O270" s="17">
        <v>0.307844601544635</v>
      </c>
      <c r="P270" s="17">
        <v>0.22651218579625501</v>
      </c>
      <c r="Q270" s="17">
        <v>0.26368811038491202</v>
      </c>
      <c r="R270" s="17"/>
      <c r="S270" s="17">
        <v>0.15731960168790499</v>
      </c>
      <c r="T270" s="17">
        <v>0.33724043976125001</v>
      </c>
      <c r="U270" s="17">
        <v>0.44680963581958999</v>
      </c>
      <c r="V270" s="17">
        <v>0.123723801286307</v>
      </c>
      <c r="W270" s="17">
        <v>0.29779537914302301</v>
      </c>
      <c r="X270" s="17"/>
      <c r="Y270" s="17">
        <v>0.285885954075078</v>
      </c>
      <c r="Z270" s="17">
        <v>0.301519454018086</v>
      </c>
      <c r="AA270" s="17">
        <v>0.31573964120895498</v>
      </c>
      <c r="AB270" s="17"/>
      <c r="AC270" s="17">
        <v>0.28284754977381799</v>
      </c>
      <c r="AD270" s="17">
        <v>0.24982573635938801</v>
      </c>
      <c r="AE270" s="17">
        <v>0.34613499196464098</v>
      </c>
      <c r="AF270" s="17">
        <v>0.29823640262398299</v>
      </c>
      <c r="AG270" s="17">
        <v>0.40158529614135002</v>
      </c>
      <c r="AH270" s="17"/>
      <c r="AI270" s="17">
        <v>0.30071527828572697</v>
      </c>
      <c r="AJ270" s="17">
        <v>0.28321450337083398</v>
      </c>
      <c r="AK270" s="17">
        <v>0.16379433297930501</v>
      </c>
      <c r="AL270" s="17">
        <v>0.35934808495745901</v>
      </c>
      <c r="AM270" s="17"/>
      <c r="AN270" s="17">
        <v>0.256002359295738</v>
      </c>
      <c r="AO270" s="17">
        <v>0.28229716023283502</v>
      </c>
      <c r="AP270" s="17"/>
      <c r="AQ270" s="17">
        <v>0.32565105997173099</v>
      </c>
      <c r="AR270" s="17">
        <v>0.23924709322400001</v>
      </c>
      <c r="AS270" s="17"/>
      <c r="AT270" s="17">
        <v>0.32564466345473903</v>
      </c>
      <c r="AU270" s="17">
        <v>0.22077624243187399</v>
      </c>
      <c r="AV270" s="17">
        <v>0.31397543438950298</v>
      </c>
    </row>
    <row r="271" spans="2:48" x14ac:dyDescent="0.35">
      <c r="B271" t="s">
        <v>205</v>
      </c>
      <c r="C271" s="17">
        <v>0.221966871569344</v>
      </c>
      <c r="D271" s="17">
        <v>0.24204480640148501</v>
      </c>
      <c r="E271" s="17">
        <v>0.20186650331224901</v>
      </c>
      <c r="F271" s="17"/>
      <c r="G271" s="17">
        <v>0.20127451587290901</v>
      </c>
      <c r="H271" s="17">
        <v>0.22113734067319299</v>
      </c>
      <c r="I271" s="17">
        <v>0.15087916215906999</v>
      </c>
      <c r="J271" s="17">
        <v>0.22763919142147701</v>
      </c>
      <c r="K271" s="17">
        <v>0.263246239829661</v>
      </c>
      <c r="L271" s="17">
        <v>0.24629186850076601</v>
      </c>
      <c r="M271" s="17"/>
      <c r="N271" s="17">
        <v>0.27138508031879499</v>
      </c>
      <c r="O271" s="17">
        <v>0.26367727144478997</v>
      </c>
      <c r="P271" s="17">
        <v>0.254240596928486</v>
      </c>
      <c r="Q271" s="17">
        <v>0.12758945812723699</v>
      </c>
      <c r="R271" s="17"/>
      <c r="S271" s="17">
        <v>0.28411428153236301</v>
      </c>
      <c r="T271" s="17">
        <v>0.160246674945863</v>
      </c>
      <c r="U271" s="17">
        <v>0.20600268777011199</v>
      </c>
      <c r="V271" s="17">
        <v>0.21538736455436999</v>
      </c>
      <c r="W271" s="17">
        <v>0.25995785218376299</v>
      </c>
      <c r="X271" s="17"/>
      <c r="Y271" s="17">
        <v>0.22480261737347601</v>
      </c>
      <c r="Z271" s="17">
        <v>0.209125046601456</v>
      </c>
      <c r="AA271" s="17">
        <v>0.15914371657808399</v>
      </c>
      <c r="AB271" s="17"/>
      <c r="AC271" s="17">
        <v>0.15590497436724601</v>
      </c>
      <c r="AD271" s="17">
        <v>0.262272430193216</v>
      </c>
      <c r="AE271" s="17">
        <v>0.235449673767746</v>
      </c>
      <c r="AF271" s="17">
        <v>0.20301376663915999</v>
      </c>
      <c r="AG271" s="17">
        <v>0.18672869496519601</v>
      </c>
      <c r="AH271" s="17"/>
      <c r="AI271" s="17">
        <v>0.13781144711073301</v>
      </c>
      <c r="AJ271" s="17">
        <v>0.18951098025531901</v>
      </c>
      <c r="AK271" s="17">
        <v>0.332940937072564</v>
      </c>
      <c r="AL271" s="17">
        <v>0.25870950738717502</v>
      </c>
      <c r="AM271" s="17"/>
      <c r="AN271" s="17">
        <v>9.9056546585685606E-2</v>
      </c>
      <c r="AO271" s="17">
        <v>0.24200761291355199</v>
      </c>
      <c r="AP271" s="17"/>
      <c r="AQ271" s="17">
        <v>0.17134404795959499</v>
      </c>
      <c r="AR271" s="17">
        <v>0.25778499921362003</v>
      </c>
      <c r="AS271" s="17"/>
      <c r="AT271" s="17">
        <v>0.193379808168714</v>
      </c>
      <c r="AU271" s="17">
        <v>0.26474518179557899</v>
      </c>
      <c r="AV271" s="17">
        <v>0.134487171776736</v>
      </c>
    </row>
    <row r="272" spans="2:48" x14ac:dyDescent="0.35">
      <c r="B272" t="s">
        <v>206</v>
      </c>
      <c r="C272" s="17">
        <v>0.22401457158853599</v>
      </c>
      <c r="D272" s="17">
        <v>0.194395789051753</v>
      </c>
      <c r="E272" s="17">
        <v>0.253666447704954</v>
      </c>
      <c r="F272" s="17"/>
      <c r="G272" s="17">
        <v>0.19497444032595801</v>
      </c>
      <c r="H272" s="17">
        <v>0.144274531645499</v>
      </c>
      <c r="I272" s="17">
        <v>0.21125144296666701</v>
      </c>
      <c r="J272" s="17">
        <v>0.23633856446577201</v>
      </c>
      <c r="K272" s="17">
        <v>0.22805237759056399</v>
      </c>
      <c r="L272" s="17">
        <v>0.289054109206552</v>
      </c>
      <c r="M272" s="17"/>
      <c r="N272" s="17">
        <v>0.23714984500523201</v>
      </c>
      <c r="O272" s="17">
        <v>0.15582608827109101</v>
      </c>
      <c r="P272" s="17">
        <v>0.24177829014286401</v>
      </c>
      <c r="Q272" s="17">
        <v>0.27297415830162602</v>
      </c>
      <c r="R272" s="17"/>
      <c r="S272" s="17">
        <v>0.281910878997432</v>
      </c>
      <c r="T272" s="17">
        <v>0.20459150605677701</v>
      </c>
      <c r="U272" s="17">
        <v>9.1952429514761597E-2</v>
      </c>
      <c r="V272" s="17">
        <v>0.43017075678529398</v>
      </c>
      <c r="W272" s="17">
        <v>0.190429549751259</v>
      </c>
      <c r="X272" s="17"/>
      <c r="Y272" s="17">
        <v>0.27253872111428901</v>
      </c>
      <c r="Z272" s="17">
        <v>0.181136722212074</v>
      </c>
      <c r="AA272" s="17">
        <v>0.22093093253986601</v>
      </c>
      <c r="AB272" s="17"/>
      <c r="AC272" s="17">
        <v>0.220111997927394</v>
      </c>
      <c r="AD272" s="17">
        <v>0.215066921496191</v>
      </c>
      <c r="AE272" s="17">
        <v>0.16428528790973901</v>
      </c>
      <c r="AF272" s="17">
        <v>0.27503450761453402</v>
      </c>
      <c r="AG272" s="17">
        <v>0.21502945043953001</v>
      </c>
      <c r="AH272" s="17"/>
      <c r="AI272" s="17">
        <v>0.28378925358448198</v>
      </c>
      <c r="AJ272" s="17">
        <v>0.23939274230180899</v>
      </c>
      <c r="AK272" s="17">
        <v>0.185336215674023</v>
      </c>
      <c r="AL272" s="17">
        <v>0.152330803732318</v>
      </c>
      <c r="AM272" s="17"/>
      <c r="AN272" s="17">
        <v>0.25059986855467398</v>
      </c>
      <c r="AO272" s="17">
        <v>0.22045299250018399</v>
      </c>
      <c r="AP272" s="17"/>
      <c r="AQ272" s="17">
        <v>0.19910665420319701</v>
      </c>
      <c r="AR272" s="17">
        <v>0.24277841893885499</v>
      </c>
      <c r="AS272" s="17"/>
      <c r="AT272" s="17">
        <v>0.170024033154801</v>
      </c>
      <c r="AU272" s="17">
        <v>0.21689487687308401</v>
      </c>
      <c r="AV272" s="17">
        <v>0.31863539806809399</v>
      </c>
    </row>
    <row r="273" spans="2:48" x14ac:dyDescent="0.35">
      <c r="B273" t="s">
        <v>90</v>
      </c>
      <c r="C273" s="17">
        <v>9.2262460829254697E-2</v>
      </c>
      <c r="D273" s="17">
        <v>7.8558060580564595E-2</v>
      </c>
      <c r="E273" s="17">
        <v>0.105982173242123</v>
      </c>
      <c r="F273" s="17"/>
      <c r="G273" s="17">
        <v>2.0849674753379E-2</v>
      </c>
      <c r="H273" s="17">
        <v>7.7456660555988197E-2</v>
      </c>
      <c r="I273" s="17">
        <v>0.11788109871272499</v>
      </c>
      <c r="J273" s="17">
        <v>0.12769788645763799</v>
      </c>
      <c r="K273" s="17">
        <v>7.3801177304426202E-2</v>
      </c>
      <c r="L273" s="17">
        <v>0.10672215363136001</v>
      </c>
      <c r="M273" s="17"/>
      <c r="N273" s="17">
        <v>4.2608195373734697E-2</v>
      </c>
      <c r="O273" s="17">
        <v>0.12544857021341599</v>
      </c>
      <c r="P273" s="17">
        <v>9.0813194393890101E-2</v>
      </c>
      <c r="Q273" s="17">
        <v>8.5322342748757399E-2</v>
      </c>
      <c r="R273" s="17"/>
      <c r="S273" s="17">
        <v>8.4684469795138897E-2</v>
      </c>
      <c r="T273" s="17">
        <v>8.2966275471190495E-2</v>
      </c>
      <c r="U273" s="17">
        <v>5.3080021788959597E-2</v>
      </c>
      <c r="V273" s="17">
        <v>0.129170197250907</v>
      </c>
      <c r="W273" s="17">
        <v>0.120363099795923</v>
      </c>
      <c r="X273" s="17"/>
      <c r="Y273" s="17">
        <v>6.8269156290992799E-3</v>
      </c>
      <c r="Z273" s="17">
        <v>7.60973076456474E-2</v>
      </c>
      <c r="AA273" s="17">
        <v>0</v>
      </c>
      <c r="AB273" s="17"/>
      <c r="AC273" s="17">
        <v>9.9922369867248895E-2</v>
      </c>
      <c r="AD273" s="17">
        <v>0.111990274184921</v>
      </c>
      <c r="AE273" s="17">
        <v>8.1180958365548297E-2</v>
      </c>
      <c r="AF273" s="17">
        <v>3.5285405727161802E-2</v>
      </c>
      <c r="AG273" s="17">
        <v>0</v>
      </c>
      <c r="AH273" s="17"/>
      <c r="AI273" s="17">
        <v>6.0436532388859397E-2</v>
      </c>
      <c r="AJ273" s="17">
        <v>0.106547352080321</v>
      </c>
      <c r="AK273" s="17">
        <v>0.134932701770065</v>
      </c>
      <c r="AL273" s="17">
        <v>4.6534096608945398E-2</v>
      </c>
      <c r="AM273" s="17"/>
      <c r="AN273" s="17">
        <v>0.114182511492483</v>
      </c>
      <c r="AO273" s="17">
        <v>8.6649570180617697E-2</v>
      </c>
      <c r="AP273" s="17"/>
      <c r="AQ273" s="17">
        <v>8.6139088873158298E-2</v>
      </c>
      <c r="AR273" s="17">
        <v>9.7463586398521096E-2</v>
      </c>
      <c r="AS273" s="17"/>
      <c r="AT273" s="17">
        <v>7.7651968720197403E-2</v>
      </c>
      <c r="AU273" s="17">
        <v>9.3547713496206601E-3</v>
      </c>
      <c r="AV273" s="17">
        <v>0</v>
      </c>
    </row>
    <row r="274" spans="2:48" x14ac:dyDescent="0.35">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row>
    <row r="275" spans="2:48" x14ac:dyDescent="0.35">
      <c r="B275" s="6" t="s">
        <v>208</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row>
    <row r="276" spans="2:48" x14ac:dyDescent="0.35">
      <c r="B276" s="24" t="s">
        <v>80</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row>
    <row r="277" spans="2:48" x14ac:dyDescent="0.35">
      <c r="B277" t="s">
        <v>131</v>
      </c>
      <c r="C277" s="17">
        <v>0.20286668095737601</v>
      </c>
      <c r="D277" s="17">
        <v>0.20894745846081</v>
      </c>
      <c r="E277" s="17">
        <v>0.196779109295732</v>
      </c>
      <c r="F277" s="17"/>
      <c r="G277" s="17">
        <v>0.13306005219544401</v>
      </c>
      <c r="H277" s="17">
        <v>0.25372993020022699</v>
      </c>
      <c r="I277" s="17">
        <v>0.188342115150197</v>
      </c>
      <c r="J277" s="17">
        <v>0.18760107928417699</v>
      </c>
      <c r="K277" s="17">
        <v>0.175589120480347</v>
      </c>
      <c r="L277" s="17">
        <v>0.23772339570260101</v>
      </c>
      <c r="M277" s="17"/>
      <c r="N277" s="17">
        <v>0.18798683237626501</v>
      </c>
      <c r="O277" s="17">
        <v>0.20930759518803399</v>
      </c>
      <c r="P277" s="17">
        <v>0.187118277162583</v>
      </c>
      <c r="Q277" s="17">
        <v>0.22063633042734501</v>
      </c>
      <c r="R277" s="17"/>
      <c r="S277" s="17">
        <v>0.161159687877339</v>
      </c>
      <c r="T277" s="17">
        <v>0.27693851829433802</v>
      </c>
      <c r="U277" s="17">
        <v>0.26369518537060299</v>
      </c>
      <c r="V277" s="17">
        <v>0.21910403444498899</v>
      </c>
      <c r="W277" s="17">
        <v>0.145422136323449</v>
      </c>
      <c r="X277" s="17"/>
      <c r="Y277" s="17">
        <v>0.19714419589790799</v>
      </c>
      <c r="Z277" s="17">
        <v>0.27041627542225699</v>
      </c>
      <c r="AA277" s="17">
        <v>0.23845510148167801</v>
      </c>
      <c r="AB277" s="17"/>
      <c r="AC277" s="17">
        <v>0.205018236693258</v>
      </c>
      <c r="AD277" s="17">
        <v>0.118514977869003</v>
      </c>
      <c r="AE277" s="17">
        <v>0.226825386397045</v>
      </c>
      <c r="AF277" s="17">
        <v>0.32349923490944099</v>
      </c>
      <c r="AG277" s="17">
        <v>0.268130221544428</v>
      </c>
      <c r="AH277" s="17"/>
      <c r="AI277" s="17">
        <v>0.17733122118981701</v>
      </c>
      <c r="AJ277" s="17">
        <v>0.221581361352329</v>
      </c>
      <c r="AK277" s="17">
        <v>0.219523625750533</v>
      </c>
      <c r="AL277" s="17">
        <v>0.19232720614146501</v>
      </c>
      <c r="AM277" s="17"/>
      <c r="AN277" s="17">
        <v>0.221636311430495</v>
      </c>
      <c r="AO277" s="17">
        <v>0.20103316778121499</v>
      </c>
      <c r="AP277" s="17"/>
      <c r="AQ277" s="17">
        <v>0.21916207049338099</v>
      </c>
      <c r="AR277" s="17">
        <v>0.18876247655999201</v>
      </c>
      <c r="AS277" s="17"/>
      <c r="AT277" s="17">
        <v>0.26696505012425098</v>
      </c>
      <c r="AU277" s="17">
        <v>0.26634200136679398</v>
      </c>
      <c r="AV277" s="17">
        <v>0.24817341568235601</v>
      </c>
    </row>
    <row r="278" spans="2:48" x14ac:dyDescent="0.35">
      <c r="B278" t="s">
        <v>132</v>
      </c>
      <c r="C278" s="17">
        <v>0.27020786307140898</v>
      </c>
      <c r="D278" s="17">
        <v>0.25831174078713798</v>
      </c>
      <c r="E278" s="17">
        <v>0.28211727709951401</v>
      </c>
      <c r="F278" s="17"/>
      <c r="G278" s="17">
        <v>0.41877530933908502</v>
      </c>
      <c r="H278" s="17">
        <v>0.32121222558972401</v>
      </c>
      <c r="I278" s="17">
        <v>0.255107514099984</v>
      </c>
      <c r="J278" s="17">
        <v>0.30057720269898802</v>
      </c>
      <c r="K278" s="17">
        <v>0.29640908178756098</v>
      </c>
      <c r="L278" s="17">
        <v>0.13930215254115</v>
      </c>
      <c r="M278" s="17"/>
      <c r="N278" s="17">
        <v>0.30156287711595198</v>
      </c>
      <c r="O278" s="17">
        <v>0.23381833495340401</v>
      </c>
      <c r="P278" s="17">
        <v>0.25217841929893398</v>
      </c>
      <c r="Q278" s="17">
        <v>0.29806571073452098</v>
      </c>
      <c r="R278" s="17"/>
      <c r="S278" s="17">
        <v>0.21790590011938099</v>
      </c>
      <c r="T278" s="17">
        <v>0.30528772929756698</v>
      </c>
      <c r="U278" s="17">
        <v>0.33524173653213302</v>
      </c>
      <c r="V278" s="17">
        <v>0.14974245437766001</v>
      </c>
      <c r="W278" s="17">
        <v>0.24832080684251601</v>
      </c>
      <c r="X278" s="17"/>
      <c r="Y278" s="17">
        <v>0.25505728339952299</v>
      </c>
      <c r="Z278" s="17">
        <v>0.33812235068655599</v>
      </c>
      <c r="AA278" s="17">
        <v>0.25574411478776499</v>
      </c>
      <c r="AB278" s="17"/>
      <c r="AC278" s="17">
        <v>0.26987058437290401</v>
      </c>
      <c r="AD278" s="17">
        <v>0.25269750778524802</v>
      </c>
      <c r="AE278" s="17">
        <v>0.28763977532468199</v>
      </c>
      <c r="AF278" s="17">
        <v>0.28156496877796799</v>
      </c>
      <c r="AG278" s="17">
        <v>0.34975185490601501</v>
      </c>
      <c r="AH278" s="17"/>
      <c r="AI278" s="17">
        <v>0.30041266914817399</v>
      </c>
      <c r="AJ278" s="17">
        <v>0.27038531100304602</v>
      </c>
      <c r="AK278" s="17">
        <v>0.15780268408357001</v>
      </c>
      <c r="AL278" s="17">
        <v>0.37621326977373698</v>
      </c>
      <c r="AM278" s="17"/>
      <c r="AN278" s="17">
        <v>0.34404003775549402</v>
      </c>
      <c r="AO278" s="17">
        <v>0.254773647982181</v>
      </c>
      <c r="AP278" s="17"/>
      <c r="AQ278" s="17">
        <v>0.29821828091753799</v>
      </c>
      <c r="AR278" s="17">
        <v>0.24782730662025201</v>
      </c>
      <c r="AS278" s="17"/>
      <c r="AT278" s="17">
        <v>0.360593276403611</v>
      </c>
      <c r="AU278" s="17">
        <v>0.24286627872580999</v>
      </c>
      <c r="AV278" s="17">
        <v>0.29737967268318299</v>
      </c>
    </row>
    <row r="279" spans="2:48" x14ac:dyDescent="0.35">
      <c r="B279" t="s">
        <v>133</v>
      </c>
      <c r="C279" s="17">
        <v>0.19023404644289199</v>
      </c>
      <c r="D279" s="17">
        <v>0.211242315516665</v>
      </c>
      <c r="E279" s="17">
        <v>0.16920230446557499</v>
      </c>
      <c r="F279" s="17"/>
      <c r="G279" s="17">
        <v>0.19310820001606299</v>
      </c>
      <c r="H279" s="17">
        <v>0.218704327892671</v>
      </c>
      <c r="I279" s="17">
        <v>0.19154529779347601</v>
      </c>
      <c r="J279" s="17">
        <v>0.14859208466715201</v>
      </c>
      <c r="K279" s="17">
        <v>0.194468422793353</v>
      </c>
      <c r="L279" s="17">
        <v>0.19394276173489999</v>
      </c>
      <c r="M279" s="17"/>
      <c r="N279" s="17">
        <v>0.15122842305929299</v>
      </c>
      <c r="O279" s="17">
        <v>0.192815439129426</v>
      </c>
      <c r="P279" s="17">
        <v>0.231193789138051</v>
      </c>
      <c r="Q279" s="17">
        <v>0.18427201868471299</v>
      </c>
      <c r="R279" s="17"/>
      <c r="S279" s="17">
        <v>0.17035911023801301</v>
      </c>
      <c r="T279" s="17">
        <v>0.19106844244169299</v>
      </c>
      <c r="U279" s="17">
        <v>0.26317470769989998</v>
      </c>
      <c r="V279" s="17">
        <v>0.129170197250907</v>
      </c>
      <c r="W279" s="17">
        <v>0.20558240732824501</v>
      </c>
      <c r="X279" s="17"/>
      <c r="Y279" s="17">
        <v>0.169522763949042</v>
      </c>
      <c r="Z279" s="17">
        <v>0.15407452795382401</v>
      </c>
      <c r="AA279" s="17">
        <v>0.283068982273808</v>
      </c>
      <c r="AB279" s="17"/>
      <c r="AC279" s="17">
        <v>0.20692065664256301</v>
      </c>
      <c r="AD279" s="17">
        <v>0.216747865641955</v>
      </c>
      <c r="AE279" s="17">
        <v>0.18742809176421699</v>
      </c>
      <c r="AF279" s="17">
        <v>0.15444740186362599</v>
      </c>
      <c r="AG279" s="17">
        <v>6.1909663975985497E-2</v>
      </c>
      <c r="AH279" s="17"/>
      <c r="AI279" s="17">
        <v>0.19805809054369999</v>
      </c>
      <c r="AJ279" s="17">
        <v>0.17840936833503701</v>
      </c>
      <c r="AK279" s="17">
        <v>0.246097050389148</v>
      </c>
      <c r="AL279" s="17">
        <v>0.154481008786783</v>
      </c>
      <c r="AM279" s="17"/>
      <c r="AN279" s="17">
        <v>0.19504944885974099</v>
      </c>
      <c r="AO279" s="17">
        <v>0.192821592145582</v>
      </c>
      <c r="AP279" s="17"/>
      <c r="AQ279" s="17">
        <v>0.21720453003296999</v>
      </c>
      <c r="AR279" s="17">
        <v>0.17219591736810499</v>
      </c>
      <c r="AS279" s="17"/>
      <c r="AT279" s="17">
        <v>0.16413395037474299</v>
      </c>
      <c r="AU279" s="17">
        <v>0.12431874825648601</v>
      </c>
      <c r="AV279" s="17">
        <v>0.17780431840967201</v>
      </c>
    </row>
    <row r="280" spans="2:48" x14ac:dyDescent="0.35">
      <c r="B280" t="s">
        <v>134</v>
      </c>
      <c r="C280" s="17">
        <v>0.17837156255713499</v>
      </c>
      <c r="D280" s="17">
        <v>0.191220000479632</v>
      </c>
      <c r="E280" s="17">
        <v>0.16550876885201801</v>
      </c>
      <c r="F280" s="17"/>
      <c r="G280" s="17">
        <v>0.13891778912026101</v>
      </c>
      <c r="H280" s="17">
        <v>0.134641583843951</v>
      </c>
      <c r="I280" s="17">
        <v>0.199456473443825</v>
      </c>
      <c r="J280" s="17">
        <v>0.147946085518986</v>
      </c>
      <c r="K280" s="17">
        <v>0.156738162003488</v>
      </c>
      <c r="L280" s="17">
        <v>0.247794440990417</v>
      </c>
      <c r="M280" s="17"/>
      <c r="N280" s="17">
        <v>0.23642498992865199</v>
      </c>
      <c r="O280" s="17">
        <v>0.23526537850684301</v>
      </c>
      <c r="P280" s="17">
        <v>0.15100682344347499</v>
      </c>
      <c r="Q280" s="17">
        <v>0.10783217388468901</v>
      </c>
      <c r="R280" s="17"/>
      <c r="S280" s="17">
        <v>0.225763414943258</v>
      </c>
      <c r="T280" s="17">
        <v>0.11656999696801899</v>
      </c>
      <c r="U280" s="17">
        <v>5.9220837152166902E-2</v>
      </c>
      <c r="V280" s="17">
        <v>0.340382183252328</v>
      </c>
      <c r="W280" s="17">
        <v>0.25055963088378602</v>
      </c>
      <c r="X280" s="17"/>
      <c r="Y280" s="17">
        <v>0.16009274288316799</v>
      </c>
      <c r="Z280" s="17">
        <v>0.153689215475034</v>
      </c>
      <c r="AA280" s="17">
        <v>0.101859563805051</v>
      </c>
      <c r="AB280" s="17"/>
      <c r="AC280" s="17">
        <v>0.140819729180057</v>
      </c>
      <c r="AD280" s="17">
        <v>0.22232332710262601</v>
      </c>
      <c r="AE280" s="17">
        <v>0.164891877671626</v>
      </c>
      <c r="AF280" s="17">
        <v>0.15981897080850199</v>
      </c>
      <c r="AG280" s="17">
        <v>0.105178809134042</v>
      </c>
      <c r="AH280" s="17"/>
      <c r="AI280" s="17">
        <v>0.112323872225762</v>
      </c>
      <c r="AJ280" s="17">
        <v>0.17219693392462501</v>
      </c>
      <c r="AK280" s="17">
        <v>0.23635792454173499</v>
      </c>
      <c r="AL280" s="17">
        <v>0.168463031313868</v>
      </c>
      <c r="AM280" s="17"/>
      <c r="AN280" s="17">
        <v>9.5373171982355703E-2</v>
      </c>
      <c r="AO280" s="17">
        <v>0.18924739492889101</v>
      </c>
      <c r="AP280" s="17"/>
      <c r="AQ280" s="17">
        <v>0.119333291656833</v>
      </c>
      <c r="AR280" s="17">
        <v>0.22271245977330301</v>
      </c>
      <c r="AS280" s="17"/>
      <c r="AT280" s="17">
        <v>0.139701962879379</v>
      </c>
      <c r="AU280" s="17">
        <v>0.167496919036628</v>
      </c>
      <c r="AV280" s="17">
        <v>7.1273146473477905E-2</v>
      </c>
    </row>
    <row r="281" spans="2:48" x14ac:dyDescent="0.35">
      <c r="B281" t="s">
        <v>135</v>
      </c>
      <c r="C281" s="17">
        <v>0.117784652392718</v>
      </c>
      <c r="D281" s="17">
        <v>9.6252043986217006E-2</v>
      </c>
      <c r="E281" s="17">
        <v>0.139341319556198</v>
      </c>
      <c r="F281" s="17"/>
      <c r="G281" s="17">
        <v>5.9502183172682702E-2</v>
      </c>
      <c r="H281" s="17">
        <v>2.8619177657029399E-2</v>
      </c>
      <c r="I281" s="17">
        <v>0.155521947779411</v>
      </c>
      <c r="J281" s="17">
        <v>0.164899466782604</v>
      </c>
      <c r="K281" s="17">
        <v>0.16458220276416199</v>
      </c>
      <c r="L281" s="17">
        <v>0.117806239137364</v>
      </c>
      <c r="M281" s="17"/>
      <c r="N281" s="17">
        <v>9.3320152194137307E-2</v>
      </c>
      <c r="O281" s="17">
        <v>9.3800718420700202E-2</v>
      </c>
      <c r="P281" s="17">
        <v>0.13251591787733399</v>
      </c>
      <c r="Q281" s="17">
        <v>0.14772830011091101</v>
      </c>
      <c r="R281" s="17"/>
      <c r="S281" s="17">
        <v>0.197097652287472</v>
      </c>
      <c r="T281" s="17">
        <v>6.7890025489594302E-2</v>
      </c>
      <c r="U281" s="17">
        <v>7.8667533245196999E-2</v>
      </c>
      <c r="V281" s="17">
        <v>0.16160113067411699</v>
      </c>
      <c r="W281" s="17">
        <v>9.8410297379575698E-2</v>
      </c>
      <c r="X281" s="17"/>
      <c r="Y281" s="17">
        <v>0.21818301387035999</v>
      </c>
      <c r="Z281" s="17">
        <v>4.8328205971945801E-2</v>
      </c>
      <c r="AA281" s="17">
        <v>0.12087223765169799</v>
      </c>
      <c r="AB281" s="17"/>
      <c r="AC281" s="17">
        <v>0.13155160377575001</v>
      </c>
      <c r="AD281" s="17">
        <v>0.138340401518808</v>
      </c>
      <c r="AE281" s="17">
        <v>0.100390003744169</v>
      </c>
      <c r="AF281" s="17">
        <v>5.4935196184177297E-2</v>
      </c>
      <c r="AG281" s="17">
        <v>0.21502945043953001</v>
      </c>
      <c r="AH281" s="17"/>
      <c r="AI281" s="17">
        <v>0.17286744563115</v>
      </c>
      <c r="AJ281" s="17">
        <v>0.110216099378874</v>
      </c>
      <c r="AK281" s="17">
        <v>9.4780872292541202E-2</v>
      </c>
      <c r="AL281" s="17">
        <v>9.1912942625697894E-2</v>
      </c>
      <c r="AM281" s="17"/>
      <c r="AN281" s="17">
        <v>0.116767234900752</v>
      </c>
      <c r="AO281" s="17">
        <v>0.12013295720763199</v>
      </c>
      <c r="AP281" s="17"/>
      <c r="AQ281" s="17">
        <v>0.112161981632282</v>
      </c>
      <c r="AR281" s="17">
        <v>0.122830420727053</v>
      </c>
      <c r="AS281" s="17"/>
      <c r="AT281" s="17">
        <v>3.4158094171355402E-2</v>
      </c>
      <c r="AU281" s="17">
        <v>0.198976052614282</v>
      </c>
      <c r="AV281" s="17">
        <v>0.205369446751311</v>
      </c>
    </row>
    <row r="282" spans="2:48" x14ac:dyDescent="0.35">
      <c r="B282" t="s">
        <v>90</v>
      </c>
      <c r="C282" s="17">
        <v>4.0535194578469401E-2</v>
      </c>
      <c r="D282" s="17">
        <v>3.4026440769537897E-2</v>
      </c>
      <c r="E282" s="17">
        <v>4.7051220730962899E-2</v>
      </c>
      <c r="F282" s="17"/>
      <c r="G282" s="17">
        <v>5.6636466156464303E-2</v>
      </c>
      <c r="H282" s="17">
        <v>4.3092754816398397E-2</v>
      </c>
      <c r="I282" s="17">
        <v>1.00266517331067E-2</v>
      </c>
      <c r="J282" s="17">
        <v>5.0384081048092402E-2</v>
      </c>
      <c r="K282" s="17">
        <v>1.2213010171088201E-2</v>
      </c>
      <c r="L282" s="17">
        <v>6.3431009893567702E-2</v>
      </c>
      <c r="M282" s="17"/>
      <c r="N282" s="17">
        <v>2.9476725325701E-2</v>
      </c>
      <c r="O282" s="17">
        <v>3.4992533801592902E-2</v>
      </c>
      <c r="P282" s="17">
        <v>4.5986773079623601E-2</v>
      </c>
      <c r="Q282" s="17">
        <v>4.1465466157820097E-2</v>
      </c>
      <c r="R282" s="17"/>
      <c r="S282" s="17">
        <v>2.7714234534536499E-2</v>
      </c>
      <c r="T282" s="17">
        <v>4.2245287508789101E-2</v>
      </c>
      <c r="U282" s="17">
        <v>0</v>
      </c>
      <c r="V282" s="17">
        <v>0</v>
      </c>
      <c r="W282" s="17">
        <v>5.1704721242428503E-2</v>
      </c>
      <c r="X282" s="17"/>
      <c r="Y282" s="17">
        <v>0</v>
      </c>
      <c r="Z282" s="17">
        <v>3.5369424490383002E-2</v>
      </c>
      <c r="AA282" s="17">
        <v>0</v>
      </c>
      <c r="AB282" s="17"/>
      <c r="AC282" s="17">
        <v>4.5819189335467699E-2</v>
      </c>
      <c r="AD282" s="17">
        <v>5.1375920082359597E-2</v>
      </c>
      <c r="AE282" s="17">
        <v>3.2824865098261297E-2</v>
      </c>
      <c r="AF282" s="17">
        <v>2.5734227456286101E-2</v>
      </c>
      <c r="AG282" s="17">
        <v>0</v>
      </c>
      <c r="AH282" s="17"/>
      <c r="AI282" s="17">
        <v>3.9006701261397603E-2</v>
      </c>
      <c r="AJ282" s="17">
        <v>4.7210926006089601E-2</v>
      </c>
      <c r="AK282" s="17">
        <v>4.5437842942473598E-2</v>
      </c>
      <c r="AL282" s="17">
        <v>1.6602541358449501E-2</v>
      </c>
      <c r="AM282" s="17"/>
      <c r="AN282" s="17">
        <v>2.7133795071162099E-2</v>
      </c>
      <c r="AO282" s="17">
        <v>4.1991239954498501E-2</v>
      </c>
      <c r="AP282" s="17"/>
      <c r="AQ282" s="17">
        <v>3.3919845266997303E-2</v>
      </c>
      <c r="AR282" s="17">
        <v>4.5671418951295097E-2</v>
      </c>
      <c r="AS282" s="17"/>
      <c r="AT282" s="17">
        <v>3.4447666046660601E-2</v>
      </c>
      <c r="AU282" s="17">
        <v>0</v>
      </c>
      <c r="AV282" s="17">
        <v>0</v>
      </c>
    </row>
    <row r="283" spans="2:48" x14ac:dyDescent="0.35">
      <c r="B283" t="s">
        <v>136</v>
      </c>
      <c r="C283" s="17">
        <v>0.47307454402878502</v>
      </c>
      <c r="D283" s="17">
        <v>0.46725919924794801</v>
      </c>
      <c r="E283" s="17">
        <v>0.47889638639524601</v>
      </c>
      <c r="F283" s="17"/>
      <c r="G283" s="17">
        <v>0.55183536153452994</v>
      </c>
      <c r="H283" s="17">
        <v>0.57494215578995</v>
      </c>
      <c r="I283" s="17">
        <v>0.443449629250182</v>
      </c>
      <c r="J283" s="17">
        <v>0.48817828198316399</v>
      </c>
      <c r="K283" s="17">
        <v>0.47199820226790801</v>
      </c>
      <c r="L283" s="17">
        <v>0.37702554824375101</v>
      </c>
      <c r="M283" s="17"/>
      <c r="N283" s="17">
        <v>0.48954970949221599</v>
      </c>
      <c r="O283" s="17">
        <v>0.44312593014143797</v>
      </c>
      <c r="P283" s="17">
        <v>0.43929669646151698</v>
      </c>
      <c r="Q283" s="17">
        <v>0.51870204116186602</v>
      </c>
      <c r="R283" s="17"/>
      <c r="S283" s="17">
        <v>0.37906558799672002</v>
      </c>
      <c r="T283" s="17">
        <v>0.582226247591905</v>
      </c>
      <c r="U283" s="17">
        <v>0.59893692190273595</v>
      </c>
      <c r="V283" s="17">
        <v>0.36884648882264898</v>
      </c>
      <c r="W283" s="17">
        <v>0.39374294316596498</v>
      </c>
      <c r="X283" s="17"/>
      <c r="Y283" s="17">
        <v>0.45220147929743099</v>
      </c>
      <c r="Z283" s="17">
        <v>0.60853862610881304</v>
      </c>
      <c r="AA283" s="17">
        <v>0.49419921626944302</v>
      </c>
      <c r="AB283" s="17"/>
      <c r="AC283" s="17">
        <v>0.47488882106616198</v>
      </c>
      <c r="AD283" s="17">
        <v>0.37121248565425102</v>
      </c>
      <c r="AE283" s="17">
        <v>0.51446516172172596</v>
      </c>
      <c r="AF283" s="17">
        <v>0.60506420368740899</v>
      </c>
      <c r="AG283" s="17">
        <v>0.61788207645044202</v>
      </c>
      <c r="AH283" s="17"/>
      <c r="AI283" s="17">
        <v>0.47774389033799097</v>
      </c>
      <c r="AJ283" s="17">
        <v>0.491966672355374</v>
      </c>
      <c r="AK283" s="17">
        <v>0.37732630983410298</v>
      </c>
      <c r="AL283" s="17">
        <v>0.56854047591520196</v>
      </c>
      <c r="AM283" s="17"/>
      <c r="AN283" s="17">
        <v>0.56567634918598897</v>
      </c>
      <c r="AO283" s="17">
        <v>0.45580681576339699</v>
      </c>
      <c r="AP283" s="17"/>
      <c r="AQ283" s="17">
        <v>0.51738035141091898</v>
      </c>
      <c r="AR283" s="17">
        <v>0.436589783180244</v>
      </c>
      <c r="AS283" s="17"/>
      <c r="AT283" s="17">
        <v>0.62755832652786203</v>
      </c>
      <c r="AU283" s="17">
        <v>0.50920828009260399</v>
      </c>
      <c r="AV283" s="17">
        <v>0.54555308836553995</v>
      </c>
    </row>
    <row r="284" spans="2:48" x14ac:dyDescent="0.35">
      <c r="B284" t="s">
        <v>137</v>
      </c>
      <c r="C284" s="17">
        <v>0.296156214949853</v>
      </c>
      <c r="D284" s="17">
        <v>0.28747204446584901</v>
      </c>
      <c r="E284" s="17">
        <v>0.30485008840821598</v>
      </c>
      <c r="F284" s="17"/>
      <c r="G284" s="17">
        <v>0.198419972292943</v>
      </c>
      <c r="H284" s="17">
        <v>0.16326076150098001</v>
      </c>
      <c r="I284" s="17">
        <v>0.35497842122323597</v>
      </c>
      <c r="J284" s="17">
        <v>0.312845552301591</v>
      </c>
      <c r="K284" s="17">
        <v>0.32132036476765002</v>
      </c>
      <c r="L284" s="17">
        <v>0.36560068012778102</v>
      </c>
      <c r="M284" s="17"/>
      <c r="N284" s="17">
        <v>0.32974514212278899</v>
      </c>
      <c r="O284" s="17">
        <v>0.32906609692754302</v>
      </c>
      <c r="P284" s="17">
        <v>0.28352274132080901</v>
      </c>
      <c r="Q284" s="17">
        <v>0.255560473995601</v>
      </c>
      <c r="R284" s="17"/>
      <c r="S284" s="17">
        <v>0.42286106723073003</v>
      </c>
      <c r="T284" s="17">
        <v>0.184460022457613</v>
      </c>
      <c r="U284" s="17">
        <v>0.13788837039736401</v>
      </c>
      <c r="V284" s="17">
        <v>0.50198331392644502</v>
      </c>
      <c r="W284" s="17">
        <v>0.34896992826336198</v>
      </c>
      <c r="X284" s="17"/>
      <c r="Y284" s="17">
        <v>0.37827575675352698</v>
      </c>
      <c r="Z284" s="17">
        <v>0.20201742144698001</v>
      </c>
      <c r="AA284" s="17">
        <v>0.22273180145674901</v>
      </c>
      <c r="AB284" s="17"/>
      <c r="AC284" s="17">
        <v>0.27237133295580701</v>
      </c>
      <c r="AD284" s="17">
        <v>0.36066372862143398</v>
      </c>
      <c r="AE284" s="17">
        <v>0.26528188141579501</v>
      </c>
      <c r="AF284" s="17">
        <v>0.21475416699267899</v>
      </c>
      <c r="AG284" s="17">
        <v>0.32020825957357202</v>
      </c>
      <c r="AH284" s="17"/>
      <c r="AI284" s="17">
        <v>0.28519131785691199</v>
      </c>
      <c r="AJ284" s="17">
        <v>0.28241303330349898</v>
      </c>
      <c r="AK284" s="17">
        <v>0.33113879683427599</v>
      </c>
      <c r="AL284" s="17">
        <v>0.26037597393956602</v>
      </c>
      <c r="AM284" s="17"/>
      <c r="AN284" s="17">
        <v>0.21214040688310801</v>
      </c>
      <c r="AO284" s="17">
        <v>0.30938035213652298</v>
      </c>
      <c r="AP284" s="17"/>
      <c r="AQ284" s="17">
        <v>0.23149527328911501</v>
      </c>
      <c r="AR284" s="17">
        <v>0.34554288050035598</v>
      </c>
      <c r="AS284" s="17"/>
      <c r="AT284" s="17">
        <v>0.17386005705073501</v>
      </c>
      <c r="AU284" s="17">
        <v>0.36647297165090997</v>
      </c>
      <c r="AV284" s="17">
        <v>0.27664259322478901</v>
      </c>
    </row>
    <row r="285" spans="2:48" x14ac:dyDescent="0.35">
      <c r="B285" t="s">
        <v>93</v>
      </c>
      <c r="C285" s="17">
        <v>0.17691832907893201</v>
      </c>
      <c r="D285" s="17">
        <v>0.179787154782099</v>
      </c>
      <c r="E285" s="17">
        <v>0.174046297987031</v>
      </c>
      <c r="F285" s="17"/>
      <c r="G285" s="17">
        <v>0.353415389241586</v>
      </c>
      <c r="H285" s="17">
        <v>0.41168139428896999</v>
      </c>
      <c r="I285" s="17">
        <v>8.8471208026945997E-2</v>
      </c>
      <c r="J285" s="17">
        <v>0.17533272968157401</v>
      </c>
      <c r="K285" s="17">
        <v>0.15067783750025701</v>
      </c>
      <c r="L285" s="17">
        <v>1.14248681159693E-2</v>
      </c>
      <c r="M285" s="17"/>
      <c r="N285" s="17">
        <v>0.159804567369427</v>
      </c>
      <c r="O285" s="17">
        <v>0.114059833213895</v>
      </c>
      <c r="P285" s="17">
        <v>0.15577395514070799</v>
      </c>
      <c r="Q285" s="17">
        <v>0.26314156716626602</v>
      </c>
      <c r="R285" s="17"/>
      <c r="S285" s="17">
        <v>-4.3795479234009498E-2</v>
      </c>
      <c r="T285" s="17">
        <v>0.397766225134291</v>
      </c>
      <c r="U285" s="17">
        <v>0.461048551505372</v>
      </c>
      <c r="V285" s="17">
        <v>-0.13313682510379601</v>
      </c>
      <c r="W285" s="17">
        <v>4.4773014902603298E-2</v>
      </c>
      <c r="X285" s="17"/>
      <c r="Y285" s="17">
        <v>7.3925722543903394E-2</v>
      </c>
      <c r="Z285" s="17">
        <v>0.406521204661833</v>
      </c>
      <c r="AA285" s="17">
        <v>0.27146741481269399</v>
      </c>
      <c r="AB285" s="17"/>
      <c r="AC285" s="17">
        <v>0.202517488110356</v>
      </c>
      <c r="AD285" s="17">
        <v>1.05487570328168E-2</v>
      </c>
      <c r="AE285" s="17">
        <v>0.24918328030593101</v>
      </c>
      <c r="AF285" s="17">
        <v>0.39031003669473102</v>
      </c>
      <c r="AG285" s="17">
        <v>0.29767381687687</v>
      </c>
      <c r="AH285" s="17"/>
      <c r="AI285" s="17">
        <v>0.19255257248107899</v>
      </c>
      <c r="AJ285" s="17">
        <v>0.20955363905187599</v>
      </c>
      <c r="AK285" s="17">
        <v>4.6187512999826402E-2</v>
      </c>
      <c r="AL285" s="17">
        <v>0.308164501975636</v>
      </c>
      <c r="AM285" s="17"/>
      <c r="AN285" s="17">
        <v>0.35353594230288099</v>
      </c>
      <c r="AO285" s="17">
        <v>0.146426463626874</v>
      </c>
      <c r="AP285" s="17"/>
      <c r="AQ285" s="17">
        <v>0.28588507812180403</v>
      </c>
      <c r="AR285" s="17">
        <v>9.10469026798887E-2</v>
      </c>
      <c r="AS285" s="17"/>
      <c r="AT285" s="17">
        <v>0.45369826947712699</v>
      </c>
      <c r="AU285" s="17">
        <v>0.14273530844169399</v>
      </c>
      <c r="AV285" s="17">
        <v>0.26891049514075099</v>
      </c>
    </row>
    <row r="286" spans="2:48" x14ac:dyDescent="0.35">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row>
    <row r="287" spans="2:48" x14ac:dyDescent="0.35">
      <c r="B287" s="6" t="s">
        <v>209</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row>
    <row r="288" spans="2:48" x14ac:dyDescent="0.35">
      <c r="B288" s="24" t="s">
        <v>212</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row>
    <row r="289" spans="2:48" x14ac:dyDescent="0.35">
      <c r="B289" t="s">
        <v>131</v>
      </c>
      <c r="C289" s="17">
        <v>0.31914343829512598</v>
      </c>
      <c r="D289" s="17">
        <v>0.29822119125973101</v>
      </c>
      <c r="E289" s="17">
        <v>0.34032756766287398</v>
      </c>
      <c r="F289" s="17"/>
      <c r="G289" s="17">
        <v>0.34682527116628897</v>
      </c>
      <c r="H289" s="17">
        <v>0.44981957078782703</v>
      </c>
      <c r="I289" s="17">
        <v>0.36880083078250397</v>
      </c>
      <c r="J289" s="17">
        <v>0.24798318675433201</v>
      </c>
      <c r="K289" s="17">
        <v>0.21464715676065199</v>
      </c>
      <c r="L289" s="17">
        <v>0.29134472457044502</v>
      </c>
      <c r="M289" s="17"/>
      <c r="N289" s="17">
        <v>0.265334003246254</v>
      </c>
      <c r="O289" s="17">
        <v>0.32827641824125398</v>
      </c>
      <c r="P289" s="17">
        <v>0.33836024334919601</v>
      </c>
      <c r="Q289" s="17">
        <v>0.32732959893118302</v>
      </c>
      <c r="R289" s="17"/>
      <c r="S289" s="17">
        <v>0.226974524598962</v>
      </c>
      <c r="T289" s="17">
        <v>0.38466500760595601</v>
      </c>
      <c r="U289" s="17">
        <v>0.32267662709705802</v>
      </c>
      <c r="V289" s="17">
        <v>0.359111015674555</v>
      </c>
      <c r="W289" s="17">
        <v>0.40864400874985402</v>
      </c>
      <c r="X289" s="17"/>
      <c r="Y289" s="17">
        <v>0.32978003609187201</v>
      </c>
      <c r="Z289" s="17">
        <v>0.39686760312765601</v>
      </c>
      <c r="AA289" s="17">
        <v>0.42833851400852202</v>
      </c>
      <c r="AB289" s="17"/>
      <c r="AC289" s="17">
        <v>0.30132223184032297</v>
      </c>
      <c r="AD289" s="17">
        <v>0.27863883563184699</v>
      </c>
      <c r="AE289" s="17">
        <v>0.29370221315953499</v>
      </c>
      <c r="AF289" s="17">
        <v>0.400577604095673</v>
      </c>
      <c r="AG289" s="17">
        <v>0.78898752935474104</v>
      </c>
      <c r="AH289" s="17"/>
      <c r="AI289" s="17">
        <v>0.35759631173386203</v>
      </c>
      <c r="AJ289" s="17">
        <v>0.30265406575661002</v>
      </c>
      <c r="AK289" s="17">
        <v>0.352029036215392</v>
      </c>
      <c r="AL289" s="17">
        <v>0.306713721066247</v>
      </c>
      <c r="AM289" s="17"/>
      <c r="AN289" s="17">
        <v>0.398678997159017</v>
      </c>
      <c r="AO289" s="17">
        <v>0.30334766528061302</v>
      </c>
      <c r="AP289" s="17"/>
      <c r="AQ289" s="17">
        <v>0.33045482488252698</v>
      </c>
      <c r="AR289" s="17">
        <v>0.31246314312078499</v>
      </c>
      <c r="AS289" s="17"/>
      <c r="AT289" s="17">
        <v>0.41132785896645102</v>
      </c>
      <c r="AU289" s="17">
        <v>0.38526931747401799</v>
      </c>
      <c r="AV289" s="17">
        <v>0.32556308934643202</v>
      </c>
    </row>
    <row r="290" spans="2:48" x14ac:dyDescent="0.35">
      <c r="B290" t="s">
        <v>132</v>
      </c>
      <c r="C290" s="17">
        <v>0.30981193662523598</v>
      </c>
      <c r="D290" s="17">
        <v>0.33391232069619298</v>
      </c>
      <c r="E290" s="17">
        <v>0.28540988969844799</v>
      </c>
      <c r="F290" s="17"/>
      <c r="G290" s="17">
        <v>0.34633935670639399</v>
      </c>
      <c r="H290" s="17">
        <v>0.36104980760982502</v>
      </c>
      <c r="I290" s="17">
        <v>0.32392139341100601</v>
      </c>
      <c r="J290" s="17">
        <v>0.35463731904269302</v>
      </c>
      <c r="K290" s="17">
        <v>0.36984536539332002</v>
      </c>
      <c r="L290" s="17">
        <v>0.17357346772209001</v>
      </c>
      <c r="M290" s="17"/>
      <c r="N290" s="17">
        <v>0.39105289235809998</v>
      </c>
      <c r="O290" s="17">
        <v>0.28718864343391398</v>
      </c>
      <c r="P290" s="17">
        <v>0.27905433236238197</v>
      </c>
      <c r="Q290" s="17">
        <v>0.30555089238298599</v>
      </c>
      <c r="R290" s="17"/>
      <c r="S290" s="17">
        <v>0.22809570518497599</v>
      </c>
      <c r="T290" s="17">
        <v>0.35182822160545302</v>
      </c>
      <c r="U290" s="17">
        <v>0.471504880639876</v>
      </c>
      <c r="V290" s="17">
        <v>0.34091391932583698</v>
      </c>
      <c r="W290" s="17">
        <v>0.28000438344398099</v>
      </c>
      <c r="X290" s="17"/>
      <c r="Y290" s="17">
        <v>0.22963200660969699</v>
      </c>
      <c r="Z290" s="17">
        <v>0.34350404549809599</v>
      </c>
      <c r="AA290" s="17">
        <v>0.33377138862606498</v>
      </c>
      <c r="AB290" s="17"/>
      <c r="AC290" s="17">
        <v>0.27475531132285902</v>
      </c>
      <c r="AD290" s="17">
        <v>0.279189273212884</v>
      </c>
      <c r="AE290" s="17">
        <v>0.34537195071528798</v>
      </c>
      <c r="AF290" s="17">
        <v>0.423908662922869</v>
      </c>
      <c r="AG290" s="17">
        <v>4.8896230031552801E-2</v>
      </c>
      <c r="AH290" s="17"/>
      <c r="AI290" s="17">
        <v>0.32534973723656102</v>
      </c>
      <c r="AJ290" s="17">
        <v>0.31733989787008798</v>
      </c>
      <c r="AK290" s="17">
        <v>0.17637117630941701</v>
      </c>
      <c r="AL290" s="17">
        <v>0.44266484027220299</v>
      </c>
      <c r="AM290" s="17"/>
      <c r="AN290" s="17">
        <v>0.286640048539609</v>
      </c>
      <c r="AO290" s="17">
        <v>0.31495241899276</v>
      </c>
      <c r="AP290" s="17"/>
      <c r="AQ290" s="17">
        <v>0.37364382907622301</v>
      </c>
      <c r="AR290" s="17">
        <v>0.26396793191300999</v>
      </c>
      <c r="AS290" s="17"/>
      <c r="AT290" s="17">
        <v>0.35581429311697899</v>
      </c>
      <c r="AU290" s="17">
        <v>0.20656098234783901</v>
      </c>
      <c r="AV290" s="17">
        <v>0.41285149480290401</v>
      </c>
    </row>
    <row r="291" spans="2:48" x14ac:dyDescent="0.35">
      <c r="B291" t="s">
        <v>133</v>
      </c>
      <c r="C291" s="17">
        <v>0.18301174857347199</v>
      </c>
      <c r="D291" s="17">
        <v>0.20795927136625</v>
      </c>
      <c r="E291" s="17">
        <v>0.157751959347537</v>
      </c>
      <c r="F291" s="17"/>
      <c r="G291" s="17">
        <v>0.167066775562103</v>
      </c>
      <c r="H291" s="17">
        <v>0.12990541499442099</v>
      </c>
      <c r="I291" s="17">
        <v>0.163360342308082</v>
      </c>
      <c r="J291" s="17">
        <v>0.18276146705318599</v>
      </c>
      <c r="K291" s="17">
        <v>0.15783351019945199</v>
      </c>
      <c r="L291" s="17">
        <v>0.26028442878838098</v>
      </c>
      <c r="M291" s="17"/>
      <c r="N291" s="17">
        <v>0.168891135074593</v>
      </c>
      <c r="O291" s="17">
        <v>0.19073729926080499</v>
      </c>
      <c r="P291" s="17">
        <v>0.195139737563787</v>
      </c>
      <c r="Q291" s="17">
        <v>0.17274320661752601</v>
      </c>
      <c r="R291" s="17"/>
      <c r="S291" s="17">
        <v>0.24205161314531701</v>
      </c>
      <c r="T291" s="17">
        <v>0.168998508389365</v>
      </c>
      <c r="U291" s="17">
        <v>0.112326455377975</v>
      </c>
      <c r="V291" s="17">
        <v>0.14397338162382101</v>
      </c>
      <c r="W291" s="17">
        <v>0.128249158261239</v>
      </c>
      <c r="X291" s="17"/>
      <c r="Y291" s="17">
        <v>0.164001799985868</v>
      </c>
      <c r="Z291" s="17">
        <v>0.16614024594190299</v>
      </c>
      <c r="AA291" s="17">
        <v>0.10488724849233</v>
      </c>
      <c r="AB291" s="17"/>
      <c r="AC291" s="17">
        <v>0.22560334699479101</v>
      </c>
      <c r="AD291" s="17">
        <v>0.183249104511717</v>
      </c>
      <c r="AE291" s="17">
        <v>0.19492588361594201</v>
      </c>
      <c r="AF291" s="17">
        <v>6.0000931961723902E-2</v>
      </c>
      <c r="AG291" s="17">
        <v>9.2155321351535896E-2</v>
      </c>
      <c r="AH291" s="17"/>
      <c r="AI291" s="17">
        <v>0.13645263670364</v>
      </c>
      <c r="AJ291" s="17">
        <v>0.17767733868086999</v>
      </c>
      <c r="AK291" s="17">
        <v>0.27549818714430901</v>
      </c>
      <c r="AL291" s="17">
        <v>0.13131554600169901</v>
      </c>
      <c r="AM291" s="17"/>
      <c r="AN291" s="17">
        <v>0.16612918694180101</v>
      </c>
      <c r="AO291" s="17">
        <v>0.18459795607134299</v>
      </c>
      <c r="AP291" s="17"/>
      <c r="AQ291" s="17">
        <v>0.16702820536285901</v>
      </c>
      <c r="AR291" s="17">
        <v>0.190094307047846</v>
      </c>
      <c r="AS291" s="17"/>
      <c r="AT291" s="17">
        <v>0.15514088729349201</v>
      </c>
      <c r="AU291" s="17">
        <v>0.14896386003651901</v>
      </c>
      <c r="AV291" s="17">
        <v>0.22750234981795101</v>
      </c>
    </row>
    <row r="292" spans="2:48" x14ac:dyDescent="0.35">
      <c r="B292" t="s">
        <v>134</v>
      </c>
      <c r="C292" s="17">
        <v>0.101814646844596</v>
      </c>
      <c r="D292" s="17">
        <v>0.100317727853245</v>
      </c>
      <c r="E292" s="17">
        <v>0.10333030266838</v>
      </c>
      <c r="F292" s="17"/>
      <c r="G292" s="17">
        <v>6.4464686914985095E-2</v>
      </c>
      <c r="H292" s="17">
        <v>4.9383913498743798E-2</v>
      </c>
      <c r="I292" s="17">
        <v>0.12153946187331401</v>
      </c>
      <c r="J292" s="17">
        <v>8.7756902827152899E-2</v>
      </c>
      <c r="K292" s="17">
        <v>9.7155123660085399E-2</v>
      </c>
      <c r="L292" s="17">
        <v>0.15775405596220099</v>
      </c>
      <c r="M292" s="17"/>
      <c r="N292" s="17">
        <v>0.145849257256499</v>
      </c>
      <c r="O292" s="17">
        <v>7.6877967736292505E-2</v>
      </c>
      <c r="P292" s="17">
        <v>8.15365568296499E-2</v>
      </c>
      <c r="Q292" s="17">
        <v>0.113194207489479</v>
      </c>
      <c r="R292" s="17"/>
      <c r="S292" s="17">
        <v>0.12894190474831799</v>
      </c>
      <c r="T292" s="17">
        <v>5.9935683365881599E-2</v>
      </c>
      <c r="U292" s="17">
        <v>9.3492036885090599E-2</v>
      </c>
      <c r="V292" s="17">
        <v>6.18069581817755E-2</v>
      </c>
      <c r="W292" s="17">
        <v>0.113903318780989</v>
      </c>
      <c r="X292" s="17"/>
      <c r="Y292" s="17">
        <v>0.117762414692804</v>
      </c>
      <c r="Z292" s="17">
        <v>7.63762955889528E-2</v>
      </c>
      <c r="AA292" s="17">
        <v>0.133002848873083</v>
      </c>
      <c r="AB292" s="17"/>
      <c r="AC292" s="17">
        <v>9.3035391070891094E-2</v>
      </c>
      <c r="AD292" s="17">
        <v>0.13081241473813099</v>
      </c>
      <c r="AE292" s="17">
        <v>9.0153631673410395E-2</v>
      </c>
      <c r="AF292" s="17">
        <v>9.5235557521987896E-2</v>
      </c>
      <c r="AG292" s="17">
        <v>6.9960919262170101E-2</v>
      </c>
      <c r="AH292" s="17"/>
      <c r="AI292" s="17">
        <v>9.5961007409856899E-2</v>
      </c>
      <c r="AJ292" s="17">
        <v>9.5731685596152999E-2</v>
      </c>
      <c r="AK292" s="17">
        <v>0.15784184839182</v>
      </c>
      <c r="AL292" s="17">
        <v>5.2087846111734698E-2</v>
      </c>
      <c r="AM292" s="17"/>
      <c r="AN292" s="17">
        <v>7.4967576175603304E-2</v>
      </c>
      <c r="AO292" s="17">
        <v>0.108909334800961</v>
      </c>
      <c r="AP292" s="17"/>
      <c r="AQ292" s="17">
        <v>6.3117358188640102E-2</v>
      </c>
      <c r="AR292" s="17">
        <v>0.131339350908631</v>
      </c>
      <c r="AS292" s="17"/>
      <c r="AT292" s="17">
        <v>6.04679740364314E-2</v>
      </c>
      <c r="AU292" s="17">
        <v>8.2180216907855902E-2</v>
      </c>
      <c r="AV292" s="17">
        <v>3.4083066032713903E-2</v>
      </c>
    </row>
    <row r="293" spans="2:48" x14ac:dyDescent="0.35">
      <c r="B293" t="s">
        <v>135</v>
      </c>
      <c r="C293" s="17">
        <v>7.2646474926301399E-2</v>
      </c>
      <c r="D293" s="17">
        <v>5.5130760507424298E-2</v>
      </c>
      <c r="E293" s="17">
        <v>9.0381432342217793E-2</v>
      </c>
      <c r="F293" s="17"/>
      <c r="G293" s="17">
        <v>7.1873938809549603E-3</v>
      </c>
      <c r="H293" s="17">
        <v>9.8412931091830004E-3</v>
      </c>
      <c r="I293" s="17">
        <v>0</v>
      </c>
      <c r="J293" s="17">
        <v>0.12686112432263599</v>
      </c>
      <c r="K293" s="17">
        <v>0.145193118210971</v>
      </c>
      <c r="L293" s="17">
        <v>0.11704332295688299</v>
      </c>
      <c r="M293" s="17"/>
      <c r="N293" s="17">
        <v>2.88727120645536E-2</v>
      </c>
      <c r="O293" s="17">
        <v>9.6460876452990493E-2</v>
      </c>
      <c r="P293" s="17">
        <v>9.7923848902133903E-2</v>
      </c>
      <c r="Q293" s="17">
        <v>6.1294704098095697E-2</v>
      </c>
      <c r="R293" s="17"/>
      <c r="S293" s="17">
        <v>0.16739810850416201</v>
      </c>
      <c r="T293" s="17">
        <v>1.18735375998616E-2</v>
      </c>
      <c r="U293" s="17">
        <v>0</v>
      </c>
      <c r="V293" s="17">
        <v>9.4194725194011203E-2</v>
      </c>
      <c r="W293" s="17">
        <v>5.5106278748021501E-2</v>
      </c>
      <c r="X293" s="17"/>
      <c r="Y293" s="17">
        <v>0.15882374261975901</v>
      </c>
      <c r="Z293" s="17">
        <v>2.0405097914548702E-3</v>
      </c>
      <c r="AA293" s="17">
        <v>0</v>
      </c>
      <c r="AB293" s="17"/>
      <c r="AC293" s="17">
        <v>9.0490447487037301E-2</v>
      </c>
      <c r="AD293" s="17">
        <v>9.84921859165514E-2</v>
      </c>
      <c r="AE293" s="17">
        <v>6.2513518629566403E-2</v>
      </c>
      <c r="AF293" s="17">
        <v>2.0277243497746601E-2</v>
      </c>
      <c r="AG293" s="17">
        <v>0</v>
      </c>
      <c r="AH293" s="17"/>
      <c r="AI293" s="17">
        <v>6.2219793729349097E-2</v>
      </c>
      <c r="AJ293" s="17">
        <v>9.1168013132375297E-2</v>
      </c>
      <c r="AK293" s="17">
        <v>3.8259751939061497E-2</v>
      </c>
      <c r="AL293" s="17">
        <v>6.7218046548116805E-2</v>
      </c>
      <c r="AM293" s="17"/>
      <c r="AN293" s="17">
        <v>3.91706399851868E-2</v>
      </c>
      <c r="AO293" s="17">
        <v>8.0505282537154499E-2</v>
      </c>
      <c r="AP293" s="17"/>
      <c r="AQ293" s="17">
        <v>6.0390525216791002E-2</v>
      </c>
      <c r="AR293" s="17">
        <v>8.2377751765087395E-2</v>
      </c>
      <c r="AS293" s="17"/>
      <c r="AT293" s="17">
        <v>0</v>
      </c>
      <c r="AU293" s="17">
        <v>0.177025623233769</v>
      </c>
      <c r="AV293" s="17">
        <v>0</v>
      </c>
    </row>
    <row r="294" spans="2:48" x14ac:dyDescent="0.35">
      <c r="B294" t="s">
        <v>90</v>
      </c>
      <c r="C294" s="17">
        <v>1.3571754735267699E-2</v>
      </c>
      <c r="D294" s="17">
        <v>4.4587283171563501E-3</v>
      </c>
      <c r="E294" s="17">
        <v>2.2798848280544001E-2</v>
      </c>
      <c r="F294" s="17"/>
      <c r="G294" s="17">
        <v>6.8116515769274397E-2</v>
      </c>
      <c r="H294" s="17">
        <v>0</v>
      </c>
      <c r="I294" s="17">
        <v>2.2377971625094199E-2</v>
      </c>
      <c r="J294" s="17">
        <v>0</v>
      </c>
      <c r="K294" s="17">
        <v>1.5325725775519701E-2</v>
      </c>
      <c r="L294" s="17">
        <v>0</v>
      </c>
      <c r="M294" s="17"/>
      <c r="N294" s="17">
        <v>0</v>
      </c>
      <c r="O294" s="17">
        <v>2.0458794874745102E-2</v>
      </c>
      <c r="P294" s="17">
        <v>7.9852809928508892E-3</v>
      </c>
      <c r="Q294" s="17">
        <v>1.9887390480729902E-2</v>
      </c>
      <c r="R294" s="17"/>
      <c r="S294" s="17">
        <v>6.5381438182650197E-3</v>
      </c>
      <c r="T294" s="17">
        <v>2.2699041433483801E-2</v>
      </c>
      <c r="U294" s="17">
        <v>0</v>
      </c>
      <c r="V294" s="17">
        <v>0</v>
      </c>
      <c r="W294" s="17">
        <v>1.40928520159147E-2</v>
      </c>
      <c r="X294" s="17"/>
      <c r="Y294" s="17">
        <v>0</v>
      </c>
      <c r="Z294" s="17">
        <v>1.5071300051938E-2</v>
      </c>
      <c r="AA294" s="17">
        <v>0</v>
      </c>
      <c r="AB294" s="17"/>
      <c r="AC294" s="17">
        <v>1.47932712840979E-2</v>
      </c>
      <c r="AD294" s="17">
        <v>2.9618185988870002E-2</v>
      </c>
      <c r="AE294" s="17">
        <v>1.33328022062577E-2</v>
      </c>
      <c r="AF294" s="17">
        <v>0</v>
      </c>
      <c r="AG294" s="17">
        <v>0</v>
      </c>
      <c r="AH294" s="17"/>
      <c r="AI294" s="17">
        <v>2.24205131867313E-2</v>
      </c>
      <c r="AJ294" s="17">
        <v>1.5428998963903699E-2</v>
      </c>
      <c r="AK294" s="17">
        <v>0</v>
      </c>
      <c r="AL294" s="17">
        <v>0</v>
      </c>
      <c r="AM294" s="17"/>
      <c r="AN294" s="17">
        <v>3.4413551198782297E-2</v>
      </c>
      <c r="AO294" s="17">
        <v>7.6873423171688101E-3</v>
      </c>
      <c r="AP294" s="17"/>
      <c r="AQ294" s="17">
        <v>5.3652572729596497E-3</v>
      </c>
      <c r="AR294" s="17">
        <v>1.97575152446408E-2</v>
      </c>
      <c r="AS294" s="17"/>
      <c r="AT294" s="17">
        <v>1.7248986586647301E-2</v>
      </c>
      <c r="AU294" s="17">
        <v>0</v>
      </c>
      <c r="AV294" s="17">
        <v>0</v>
      </c>
    </row>
    <row r="295" spans="2:48" x14ac:dyDescent="0.35">
      <c r="B295" t="s">
        <v>136</v>
      </c>
      <c r="C295" s="17">
        <v>0.62895537492036202</v>
      </c>
      <c r="D295" s="17">
        <v>0.63213351195592504</v>
      </c>
      <c r="E295" s="17">
        <v>0.62573745736132202</v>
      </c>
      <c r="F295" s="17"/>
      <c r="G295" s="17">
        <v>0.69316462787268296</v>
      </c>
      <c r="H295" s="17">
        <v>0.81086937839765205</v>
      </c>
      <c r="I295" s="17">
        <v>0.69272222419351004</v>
      </c>
      <c r="J295" s="17">
        <v>0.60262050579702497</v>
      </c>
      <c r="K295" s="17">
        <v>0.58449252215397196</v>
      </c>
      <c r="L295" s="17">
        <v>0.464918192292535</v>
      </c>
      <c r="M295" s="17"/>
      <c r="N295" s="17">
        <v>0.65638689560435404</v>
      </c>
      <c r="O295" s="17">
        <v>0.61546506167516701</v>
      </c>
      <c r="P295" s="17">
        <v>0.61741457571157798</v>
      </c>
      <c r="Q295" s="17">
        <v>0.63288049131416901</v>
      </c>
      <c r="R295" s="17"/>
      <c r="S295" s="17">
        <v>0.45507022978393902</v>
      </c>
      <c r="T295" s="17">
        <v>0.73649322921140803</v>
      </c>
      <c r="U295" s="17">
        <v>0.79418150773693397</v>
      </c>
      <c r="V295" s="17">
        <v>0.70002493500039198</v>
      </c>
      <c r="W295" s="17">
        <v>0.688648392193835</v>
      </c>
      <c r="X295" s="17"/>
      <c r="Y295" s="17">
        <v>0.55941204270156897</v>
      </c>
      <c r="Z295" s="17">
        <v>0.740371648625752</v>
      </c>
      <c r="AA295" s="17">
        <v>0.762109902634587</v>
      </c>
      <c r="AB295" s="17"/>
      <c r="AC295" s="17">
        <v>0.57607754316318305</v>
      </c>
      <c r="AD295" s="17">
        <v>0.55782810884473</v>
      </c>
      <c r="AE295" s="17">
        <v>0.63907416387482296</v>
      </c>
      <c r="AF295" s="17">
        <v>0.824486267018542</v>
      </c>
      <c r="AG295" s="17">
        <v>0.837883759386294</v>
      </c>
      <c r="AH295" s="17"/>
      <c r="AI295" s="17">
        <v>0.68294604897042299</v>
      </c>
      <c r="AJ295" s="17">
        <v>0.61999396362669801</v>
      </c>
      <c r="AK295" s="17">
        <v>0.52840021252480895</v>
      </c>
      <c r="AL295" s="17">
        <v>0.74937856133845004</v>
      </c>
      <c r="AM295" s="17"/>
      <c r="AN295" s="17">
        <v>0.68531904569862601</v>
      </c>
      <c r="AO295" s="17">
        <v>0.61830008427337302</v>
      </c>
      <c r="AP295" s="17"/>
      <c r="AQ295" s="17">
        <v>0.70409865395875004</v>
      </c>
      <c r="AR295" s="17">
        <v>0.57643107503379398</v>
      </c>
      <c r="AS295" s="17"/>
      <c r="AT295" s="17">
        <v>0.76714215208342895</v>
      </c>
      <c r="AU295" s="17">
        <v>0.59183029982185698</v>
      </c>
      <c r="AV295" s="17">
        <v>0.73841458414933603</v>
      </c>
    </row>
    <row r="296" spans="2:48" x14ac:dyDescent="0.35">
      <c r="B296" t="s">
        <v>137</v>
      </c>
      <c r="C296" s="17">
        <v>0.17446112177089801</v>
      </c>
      <c r="D296" s="17">
        <v>0.15544848836066899</v>
      </c>
      <c r="E296" s="17">
        <v>0.19371173501059699</v>
      </c>
      <c r="F296" s="17"/>
      <c r="G296" s="17">
        <v>7.1652080795940001E-2</v>
      </c>
      <c r="H296" s="17">
        <v>5.9225206607926802E-2</v>
      </c>
      <c r="I296" s="17">
        <v>0.12153946187331401</v>
      </c>
      <c r="J296" s="17">
        <v>0.214618027149789</v>
      </c>
      <c r="K296" s="17">
        <v>0.242348241871056</v>
      </c>
      <c r="L296" s="17">
        <v>0.27479737891908401</v>
      </c>
      <c r="M296" s="17"/>
      <c r="N296" s="17">
        <v>0.17472196932105299</v>
      </c>
      <c r="O296" s="17">
        <v>0.173338844189283</v>
      </c>
      <c r="P296" s="17">
        <v>0.17946040573178401</v>
      </c>
      <c r="Q296" s="17">
        <v>0.17448891158757501</v>
      </c>
      <c r="R296" s="17"/>
      <c r="S296" s="17">
        <v>0.296340013252479</v>
      </c>
      <c r="T296" s="17">
        <v>7.1809220965743201E-2</v>
      </c>
      <c r="U296" s="17">
        <v>9.3492036885090599E-2</v>
      </c>
      <c r="V296" s="17">
        <v>0.15600168337578699</v>
      </c>
      <c r="W296" s="17">
        <v>0.16900959752901101</v>
      </c>
      <c r="X296" s="17"/>
      <c r="Y296" s="17">
        <v>0.27658615731256297</v>
      </c>
      <c r="Z296" s="17">
        <v>7.8416805380407698E-2</v>
      </c>
      <c r="AA296" s="17">
        <v>0.133002848873083</v>
      </c>
      <c r="AB296" s="17"/>
      <c r="AC296" s="17">
        <v>0.18352583855792801</v>
      </c>
      <c r="AD296" s="17">
        <v>0.229304600654683</v>
      </c>
      <c r="AE296" s="17">
        <v>0.15266715030297701</v>
      </c>
      <c r="AF296" s="17">
        <v>0.115512801019734</v>
      </c>
      <c r="AG296" s="17">
        <v>6.9960919262170101E-2</v>
      </c>
      <c r="AH296" s="17"/>
      <c r="AI296" s="17">
        <v>0.15818080113920599</v>
      </c>
      <c r="AJ296" s="17">
        <v>0.18689969872852799</v>
      </c>
      <c r="AK296" s="17">
        <v>0.196101600330882</v>
      </c>
      <c r="AL296" s="17">
        <v>0.119305892659852</v>
      </c>
      <c r="AM296" s="17"/>
      <c r="AN296" s="17">
        <v>0.11413821616078999</v>
      </c>
      <c r="AO296" s="17">
        <v>0.18941461733811499</v>
      </c>
      <c r="AP296" s="17"/>
      <c r="AQ296" s="17">
        <v>0.12350788340543099</v>
      </c>
      <c r="AR296" s="17">
        <v>0.21371710267371899</v>
      </c>
      <c r="AS296" s="17"/>
      <c r="AT296" s="17">
        <v>6.04679740364314E-2</v>
      </c>
      <c r="AU296" s="17">
        <v>0.25920584014162501</v>
      </c>
      <c r="AV296" s="17">
        <v>3.4083066032713903E-2</v>
      </c>
    </row>
    <row r="297" spans="2:48" x14ac:dyDescent="0.35">
      <c r="B297" t="s">
        <v>93</v>
      </c>
      <c r="C297" s="17">
        <v>0.45449425314946501</v>
      </c>
      <c r="D297" s="17">
        <v>0.476685023595255</v>
      </c>
      <c r="E297" s="17">
        <v>0.43202572235072401</v>
      </c>
      <c r="F297" s="17"/>
      <c r="G297" s="17">
        <v>0.62151254707674297</v>
      </c>
      <c r="H297" s="17">
        <v>0.75164417178972598</v>
      </c>
      <c r="I297" s="17">
        <v>0.57118276232019605</v>
      </c>
      <c r="J297" s="17">
        <v>0.38800247864723703</v>
      </c>
      <c r="K297" s="17">
        <v>0.34214428028291599</v>
      </c>
      <c r="L297" s="17">
        <v>0.19012081337345199</v>
      </c>
      <c r="M297" s="17"/>
      <c r="N297" s="17">
        <v>0.48166492628330099</v>
      </c>
      <c r="O297" s="17">
        <v>0.44212621748588399</v>
      </c>
      <c r="P297" s="17">
        <v>0.43795416997979397</v>
      </c>
      <c r="Q297" s="17">
        <v>0.458391579726594</v>
      </c>
      <c r="R297" s="17"/>
      <c r="S297" s="17">
        <v>0.158730216531459</v>
      </c>
      <c r="T297" s="17">
        <v>0.66468400824566498</v>
      </c>
      <c r="U297" s="17">
        <v>0.70068947085184297</v>
      </c>
      <c r="V297" s="17">
        <v>0.54402325162460596</v>
      </c>
      <c r="W297" s="17">
        <v>0.51963879466482399</v>
      </c>
      <c r="X297" s="17"/>
      <c r="Y297" s="17">
        <v>0.28282588538900599</v>
      </c>
      <c r="Z297" s="17">
        <v>0.66195484324534404</v>
      </c>
      <c r="AA297" s="17">
        <v>0.629107053761504</v>
      </c>
      <c r="AB297" s="17"/>
      <c r="AC297" s="17">
        <v>0.39255170460525401</v>
      </c>
      <c r="AD297" s="17">
        <v>0.328523508190048</v>
      </c>
      <c r="AE297" s="17">
        <v>0.48640701357184601</v>
      </c>
      <c r="AF297" s="17">
        <v>0.70897346599880695</v>
      </c>
      <c r="AG297" s="17">
        <v>0.76792284012412404</v>
      </c>
      <c r="AH297" s="17"/>
      <c r="AI297" s="17">
        <v>0.52476524783121703</v>
      </c>
      <c r="AJ297" s="17">
        <v>0.43309426489816999</v>
      </c>
      <c r="AK297" s="17">
        <v>0.33229861219392698</v>
      </c>
      <c r="AL297" s="17">
        <v>0.63007266867859801</v>
      </c>
      <c r="AM297" s="17"/>
      <c r="AN297" s="17">
        <v>0.571180829537836</v>
      </c>
      <c r="AO297" s="17">
        <v>0.42888546693525698</v>
      </c>
      <c r="AP297" s="17"/>
      <c r="AQ297" s="17">
        <v>0.58059077055331898</v>
      </c>
      <c r="AR297" s="17">
        <v>0.36271397236007602</v>
      </c>
      <c r="AS297" s="17"/>
      <c r="AT297" s="17">
        <v>0.70667417804699795</v>
      </c>
      <c r="AU297" s="17">
        <v>0.33262445968023202</v>
      </c>
      <c r="AV297" s="17">
        <v>0.70433151811662198</v>
      </c>
    </row>
    <row r="298" spans="2:48" x14ac:dyDescent="0.35">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row>
    <row r="299" spans="2:48" x14ac:dyDescent="0.35">
      <c r="B299" s="6" t="s">
        <v>210</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row>
    <row r="300" spans="2:48" x14ac:dyDescent="0.35">
      <c r="B300" s="24" t="s">
        <v>213</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row>
    <row r="301" spans="2:48" x14ac:dyDescent="0.35">
      <c r="B301" t="s">
        <v>196</v>
      </c>
      <c r="C301" s="17">
        <v>0.236873444668772</v>
      </c>
      <c r="D301" s="17">
        <v>0.19539381096279401</v>
      </c>
      <c r="E301" s="17">
        <v>0.27980308081029898</v>
      </c>
      <c r="F301" s="17"/>
      <c r="G301" s="17">
        <v>0.39365972424884199</v>
      </c>
      <c r="H301" s="17">
        <v>0.36745823842101699</v>
      </c>
      <c r="I301" s="17">
        <v>0.29997626097058</v>
      </c>
      <c r="J301" s="17">
        <v>0.15561350824381001</v>
      </c>
      <c r="K301" s="17">
        <v>0.13076317007492999</v>
      </c>
      <c r="L301" s="17">
        <v>0.15871045902245401</v>
      </c>
      <c r="M301" s="17"/>
      <c r="N301" s="17">
        <v>0.15081931830114501</v>
      </c>
      <c r="O301" s="17">
        <v>0.252147969236306</v>
      </c>
      <c r="P301" s="17">
        <v>0.29900769397587101</v>
      </c>
      <c r="Q301" s="17">
        <v>0.23842549553685299</v>
      </c>
      <c r="R301" s="17"/>
      <c r="S301" s="17">
        <v>0.18241561505116699</v>
      </c>
      <c r="T301" s="17">
        <v>0.27718902107891003</v>
      </c>
      <c r="U301" s="17">
        <v>0.32215441340046602</v>
      </c>
      <c r="V301" s="17">
        <v>0.24421383134681099</v>
      </c>
      <c r="W301" s="17">
        <v>0.275350828180075</v>
      </c>
      <c r="X301" s="17"/>
      <c r="Y301" s="17">
        <v>0.210467934242454</v>
      </c>
      <c r="Z301" s="17">
        <v>0.28770808355354599</v>
      </c>
      <c r="AA301" s="17">
        <v>0.46365361521903098</v>
      </c>
      <c r="AB301" s="17"/>
      <c r="AC301" s="17">
        <v>0.186282106999904</v>
      </c>
      <c r="AD301" s="17">
        <v>0.20614742773294001</v>
      </c>
      <c r="AE301" s="17">
        <v>0.26822616434323399</v>
      </c>
      <c r="AF301" s="17">
        <v>0.30797708794860201</v>
      </c>
      <c r="AG301" s="17">
        <v>0.43452000696623999</v>
      </c>
      <c r="AH301" s="17"/>
      <c r="AI301" s="17">
        <v>0.21845476353511201</v>
      </c>
      <c r="AJ301" s="17">
        <v>0.27322499347816598</v>
      </c>
      <c r="AK301" s="17">
        <v>0.26368572476048502</v>
      </c>
      <c r="AL301" s="17">
        <v>0.16306223020593699</v>
      </c>
      <c r="AM301" s="17"/>
      <c r="AN301" s="17">
        <v>0.35751084650527598</v>
      </c>
      <c r="AO301" s="17">
        <v>0.20974213614460999</v>
      </c>
      <c r="AP301" s="17"/>
      <c r="AQ301" s="17">
        <v>0.30415697974385397</v>
      </c>
      <c r="AR301" s="17">
        <v>0.185811327883628</v>
      </c>
      <c r="AS301" s="17"/>
      <c r="AT301" s="17">
        <v>0.31944212306344999</v>
      </c>
      <c r="AU301" s="17">
        <v>0.26521930090977203</v>
      </c>
      <c r="AV301" s="17">
        <v>0.372536340276442</v>
      </c>
    </row>
    <row r="302" spans="2:48" x14ac:dyDescent="0.35">
      <c r="B302" t="s">
        <v>197</v>
      </c>
      <c r="C302" s="17">
        <v>0.18030719386261501</v>
      </c>
      <c r="D302" s="17">
        <v>0.18597007561557999</v>
      </c>
      <c r="E302" s="17">
        <v>0.17444635490510399</v>
      </c>
      <c r="F302" s="17"/>
      <c r="G302" s="17">
        <v>0.256827981986405</v>
      </c>
      <c r="H302" s="17">
        <v>0.28161218504500901</v>
      </c>
      <c r="I302" s="17">
        <v>0.131950029554426</v>
      </c>
      <c r="J302" s="17">
        <v>0.221422650656629</v>
      </c>
      <c r="K302" s="17">
        <v>0.160944327504596</v>
      </c>
      <c r="L302" s="17">
        <v>8.4111895049241298E-2</v>
      </c>
      <c r="M302" s="17"/>
      <c r="N302" s="17">
        <v>0.28217606037548099</v>
      </c>
      <c r="O302" s="17">
        <v>0.199046010189181</v>
      </c>
      <c r="P302" s="17">
        <v>0.105898604172617</v>
      </c>
      <c r="Q302" s="17">
        <v>0.146269739143633</v>
      </c>
      <c r="R302" s="17"/>
      <c r="S302" s="17">
        <v>9.4746296417587E-2</v>
      </c>
      <c r="T302" s="17">
        <v>0.23944371874175499</v>
      </c>
      <c r="U302" s="17">
        <v>0.160276111238666</v>
      </c>
      <c r="V302" s="17">
        <v>0.220591532996188</v>
      </c>
      <c r="W302" s="17">
        <v>0.15410042150181999</v>
      </c>
      <c r="X302" s="17"/>
      <c r="Y302" s="17">
        <v>0.113629202752669</v>
      </c>
      <c r="Z302" s="17">
        <v>0.23964926625812399</v>
      </c>
      <c r="AA302" s="17">
        <v>0.13225087797370599</v>
      </c>
      <c r="AB302" s="17"/>
      <c r="AC302" s="17">
        <v>0.171939487375835</v>
      </c>
      <c r="AD302" s="17">
        <v>9.2547823807567403E-2</v>
      </c>
      <c r="AE302" s="17">
        <v>0.23781103388008301</v>
      </c>
      <c r="AF302" s="17">
        <v>0.32838904295117799</v>
      </c>
      <c r="AG302" s="17">
        <v>0</v>
      </c>
      <c r="AH302" s="17"/>
      <c r="AI302" s="17">
        <v>0.12119153435899099</v>
      </c>
      <c r="AJ302" s="17">
        <v>0.175794831371751</v>
      </c>
      <c r="AK302" s="17">
        <v>0.17103095752905501</v>
      </c>
      <c r="AL302" s="17">
        <v>0.31784697994313399</v>
      </c>
      <c r="AM302" s="17"/>
      <c r="AN302" s="17">
        <v>0.19312707162725101</v>
      </c>
      <c r="AO302" s="17">
        <v>0.17757685359981801</v>
      </c>
      <c r="AP302" s="17"/>
      <c r="AQ302" s="17">
        <v>0.20116381424459501</v>
      </c>
      <c r="AR302" s="17">
        <v>0.16227658265475101</v>
      </c>
      <c r="AS302" s="17"/>
      <c r="AT302" s="17">
        <v>0.23892968949346599</v>
      </c>
      <c r="AU302" s="17">
        <v>9.9799327751456599E-2</v>
      </c>
      <c r="AV302" s="17">
        <v>7.57077073523649E-2</v>
      </c>
    </row>
    <row r="303" spans="2:48" x14ac:dyDescent="0.35">
      <c r="B303" t="s">
        <v>198</v>
      </c>
      <c r="C303" s="17">
        <v>0.435150216541212</v>
      </c>
      <c r="D303" s="17">
        <v>0.49149106872631998</v>
      </c>
      <c r="E303" s="17">
        <v>0.37683985870741898</v>
      </c>
      <c r="F303" s="17"/>
      <c r="G303" s="17">
        <v>0.18675550360347701</v>
      </c>
      <c r="H303" s="17">
        <v>0.243816541709028</v>
      </c>
      <c r="I303" s="17">
        <v>0.42837099712433602</v>
      </c>
      <c r="J303" s="17">
        <v>0.51051952992050798</v>
      </c>
      <c r="K303" s="17">
        <v>0.52632305942591695</v>
      </c>
      <c r="L303" s="17">
        <v>0.57480658522695505</v>
      </c>
      <c r="M303" s="17"/>
      <c r="N303" s="17">
        <v>0.41293202207198298</v>
      </c>
      <c r="O303" s="17">
        <v>0.43396588014413601</v>
      </c>
      <c r="P303" s="17">
        <v>0.40205109177665199</v>
      </c>
      <c r="Q303" s="17">
        <v>0.47030415462677899</v>
      </c>
      <c r="R303" s="17"/>
      <c r="S303" s="17">
        <v>0.48229065572638402</v>
      </c>
      <c r="T303" s="17">
        <v>0.40022820901411199</v>
      </c>
      <c r="U303" s="17">
        <v>0.47931692468270998</v>
      </c>
      <c r="V303" s="17">
        <v>0.31777568934232397</v>
      </c>
      <c r="W303" s="17">
        <v>0.43115977669111699</v>
      </c>
      <c r="X303" s="17"/>
      <c r="Y303" s="17">
        <v>0.45123604937349598</v>
      </c>
      <c r="Z303" s="17">
        <v>0.37574676965246701</v>
      </c>
      <c r="AA303" s="17">
        <v>0.40409550680726303</v>
      </c>
      <c r="AB303" s="17"/>
      <c r="AC303" s="17">
        <v>0.488458150493774</v>
      </c>
      <c r="AD303" s="17">
        <v>0.496781689369452</v>
      </c>
      <c r="AE303" s="17">
        <v>0.37063111544680699</v>
      </c>
      <c r="AF303" s="17">
        <v>0.31626598630180303</v>
      </c>
      <c r="AG303" s="17">
        <v>0.37799581252048697</v>
      </c>
      <c r="AH303" s="17"/>
      <c r="AI303" s="17">
        <v>0.49045936065059198</v>
      </c>
      <c r="AJ303" s="17">
        <v>0.40663685227589602</v>
      </c>
      <c r="AK303" s="17">
        <v>0.47626997466805099</v>
      </c>
      <c r="AL303" s="17">
        <v>0.37072083371680797</v>
      </c>
      <c r="AM303" s="17"/>
      <c r="AN303" s="17">
        <v>0.30738701102190702</v>
      </c>
      <c r="AO303" s="17">
        <v>0.461107540025183</v>
      </c>
      <c r="AP303" s="17"/>
      <c r="AQ303" s="17">
        <v>0.37331524499252999</v>
      </c>
      <c r="AR303" s="17">
        <v>0.48800103025755598</v>
      </c>
      <c r="AS303" s="17"/>
      <c r="AT303" s="17">
        <v>0.38375801263779602</v>
      </c>
      <c r="AU303" s="17">
        <v>0.36033946322584298</v>
      </c>
      <c r="AV303" s="17">
        <v>0.51235859062336397</v>
      </c>
    </row>
    <row r="304" spans="2:48" x14ac:dyDescent="0.35">
      <c r="B304" t="s">
        <v>199</v>
      </c>
      <c r="C304" s="17">
        <v>6.4255523063750694E-2</v>
      </c>
      <c r="D304" s="17">
        <v>7.9267925098946201E-2</v>
      </c>
      <c r="E304" s="17">
        <v>4.87183328959317E-2</v>
      </c>
      <c r="F304" s="17"/>
      <c r="G304" s="17">
        <v>8.6995779643689194E-2</v>
      </c>
      <c r="H304" s="17">
        <v>4.95698925151353E-2</v>
      </c>
      <c r="I304" s="17">
        <v>8.7705690466783698E-2</v>
      </c>
      <c r="J304" s="17">
        <v>3.5252176431845597E-2</v>
      </c>
      <c r="K304" s="17">
        <v>9.1744970953579905E-2</v>
      </c>
      <c r="L304" s="17">
        <v>5.1423721312416897E-2</v>
      </c>
      <c r="M304" s="17"/>
      <c r="N304" s="17">
        <v>6.4911225404212597E-2</v>
      </c>
      <c r="O304" s="17">
        <v>4.7710630271773601E-2</v>
      </c>
      <c r="P304" s="17">
        <v>0.11465914416588099</v>
      </c>
      <c r="Q304" s="17">
        <v>4.5349570859944399E-2</v>
      </c>
      <c r="R304" s="17"/>
      <c r="S304" s="17">
        <v>8.5942970719052506E-2</v>
      </c>
      <c r="T304" s="17">
        <v>4.6190631744125701E-2</v>
      </c>
      <c r="U304" s="17">
        <v>3.8252550678157499E-2</v>
      </c>
      <c r="V304" s="17">
        <v>6.1417262938889799E-2</v>
      </c>
      <c r="W304" s="17">
        <v>6.4694295419693501E-2</v>
      </c>
      <c r="X304" s="17"/>
      <c r="Y304" s="17">
        <v>7.2162434855812793E-2</v>
      </c>
      <c r="Z304" s="17">
        <v>6.2803266323110896E-2</v>
      </c>
      <c r="AA304" s="17">
        <v>0</v>
      </c>
      <c r="AB304" s="17"/>
      <c r="AC304" s="17">
        <v>2.8016931647624501E-2</v>
      </c>
      <c r="AD304" s="17">
        <v>9.0461923103066194E-2</v>
      </c>
      <c r="AE304" s="17">
        <v>8.6774205878225902E-2</v>
      </c>
      <c r="AF304" s="17">
        <v>2.4505059077856401E-2</v>
      </c>
      <c r="AG304" s="17">
        <v>0.18748418051327301</v>
      </c>
      <c r="AH304" s="17"/>
      <c r="AI304" s="17">
        <v>4.6156796383862997E-2</v>
      </c>
      <c r="AJ304" s="17">
        <v>6.5380529932140594E-2</v>
      </c>
      <c r="AK304" s="17">
        <v>5.9269536380178699E-2</v>
      </c>
      <c r="AL304" s="17">
        <v>7.09085285488876E-2</v>
      </c>
      <c r="AM304" s="17"/>
      <c r="AN304" s="17">
        <v>5.9317709593317197E-2</v>
      </c>
      <c r="AO304" s="17">
        <v>6.6430433054853702E-2</v>
      </c>
      <c r="AP304" s="17"/>
      <c r="AQ304" s="17">
        <v>5.2494829873922802E-2</v>
      </c>
      <c r="AR304" s="17">
        <v>7.0256661808635407E-2</v>
      </c>
      <c r="AS304" s="17"/>
      <c r="AT304" s="17">
        <v>3.4287195883090697E-2</v>
      </c>
      <c r="AU304" s="17">
        <v>0.17759188260563699</v>
      </c>
      <c r="AV304" s="17">
        <v>3.9397361747829297E-2</v>
      </c>
    </row>
    <row r="305" spans="2:48" x14ac:dyDescent="0.35">
      <c r="B305" t="s">
        <v>200</v>
      </c>
      <c r="C305" s="17">
        <v>5.3846807104471497E-2</v>
      </c>
      <c r="D305" s="17">
        <v>3.14900749832158E-2</v>
      </c>
      <c r="E305" s="17">
        <v>7.6985062906878995E-2</v>
      </c>
      <c r="F305" s="17"/>
      <c r="G305" s="17">
        <v>0</v>
      </c>
      <c r="H305" s="17">
        <v>1.1841542848862E-2</v>
      </c>
      <c r="I305" s="17">
        <v>5.1997021883874402E-2</v>
      </c>
      <c r="J305" s="17">
        <v>5.7401794898997202E-2</v>
      </c>
      <c r="K305" s="17">
        <v>7.3267523750998501E-2</v>
      </c>
      <c r="L305" s="17">
        <v>9.5568497475518197E-2</v>
      </c>
      <c r="M305" s="17"/>
      <c r="N305" s="17">
        <v>5.8762200088305003E-2</v>
      </c>
      <c r="O305" s="17">
        <v>4.2826777048645098E-2</v>
      </c>
      <c r="P305" s="17">
        <v>5.1985903291864297E-2</v>
      </c>
      <c r="Q305" s="17">
        <v>6.3077601829167704E-2</v>
      </c>
      <c r="R305" s="17"/>
      <c r="S305" s="17">
        <v>0.11259753087320699</v>
      </c>
      <c r="T305" s="17">
        <v>1.1938605687987901E-2</v>
      </c>
      <c r="U305" s="17">
        <v>0</v>
      </c>
      <c r="V305" s="17">
        <v>0.15600168337578699</v>
      </c>
      <c r="W305" s="17">
        <v>3.8046246531056802E-2</v>
      </c>
      <c r="X305" s="17"/>
      <c r="Y305" s="17">
        <v>0.140654352409539</v>
      </c>
      <c r="Z305" s="17">
        <v>0</v>
      </c>
      <c r="AA305" s="17">
        <v>0</v>
      </c>
      <c r="AB305" s="17"/>
      <c r="AC305" s="17">
        <v>6.4524905783084494E-2</v>
      </c>
      <c r="AD305" s="17">
        <v>8.7626442772442095E-2</v>
      </c>
      <c r="AE305" s="17">
        <v>3.2175927012574899E-2</v>
      </c>
      <c r="AF305" s="17">
        <v>2.2862823720560001E-2</v>
      </c>
      <c r="AG305" s="17">
        <v>0</v>
      </c>
      <c r="AH305" s="17"/>
      <c r="AI305" s="17">
        <v>9.0183299561734001E-2</v>
      </c>
      <c r="AJ305" s="17">
        <v>4.7602287564446601E-2</v>
      </c>
      <c r="AK305" s="17">
        <v>2.3630268385407199E-2</v>
      </c>
      <c r="AL305" s="17">
        <v>5.1524165838439502E-2</v>
      </c>
      <c r="AM305" s="17"/>
      <c r="AN305" s="17">
        <v>5.4815241644844699E-2</v>
      </c>
      <c r="AO305" s="17">
        <v>5.4681368961247499E-2</v>
      </c>
      <c r="AP305" s="17"/>
      <c r="AQ305" s="17">
        <v>4.2353604277571698E-2</v>
      </c>
      <c r="AR305" s="17">
        <v>6.3363648168290099E-2</v>
      </c>
      <c r="AS305" s="17"/>
      <c r="AT305" s="17">
        <v>0</v>
      </c>
      <c r="AU305" s="17">
        <v>9.7050025507290902E-2</v>
      </c>
      <c r="AV305" s="17">
        <v>0</v>
      </c>
    </row>
    <row r="306" spans="2:48" x14ac:dyDescent="0.35">
      <c r="B306" t="s">
        <v>90</v>
      </c>
      <c r="C306" s="17">
        <v>2.9566814759178599E-2</v>
      </c>
      <c r="D306" s="17">
        <v>1.63870446131439E-2</v>
      </c>
      <c r="E306" s="17">
        <v>4.3207309774366799E-2</v>
      </c>
      <c r="F306" s="17"/>
      <c r="G306" s="17">
        <v>7.5761010517586602E-2</v>
      </c>
      <c r="H306" s="17">
        <v>4.5701599460948497E-2</v>
      </c>
      <c r="I306" s="17">
        <v>0</v>
      </c>
      <c r="J306" s="17">
        <v>1.97903398482101E-2</v>
      </c>
      <c r="K306" s="17">
        <v>1.6956948289979099E-2</v>
      </c>
      <c r="L306" s="17">
        <v>3.5378841913414297E-2</v>
      </c>
      <c r="M306" s="17"/>
      <c r="N306" s="17">
        <v>3.03991737588734E-2</v>
      </c>
      <c r="O306" s="17">
        <v>2.4302733109957699E-2</v>
      </c>
      <c r="P306" s="17">
        <v>2.6397562617115001E-2</v>
      </c>
      <c r="Q306" s="17">
        <v>3.6573438003622803E-2</v>
      </c>
      <c r="R306" s="17"/>
      <c r="S306" s="17">
        <v>4.2006931212602697E-2</v>
      </c>
      <c r="T306" s="17">
        <v>2.50098137331096E-2</v>
      </c>
      <c r="U306" s="17">
        <v>0</v>
      </c>
      <c r="V306" s="17">
        <v>0</v>
      </c>
      <c r="W306" s="17">
        <v>3.6648431676236999E-2</v>
      </c>
      <c r="X306" s="17"/>
      <c r="Y306" s="17">
        <v>1.1850026366030299E-2</v>
      </c>
      <c r="Z306" s="17">
        <v>3.4092614212752399E-2</v>
      </c>
      <c r="AA306" s="17">
        <v>0</v>
      </c>
      <c r="AB306" s="17"/>
      <c r="AC306" s="17">
        <v>6.0778417699778098E-2</v>
      </c>
      <c r="AD306" s="17">
        <v>2.6434693214531901E-2</v>
      </c>
      <c r="AE306" s="17">
        <v>4.3815534390748197E-3</v>
      </c>
      <c r="AF306" s="17">
        <v>0</v>
      </c>
      <c r="AG306" s="17">
        <v>0</v>
      </c>
      <c r="AH306" s="17"/>
      <c r="AI306" s="17">
        <v>3.3554245509707897E-2</v>
      </c>
      <c r="AJ306" s="17">
        <v>3.1360505377600101E-2</v>
      </c>
      <c r="AK306" s="17">
        <v>6.1135382768229499E-3</v>
      </c>
      <c r="AL306" s="17">
        <v>2.59372617467932E-2</v>
      </c>
      <c r="AM306" s="17"/>
      <c r="AN306" s="17">
        <v>2.78421196074044E-2</v>
      </c>
      <c r="AO306" s="17">
        <v>3.0461668214288199E-2</v>
      </c>
      <c r="AP306" s="17"/>
      <c r="AQ306" s="17">
        <v>2.6515526867526E-2</v>
      </c>
      <c r="AR306" s="17">
        <v>3.0290749227140101E-2</v>
      </c>
      <c r="AS306" s="17"/>
      <c r="AT306" s="17">
        <v>2.3582978922197101E-2</v>
      </c>
      <c r="AU306" s="17">
        <v>0</v>
      </c>
      <c r="AV306" s="17">
        <v>0</v>
      </c>
    </row>
    <row r="307" spans="2:48" x14ac:dyDescent="0.35">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row>
    <row r="308" spans="2:48"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V31"/>
  <sheetViews>
    <sheetView showGridLines="0" topLeftCell="A6" workbookViewId="0">
      <pane xSplit="2" topLeftCell="C1" activePane="topRight" state="frozen"/>
      <selection pane="topRight" activeCell="B9" sqref="B9: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29" x14ac:dyDescent="0.35">
      <c r="B9" s="18" t="s">
        <v>61</v>
      </c>
      <c r="C9" s="17">
        <v>0.35207708649701702</v>
      </c>
      <c r="D9" s="17">
        <v>0.23830486325123101</v>
      </c>
      <c r="E9" s="17">
        <v>0.46597642942186301</v>
      </c>
      <c r="F9" s="17"/>
      <c r="G9" s="17">
        <v>0.44406351200876698</v>
      </c>
      <c r="H9" s="17">
        <v>0.45735468151984598</v>
      </c>
      <c r="I9" s="17">
        <v>0.396951916308312</v>
      </c>
      <c r="J9" s="17">
        <v>0.29013613531611998</v>
      </c>
      <c r="K9" s="17">
        <v>0.30904409176330699</v>
      </c>
      <c r="L9" s="17">
        <v>0.27993810827535398</v>
      </c>
      <c r="M9" s="17"/>
      <c r="N9" s="17">
        <v>0.27879994038172901</v>
      </c>
      <c r="O9" s="17">
        <v>0.319638563158055</v>
      </c>
      <c r="P9" s="17">
        <v>0.38235855640818001</v>
      </c>
      <c r="Q9" s="17">
        <v>0.40755264426388099</v>
      </c>
      <c r="R9" s="17"/>
      <c r="S9" s="17">
        <v>0.28123811109742403</v>
      </c>
      <c r="T9" s="17">
        <v>0.40832334027324202</v>
      </c>
      <c r="U9" s="17">
        <v>0.27742106772004799</v>
      </c>
      <c r="V9" s="17">
        <v>4.8194574254537298E-2</v>
      </c>
      <c r="W9" s="17">
        <v>0.515802388025141</v>
      </c>
      <c r="X9" s="17"/>
      <c r="Y9" s="17">
        <v>0.34220820793963802</v>
      </c>
      <c r="Z9" s="17">
        <v>0.37793005138191799</v>
      </c>
      <c r="AA9" s="17">
        <v>0.41570323714830498</v>
      </c>
      <c r="AB9" s="17"/>
      <c r="AC9" s="17">
        <v>0.37117094331668399</v>
      </c>
      <c r="AD9" s="17">
        <v>0.42370664298535599</v>
      </c>
      <c r="AE9" s="17">
        <v>0.35331610796195101</v>
      </c>
      <c r="AF9" s="17">
        <v>0.22812760239416399</v>
      </c>
      <c r="AG9" s="17">
        <v>5.3172518635330797E-2</v>
      </c>
      <c r="AH9" s="17"/>
      <c r="AI9" s="17">
        <v>0.43332147890477302</v>
      </c>
      <c r="AJ9" s="17">
        <v>0.36450246764189798</v>
      </c>
      <c r="AK9" s="17">
        <v>0.25698377791329702</v>
      </c>
      <c r="AL9" s="17">
        <v>0.34608823273599998</v>
      </c>
      <c r="AM9" s="17"/>
      <c r="AN9" s="17">
        <v>0.44124755015243</v>
      </c>
      <c r="AO9" s="17">
        <v>0.33319266857670599</v>
      </c>
      <c r="AP9" s="17"/>
      <c r="AQ9" s="17">
        <v>0.37487720947862402</v>
      </c>
      <c r="AR9" s="17">
        <v>0.335572255276058</v>
      </c>
      <c r="AS9" s="17"/>
      <c r="AT9" s="17">
        <v>0.39146116773970402</v>
      </c>
      <c r="AU9" s="17">
        <v>0.30664212087599502</v>
      </c>
      <c r="AV9" s="17">
        <v>0.40717828773287701</v>
      </c>
    </row>
    <row r="10" spans="2:48" ht="29" x14ac:dyDescent="0.35">
      <c r="B10" s="18" t="s">
        <v>62</v>
      </c>
      <c r="C10" s="17">
        <v>0.30716709153642402</v>
      </c>
      <c r="D10" s="17">
        <v>0.28218025896006099</v>
      </c>
      <c r="E10" s="17">
        <v>0.33218184233436299</v>
      </c>
      <c r="F10" s="17"/>
      <c r="G10" s="17">
        <v>0.19838913405422601</v>
      </c>
      <c r="H10" s="17">
        <v>0.35827987409397599</v>
      </c>
      <c r="I10" s="17">
        <v>0.16484413704359299</v>
      </c>
      <c r="J10" s="17">
        <v>0.33285016967480202</v>
      </c>
      <c r="K10" s="17">
        <v>0.360537987068138</v>
      </c>
      <c r="L10" s="17">
        <v>0.36022007239652098</v>
      </c>
      <c r="M10" s="17"/>
      <c r="N10" s="17">
        <v>0.397335788949572</v>
      </c>
      <c r="O10" s="17">
        <v>0.29519057456394299</v>
      </c>
      <c r="P10" s="17">
        <v>0.32547015811295199</v>
      </c>
      <c r="Q10" s="17">
        <v>0.25176170183726998</v>
      </c>
      <c r="R10" s="17"/>
      <c r="S10" s="17">
        <v>0.24768418223732999</v>
      </c>
      <c r="T10" s="17">
        <v>0.37026392240692202</v>
      </c>
      <c r="U10" s="17">
        <v>0.36618195762315098</v>
      </c>
      <c r="V10" s="17">
        <v>0.38245450461270297</v>
      </c>
      <c r="W10" s="17">
        <v>0.298427276876779</v>
      </c>
      <c r="X10" s="17"/>
      <c r="Y10" s="17">
        <v>0.237951559211832</v>
      </c>
      <c r="Z10" s="17">
        <v>0.38029287867753397</v>
      </c>
      <c r="AA10" s="17">
        <v>0.26274045555115499</v>
      </c>
      <c r="AB10" s="17"/>
      <c r="AC10" s="17">
        <v>0.24942969574547699</v>
      </c>
      <c r="AD10" s="17">
        <v>0.37054549402440301</v>
      </c>
      <c r="AE10" s="17">
        <v>0.314340933155276</v>
      </c>
      <c r="AF10" s="17">
        <v>0.33243637685158101</v>
      </c>
      <c r="AG10" s="17">
        <v>0.56388270404124796</v>
      </c>
      <c r="AH10" s="17"/>
      <c r="AI10" s="17">
        <v>0.21810716169238201</v>
      </c>
      <c r="AJ10" s="17">
        <v>0.335577415037558</v>
      </c>
      <c r="AK10" s="17">
        <v>0.337993825522796</v>
      </c>
      <c r="AL10" s="17">
        <v>0.33595109367613502</v>
      </c>
      <c r="AM10" s="17"/>
      <c r="AN10" s="17">
        <v>0.27489306864233698</v>
      </c>
      <c r="AO10" s="17">
        <v>0.31289937672300699</v>
      </c>
      <c r="AP10" s="17"/>
      <c r="AQ10" s="17">
        <v>0.29212579343143702</v>
      </c>
      <c r="AR10" s="17">
        <v>0.318020040381014</v>
      </c>
      <c r="AS10" s="17"/>
      <c r="AT10" s="17">
        <v>0.40321046430553698</v>
      </c>
      <c r="AU10" s="17">
        <v>0.23551541660101899</v>
      </c>
      <c r="AV10" s="17">
        <v>0.23639291918581201</v>
      </c>
    </row>
    <row r="11" spans="2:48" ht="29" x14ac:dyDescent="0.35">
      <c r="B11" s="18" t="s">
        <v>63</v>
      </c>
      <c r="C11" s="17">
        <v>0.27859475506513098</v>
      </c>
      <c r="D11" s="17">
        <v>0.331054027305207</v>
      </c>
      <c r="E11" s="17">
        <v>0.22607686916997699</v>
      </c>
      <c r="F11" s="17"/>
      <c r="G11" s="17">
        <v>0.25805320321884001</v>
      </c>
      <c r="H11" s="17">
        <v>0.17565192227229101</v>
      </c>
      <c r="I11" s="17">
        <v>0.16239806591101</v>
      </c>
      <c r="J11" s="17">
        <v>0.28946299271019299</v>
      </c>
      <c r="K11" s="17">
        <v>0.40787435465223498</v>
      </c>
      <c r="L11" s="17">
        <v>0.33946990161552398</v>
      </c>
      <c r="M11" s="17"/>
      <c r="N11" s="17">
        <v>0.32814025664781299</v>
      </c>
      <c r="O11" s="17">
        <v>0.32130184101193099</v>
      </c>
      <c r="P11" s="17">
        <v>0.19755024438000399</v>
      </c>
      <c r="Q11" s="17">
        <v>0.26948331628400601</v>
      </c>
      <c r="R11" s="17"/>
      <c r="S11" s="17">
        <v>0.39353030957559898</v>
      </c>
      <c r="T11" s="17">
        <v>0.18136044853293601</v>
      </c>
      <c r="U11" s="17">
        <v>0.30735253158179898</v>
      </c>
      <c r="V11" s="17">
        <v>0.16160113067411699</v>
      </c>
      <c r="W11" s="17">
        <v>0.329635821216613</v>
      </c>
      <c r="X11" s="17"/>
      <c r="Y11" s="17">
        <v>0.34176056867998</v>
      </c>
      <c r="Z11" s="17">
        <v>0.23476419814722899</v>
      </c>
      <c r="AA11" s="17">
        <v>0.20477017048624199</v>
      </c>
      <c r="AB11" s="17"/>
      <c r="AC11" s="17">
        <v>0.31983815623527201</v>
      </c>
      <c r="AD11" s="17">
        <v>0.25244622814704698</v>
      </c>
      <c r="AE11" s="17">
        <v>0.32441262351597699</v>
      </c>
      <c r="AF11" s="17">
        <v>0.23559128338201199</v>
      </c>
      <c r="AG11" s="17">
        <v>0.12381932795197099</v>
      </c>
      <c r="AH11" s="17"/>
      <c r="AI11" s="17">
        <v>0.20963935502616299</v>
      </c>
      <c r="AJ11" s="17">
        <v>0.283419604227725</v>
      </c>
      <c r="AK11" s="17">
        <v>0.26793478553354</v>
      </c>
      <c r="AL11" s="17">
        <v>0.36197003217603202</v>
      </c>
      <c r="AM11" s="17"/>
      <c r="AN11" s="17">
        <v>0.223841428228823</v>
      </c>
      <c r="AO11" s="17">
        <v>0.29205462386532999</v>
      </c>
      <c r="AP11" s="17"/>
      <c r="AQ11" s="17">
        <v>0.29695039456040401</v>
      </c>
      <c r="AR11" s="17">
        <v>0.26361220226330601</v>
      </c>
      <c r="AS11" s="17"/>
      <c r="AT11" s="17">
        <v>0.24808032082696699</v>
      </c>
      <c r="AU11" s="17">
        <v>0.30033101718878602</v>
      </c>
      <c r="AV11" s="17">
        <v>0.22647300392368599</v>
      </c>
    </row>
    <row r="12" spans="2:48" x14ac:dyDescent="0.35">
      <c r="B12" s="18" t="s">
        <v>64</v>
      </c>
      <c r="C12" s="17">
        <v>0.198279233367815</v>
      </c>
      <c r="D12" s="17">
        <v>0.171688036551113</v>
      </c>
      <c r="E12" s="17">
        <v>0.224900140990097</v>
      </c>
      <c r="F12" s="17"/>
      <c r="G12" s="17">
        <v>7.0072738806753895E-2</v>
      </c>
      <c r="H12" s="17">
        <v>0.16405294264971501</v>
      </c>
      <c r="I12" s="17">
        <v>0.13364261253784299</v>
      </c>
      <c r="J12" s="17">
        <v>0.19977477624905901</v>
      </c>
      <c r="K12" s="17">
        <v>0.24839601529413399</v>
      </c>
      <c r="L12" s="17">
        <v>0.28713560161514401</v>
      </c>
      <c r="M12" s="17"/>
      <c r="N12" s="17">
        <v>0.28470462938359198</v>
      </c>
      <c r="O12" s="17">
        <v>0.17775526455410101</v>
      </c>
      <c r="P12" s="17">
        <v>0.20458313557217001</v>
      </c>
      <c r="Q12" s="17">
        <v>0.161335951349936</v>
      </c>
      <c r="R12" s="17"/>
      <c r="S12" s="17">
        <v>0.25925475302925499</v>
      </c>
      <c r="T12" s="17">
        <v>0.16599046372137399</v>
      </c>
      <c r="U12" s="17">
        <v>0.22335427038365699</v>
      </c>
      <c r="V12" s="17">
        <v>0.25416501594886398</v>
      </c>
      <c r="W12" s="17">
        <v>0.13651831734227399</v>
      </c>
      <c r="X12" s="17"/>
      <c r="Y12" s="17">
        <v>0.22780390553157501</v>
      </c>
      <c r="Z12" s="17">
        <v>0.17667452347514201</v>
      </c>
      <c r="AA12" s="17">
        <v>0.227573090789608</v>
      </c>
      <c r="AB12" s="17"/>
      <c r="AC12" s="17">
        <v>0.18116426752847201</v>
      </c>
      <c r="AD12" s="17">
        <v>0.16210405669390299</v>
      </c>
      <c r="AE12" s="17">
        <v>0.18607124969660199</v>
      </c>
      <c r="AF12" s="17">
        <v>0.27461231223883198</v>
      </c>
      <c r="AG12" s="17">
        <v>0.205369213783125</v>
      </c>
      <c r="AH12" s="17"/>
      <c r="AI12" s="17">
        <v>0.165119399269224</v>
      </c>
      <c r="AJ12" s="17">
        <v>0.16366579107100199</v>
      </c>
      <c r="AK12" s="17">
        <v>0.228791793638496</v>
      </c>
      <c r="AL12" s="17">
        <v>0.28166063680568099</v>
      </c>
      <c r="AM12" s="17"/>
      <c r="AN12" s="17">
        <v>0.14625799485763799</v>
      </c>
      <c r="AO12" s="17">
        <v>0.21162011594440899</v>
      </c>
      <c r="AP12" s="17"/>
      <c r="AQ12" s="17">
        <v>0.20976031527015401</v>
      </c>
      <c r="AR12" s="17">
        <v>0.19013542711509299</v>
      </c>
      <c r="AS12" s="17"/>
      <c r="AT12" s="17">
        <v>0.18317599842487101</v>
      </c>
      <c r="AU12" s="17">
        <v>0.231565083435609</v>
      </c>
      <c r="AV12" s="17">
        <v>0.23904239065213501</v>
      </c>
    </row>
    <row r="13" spans="2:48" ht="29" x14ac:dyDescent="0.35">
      <c r="B13" s="18" t="s">
        <v>65</v>
      </c>
      <c r="C13" s="17">
        <v>0.183329214747219</v>
      </c>
      <c r="D13" s="17">
        <v>0.18249131236607599</v>
      </c>
      <c r="E13" s="17">
        <v>0.18416805333123101</v>
      </c>
      <c r="F13" s="17"/>
      <c r="G13" s="17">
        <v>0.114683128990602</v>
      </c>
      <c r="H13" s="17">
        <v>0.12490654761575801</v>
      </c>
      <c r="I13" s="17">
        <v>0.186441098317601</v>
      </c>
      <c r="J13" s="17">
        <v>0.25983320561627299</v>
      </c>
      <c r="K13" s="17">
        <v>0.17345659147286499</v>
      </c>
      <c r="L13" s="17">
        <v>0.20736454965787701</v>
      </c>
      <c r="M13" s="17"/>
      <c r="N13" s="17">
        <v>0.167158781119988</v>
      </c>
      <c r="O13" s="17">
        <v>0.20051963095390801</v>
      </c>
      <c r="P13" s="17">
        <v>0.13595505051218101</v>
      </c>
      <c r="Q13" s="17">
        <v>0.21486262055923899</v>
      </c>
      <c r="R13" s="17"/>
      <c r="S13" s="17">
        <v>0.13376762586902599</v>
      </c>
      <c r="T13" s="17">
        <v>0.23634778762029299</v>
      </c>
      <c r="U13" s="17">
        <v>0.271826272263261</v>
      </c>
      <c r="V13" s="17">
        <v>0.23536233569446599</v>
      </c>
      <c r="W13" s="17">
        <v>0.12634312204565601</v>
      </c>
      <c r="X13" s="17"/>
      <c r="Y13" s="17">
        <v>9.7029015213003403E-2</v>
      </c>
      <c r="Z13" s="17">
        <v>0.22259981600762099</v>
      </c>
      <c r="AA13" s="17">
        <v>0.249678947910075</v>
      </c>
      <c r="AB13" s="17"/>
      <c r="AC13" s="17">
        <v>0.190042403184641</v>
      </c>
      <c r="AD13" s="17">
        <v>0.19549477182793201</v>
      </c>
      <c r="AE13" s="17">
        <v>0.17707478653759301</v>
      </c>
      <c r="AF13" s="17">
        <v>0.13112715511443501</v>
      </c>
      <c r="AG13" s="17">
        <v>0.22486107638637101</v>
      </c>
      <c r="AH13" s="17"/>
      <c r="AI13" s="17">
        <v>0.179019609364376</v>
      </c>
      <c r="AJ13" s="17">
        <v>0.17001165003888999</v>
      </c>
      <c r="AK13" s="17">
        <v>0.216306180470765</v>
      </c>
      <c r="AL13" s="17">
        <v>0.21729380604322901</v>
      </c>
      <c r="AM13" s="17"/>
      <c r="AN13" s="17">
        <v>0.121747327918194</v>
      </c>
      <c r="AO13" s="17">
        <v>0.193540479916157</v>
      </c>
      <c r="AP13" s="17"/>
      <c r="AQ13" s="17">
        <v>0.17152478943472099</v>
      </c>
      <c r="AR13" s="17">
        <v>0.193400409269781</v>
      </c>
      <c r="AS13" s="17"/>
      <c r="AT13" s="17">
        <v>0.218949422632227</v>
      </c>
      <c r="AU13" s="17">
        <v>9.6768774368844096E-2</v>
      </c>
      <c r="AV13" s="17">
        <v>0.27983264622766801</v>
      </c>
    </row>
    <row r="14" spans="2:48" ht="43.5" x14ac:dyDescent="0.35">
      <c r="B14" s="18" t="s">
        <v>66</v>
      </c>
      <c r="C14" s="17">
        <v>0.177061436664259</v>
      </c>
      <c r="D14" s="17">
        <v>0.21236308366759399</v>
      </c>
      <c r="E14" s="17">
        <v>0.14172034651821999</v>
      </c>
      <c r="F14" s="17"/>
      <c r="G14" s="17">
        <v>0.20863833914230001</v>
      </c>
      <c r="H14" s="17">
        <v>0.21983803552959399</v>
      </c>
      <c r="I14" s="17">
        <v>0.20335434088551599</v>
      </c>
      <c r="J14" s="17">
        <v>0.136403961997069</v>
      </c>
      <c r="K14" s="17">
        <v>0.15432292183346899</v>
      </c>
      <c r="L14" s="17">
        <v>0.159202810386709</v>
      </c>
      <c r="M14" s="17"/>
      <c r="N14" s="17">
        <v>0.15411084485708601</v>
      </c>
      <c r="O14" s="17">
        <v>0.19100942482479499</v>
      </c>
      <c r="P14" s="17">
        <v>0.21830694355736699</v>
      </c>
      <c r="Q14" s="17">
        <v>0.14914865412432399</v>
      </c>
      <c r="R14" s="17"/>
      <c r="S14" s="17">
        <v>0.17454266611949201</v>
      </c>
      <c r="T14" s="17">
        <v>0.17278422077837999</v>
      </c>
      <c r="U14" s="17">
        <v>0.287903398286252</v>
      </c>
      <c r="V14" s="17">
        <v>0.129170197250907</v>
      </c>
      <c r="W14" s="17">
        <v>0.15964787104176301</v>
      </c>
      <c r="X14" s="17"/>
      <c r="Y14" s="17">
        <v>0.15351674975257601</v>
      </c>
      <c r="Z14" s="17">
        <v>0.197139308836702</v>
      </c>
      <c r="AA14" s="17">
        <v>0.228533415220013</v>
      </c>
      <c r="AB14" s="17"/>
      <c r="AC14" s="17">
        <v>0.19720497770795001</v>
      </c>
      <c r="AD14" s="17">
        <v>0.157757583598408</v>
      </c>
      <c r="AE14" s="17">
        <v>0.20924752490609</v>
      </c>
      <c r="AF14" s="17">
        <v>0.163558134077084</v>
      </c>
      <c r="AG14" s="17">
        <v>0.33967563216536401</v>
      </c>
      <c r="AH14" s="17"/>
      <c r="AI14" s="17">
        <v>0.16892784936324101</v>
      </c>
      <c r="AJ14" s="17">
        <v>0.17362976699388399</v>
      </c>
      <c r="AK14" s="17">
        <v>0.19074212850800301</v>
      </c>
      <c r="AL14" s="17">
        <v>0.18206938449430399</v>
      </c>
      <c r="AM14" s="17"/>
      <c r="AN14" s="17">
        <v>0.14033713530967701</v>
      </c>
      <c r="AO14" s="17">
        <v>0.179491360767152</v>
      </c>
      <c r="AP14" s="17"/>
      <c r="AQ14" s="17">
        <v>0.16830836522399101</v>
      </c>
      <c r="AR14" s="17">
        <v>0.18486499334907899</v>
      </c>
      <c r="AS14" s="17"/>
      <c r="AT14" s="17">
        <v>0.19755345972112601</v>
      </c>
      <c r="AU14" s="17">
        <v>0.17725444058682699</v>
      </c>
      <c r="AV14" s="17">
        <v>0.217337339751731</v>
      </c>
    </row>
    <row r="15" spans="2:48" ht="43.5" x14ac:dyDescent="0.35">
      <c r="B15" s="18" t="s">
        <v>67</v>
      </c>
      <c r="C15" s="17">
        <v>0.177027883008056</v>
      </c>
      <c r="D15" s="17">
        <v>0.14170567667108999</v>
      </c>
      <c r="E15" s="17">
        <v>0.21238955545902799</v>
      </c>
      <c r="F15" s="17"/>
      <c r="G15" s="17">
        <v>0.19222676647130299</v>
      </c>
      <c r="H15" s="17">
        <v>0.183321944853332</v>
      </c>
      <c r="I15" s="17">
        <v>0.17883733307897601</v>
      </c>
      <c r="J15" s="17">
        <v>0.12434511737225</v>
      </c>
      <c r="K15" s="17">
        <v>0.20362080241775901</v>
      </c>
      <c r="L15" s="17">
        <v>0.18251626426571499</v>
      </c>
      <c r="M15" s="17"/>
      <c r="N15" s="17">
        <v>0.19373272173470901</v>
      </c>
      <c r="O15" s="17">
        <v>0.17683975071257799</v>
      </c>
      <c r="P15" s="17">
        <v>0.16525261186265999</v>
      </c>
      <c r="Q15" s="17">
        <v>0.17230844882124</v>
      </c>
      <c r="R15" s="17"/>
      <c r="S15" s="17">
        <v>0.135592430478887</v>
      </c>
      <c r="T15" s="17">
        <v>0.18938108442504401</v>
      </c>
      <c r="U15" s="17">
        <v>0.39304828370799999</v>
      </c>
      <c r="V15" s="17">
        <v>0.13429277765329001</v>
      </c>
      <c r="W15" s="17">
        <v>0.17305924843345899</v>
      </c>
      <c r="X15" s="17"/>
      <c r="Y15" s="17">
        <v>0.15008972497036599</v>
      </c>
      <c r="Z15" s="17">
        <v>0.21740695669284801</v>
      </c>
      <c r="AA15" s="17">
        <v>0.167239128981232</v>
      </c>
      <c r="AB15" s="17"/>
      <c r="AC15" s="17">
        <v>0.162071876181373</v>
      </c>
      <c r="AD15" s="17">
        <v>0.14808603368613801</v>
      </c>
      <c r="AE15" s="17">
        <v>0.164539331198051</v>
      </c>
      <c r="AF15" s="17">
        <v>0.17501591628855201</v>
      </c>
      <c r="AG15" s="17">
        <v>0.46449466315457499</v>
      </c>
      <c r="AH15" s="17"/>
      <c r="AI15" s="17">
        <v>0.186417434498931</v>
      </c>
      <c r="AJ15" s="17">
        <v>0.159498928375469</v>
      </c>
      <c r="AK15" s="17">
        <v>0.18386229038539401</v>
      </c>
      <c r="AL15" s="17">
        <v>0.18614790117865199</v>
      </c>
      <c r="AM15" s="17"/>
      <c r="AN15" s="17">
        <v>0.23456473030658201</v>
      </c>
      <c r="AO15" s="17">
        <v>0.166179117548936</v>
      </c>
      <c r="AP15" s="17"/>
      <c r="AQ15" s="17">
        <v>0.18499658079633699</v>
      </c>
      <c r="AR15" s="17">
        <v>0.16986745456867</v>
      </c>
      <c r="AS15" s="17"/>
      <c r="AT15" s="17">
        <v>0.23008244156903301</v>
      </c>
      <c r="AU15" s="17">
        <v>0.13202264257146001</v>
      </c>
      <c r="AV15" s="17">
        <v>0.120312402521858</v>
      </c>
    </row>
    <row r="16" spans="2:48" ht="29" x14ac:dyDescent="0.35">
      <c r="B16" s="18" t="s">
        <v>68</v>
      </c>
      <c r="C16" s="17">
        <v>0.175497114407932</v>
      </c>
      <c r="D16" s="17">
        <v>0.20504578892162201</v>
      </c>
      <c r="E16" s="17">
        <v>0.145915424647518</v>
      </c>
      <c r="F16" s="17"/>
      <c r="G16" s="17">
        <v>0.12746956316600699</v>
      </c>
      <c r="H16" s="17">
        <v>0.169501559199389</v>
      </c>
      <c r="I16" s="17">
        <v>0.105684441617938</v>
      </c>
      <c r="J16" s="17">
        <v>0.177878500172408</v>
      </c>
      <c r="K16" s="17">
        <v>0.21028824624880499</v>
      </c>
      <c r="L16" s="17">
        <v>0.22154632745334299</v>
      </c>
      <c r="M16" s="17"/>
      <c r="N16" s="17">
        <v>0.14393591450908699</v>
      </c>
      <c r="O16" s="17">
        <v>0.19096928789638801</v>
      </c>
      <c r="P16" s="17">
        <v>0.21653566522415499</v>
      </c>
      <c r="Q16" s="17">
        <v>0.151711607941211</v>
      </c>
      <c r="R16" s="17"/>
      <c r="S16" s="17">
        <v>0.25140767829419502</v>
      </c>
      <c r="T16" s="17">
        <v>0.13295760564472101</v>
      </c>
      <c r="U16" s="17">
        <v>0.14845285263032201</v>
      </c>
      <c r="V16" s="17">
        <v>0.15818599017922599</v>
      </c>
      <c r="W16" s="17">
        <v>9.39599037333992E-2</v>
      </c>
      <c r="X16" s="17"/>
      <c r="Y16" s="17">
        <v>0.20225697485733499</v>
      </c>
      <c r="Z16" s="17">
        <v>0.15588476947359101</v>
      </c>
      <c r="AA16" s="17">
        <v>9.6942326455514399E-2</v>
      </c>
      <c r="AB16" s="17"/>
      <c r="AC16" s="17">
        <v>0.21557268847755301</v>
      </c>
      <c r="AD16" s="17">
        <v>0.148409960644862</v>
      </c>
      <c r="AE16" s="17">
        <v>0.160299354361498</v>
      </c>
      <c r="AF16" s="17">
        <v>0.13520066903113501</v>
      </c>
      <c r="AG16" s="17">
        <v>0.21502945043953001</v>
      </c>
      <c r="AH16" s="17"/>
      <c r="AI16" s="17">
        <v>0.226830158176896</v>
      </c>
      <c r="AJ16" s="17">
        <v>0.181146872929068</v>
      </c>
      <c r="AK16" s="17">
        <v>9.1507109051855301E-2</v>
      </c>
      <c r="AL16" s="17">
        <v>0.16341861794622101</v>
      </c>
      <c r="AM16" s="17"/>
      <c r="AN16" s="17">
        <v>0.199315336533754</v>
      </c>
      <c r="AO16" s="17">
        <v>0.17342542354731599</v>
      </c>
      <c r="AP16" s="17"/>
      <c r="AQ16" s="17">
        <v>0.133754595949444</v>
      </c>
      <c r="AR16" s="17">
        <v>0.20725109190937699</v>
      </c>
      <c r="AS16" s="17"/>
      <c r="AT16" s="17">
        <v>0.140994302647275</v>
      </c>
      <c r="AU16" s="17">
        <v>0.24463991230541501</v>
      </c>
      <c r="AV16" s="17">
        <v>5.0456620527800401E-2</v>
      </c>
    </row>
    <row r="17" spans="2:48" ht="29" x14ac:dyDescent="0.35">
      <c r="B17" s="18" t="s">
        <v>69</v>
      </c>
      <c r="C17" s="17">
        <v>0.15956433719427501</v>
      </c>
      <c r="D17" s="17">
        <v>0.121413516986304</v>
      </c>
      <c r="E17" s="17">
        <v>0.197757783975609</v>
      </c>
      <c r="F17" s="17"/>
      <c r="G17" s="17">
        <v>0.246697652483581</v>
      </c>
      <c r="H17" s="17">
        <v>0.20657101598511099</v>
      </c>
      <c r="I17" s="17">
        <v>0.226689364971315</v>
      </c>
      <c r="J17" s="17">
        <v>0.118108291196993</v>
      </c>
      <c r="K17" s="17">
        <v>0.11456928113970399</v>
      </c>
      <c r="L17" s="17">
        <v>0.102662519571244</v>
      </c>
      <c r="M17" s="17"/>
      <c r="N17" s="17">
        <v>0.12815991096496199</v>
      </c>
      <c r="O17" s="17">
        <v>0.14683615367340699</v>
      </c>
      <c r="P17" s="17">
        <v>0.19901903886247799</v>
      </c>
      <c r="Q17" s="17">
        <v>0.16466629398897201</v>
      </c>
      <c r="R17" s="17"/>
      <c r="S17" s="17">
        <v>9.2846685939625306E-2</v>
      </c>
      <c r="T17" s="17">
        <v>0.21258334556462499</v>
      </c>
      <c r="U17" s="17">
        <v>3.0768911088197699E-2</v>
      </c>
      <c r="V17" s="17">
        <v>0.117556154321866</v>
      </c>
      <c r="W17" s="17">
        <v>0.24940858548384401</v>
      </c>
      <c r="X17" s="17"/>
      <c r="Y17" s="17">
        <v>0.16012194467616001</v>
      </c>
      <c r="Z17" s="17">
        <v>0.20012677193044601</v>
      </c>
      <c r="AA17" s="17">
        <v>8.7335231663275698E-2</v>
      </c>
      <c r="AB17" s="17"/>
      <c r="AC17" s="17">
        <v>0.12953675845120499</v>
      </c>
      <c r="AD17" s="17">
        <v>0.18950544720435999</v>
      </c>
      <c r="AE17" s="17">
        <v>0.15915805662774701</v>
      </c>
      <c r="AF17" s="17">
        <v>0.18080558532264501</v>
      </c>
      <c r="AG17" s="17">
        <v>0.58344631417492698</v>
      </c>
      <c r="AH17" s="17"/>
      <c r="AI17" s="17">
        <v>0.20400243599234699</v>
      </c>
      <c r="AJ17" s="17">
        <v>0.150957863020314</v>
      </c>
      <c r="AK17" s="17">
        <v>0.14733814442165699</v>
      </c>
      <c r="AL17" s="17">
        <v>0.15421087522864399</v>
      </c>
      <c r="AM17" s="17"/>
      <c r="AN17" s="17">
        <v>0.22593257625098401</v>
      </c>
      <c r="AO17" s="17">
        <v>0.14546418381990101</v>
      </c>
      <c r="AP17" s="17"/>
      <c r="AQ17" s="17">
        <v>0.13424741815240401</v>
      </c>
      <c r="AR17" s="17">
        <v>0.17506841152302999</v>
      </c>
      <c r="AS17" s="17"/>
      <c r="AT17" s="17">
        <v>0.19711177367347399</v>
      </c>
      <c r="AU17" s="17">
        <v>0.12376270874645701</v>
      </c>
      <c r="AV17" s="17">
        <v>0.113746843789142</v>
      </c>
    </row>
    <row r="18" spans="2:48" x14ac:dyDescent="0.35">
      <c r="B18" s="18" t="s">
        <v>70</v>
      </c>
      <c r="C18" s="17">
        <v>0.1542968719118</v>
      </c>
      <c r="D18" s="17">
        <v>0.182615296505724</v>
      </c>
      <c r="E18" s="17">
        <v>0.12594680665073299</v>
      </c>
      <c r="F18" s="17"/>
      <c r="G18" s="17">
        <v>0.125968194690906</v>
      </c>
      <c r="H18" s="17">
        <v>0.124008897957083</v>
      </c>
      <c r="I18" s="17">
        <v>0.22256221719421601</v>
      </c>
      <c r="J18" s="17">
        <v>0.13983748058561299</v>
      </c>
      <c r="K18" s="17">
        <v>9.2584289763302297E-2</v>
      </c>
      <c r="L18" s="17">
        <v>0.19505191659492699</v>
      </c>
      <c r="M18" s="17"/>
      <c r="N18" s="17">
        <v>0.142666851721161</v>
      </c>
      <c r="O18" s="17">
        <v>0.166218282702978</v>
      </c>
      <c r="P18" s="17">
        <v>0.18710342877204</v>
      </c>
      <c r="Q18" s="17">
        <v>0.12722042194407801</v>
      </c>
      <c r="R18" s="17"/>
      <c r="S18" s="17">
        <v>0.207987165239989</v>
      </c>
      <c r="T18" s="17">
        <v>0.11440457947905</v>
      </c>
      <c r="U18" s="17">
        <v>7.93608391766394E-2</v>
      </c>
      <c r="V18" s="17">
        <v>0.322724169716891</v>
      </c>
      <c r="W18" s="17">
        <v>7.9013452325819897E-2</v>
      </c>
      <c r="X18" s="17"/>
      <c r="Y18" s="17">
        <v>0.26280781443381801</v>
      </c>
      <c r="Z18" s="17">
        <v>0.10854601433876999</v>
      </c>
      <c r="AA18" s="17">
        <v>0.12532197580236401</v>
      </c>
      <c r="AB18" s="17"/>
      <c r="AC18" s="17">
        <v>0.13558256975196201</v>
      </c>
      <c r="AD18" s="17">
        <v>0.117723589679896</v>
      </c>
      <c r="AE18" s="17">
        <v>0.12906409482466899</v>
      </c>
      <c r="AF18" s="17">
        <v>0.16042935099366801</v>
      </c>
      <c r="AG18" s="17">
        <v>0</v>
      </c>
      <c r="AH18" s="17"/>
      <c r="AI18" s="17">
        <v>0.179491919680907</v>
      </c>
      <c r="AJ18" s="17">
        <v>0.138061222447563</v>
      </c>
      <c r="AK18" s="17">
        <v>0.17478834999169099</v>
      </c>
      <c r="AL18" s="17">
        <v>0.15023774520149599</v>
      </c>
      <c r="AM18" s="17"/>
      <c r="AN18" s="17">
        <v>9.9908783545645599E-2</v>
      </c>
      <c r="AO18" s="17">
        <v>0.166430234783426</v>
      </c>
      <c r="AP18" s="17"/>
      <c r="AQ18" s="17">
        <v>0.11232571236525001</v>
      </c>
      <c r="AR18" s="17">
        <v>0.18604386665476899</v>
      </c>
      <c r="AS18" s="17"/>
      <c r="AT18" s="17">
        <v>0.111501126520305</v>
      </c>
      <c r="AU18" s="17">
        <v>0.19430451342772101</v>
      </c>
      <c r="AV18" s="17">
        <v>0.13471841238107299</v>
      </c>
    </row>
    <row r="19" spans="2:48" ht="29" x14ac:dyDescent="0.35">
      <c r="B19" s="18" t="s">
        <v>71</v>
      </c>
      <c r="C19" s="17">
        <v>0.142398203387477</v>
      </c>
      <c r="D19" s="17">
        <v>0.16595545048997601</v>
      </c>
      <c r="E19" s="17">
        <v>0.118814635364056</v>
      </c>
      <c r="F19" s="17"/>
      <c r="G19" s="17">
        <v>0.123104449013881</v>
      </c>
      <c r="H19" s="17">
        <v>0.11610442478388699</v>
      </c>
      <c r="I19" s="17">
        <v>0.16467880251244801</v>
      </c>
      <c r="J19" s="17">
        <v>0.179403654306238</v>
      </c>
      <c r="K19" s="17">
        <v>0.117149687134589</v>
      </c>
      <c r="L19" s="17">
        <v>0.14666783345112999</v>
      </c>
      <c r="M19" s="17"/>
      <c r="N19" s="17">
        <v>0.13027609183130201</v>
      </c>
      <c r="O19" s="17">
        <v>0.13234749813757901</v>
      </c>
      <c r="P19" s="17">
        <v>0.152619352263834</v>
      </c>
      <c r="Q19" s="17">
        <v>0.14627038364405201</v>
      </c>
      <c r="R19" s="17"/>
      <c r="S19" s="17">
        <v>0.19950551160538199</v>
      </c>
      <c r="T19" s="17">
        <v>0.10270137797731101</v>
      </c>
      <c r="U19" s="17">
        <v>7.4134791844003095E-2</v>
      </c>
      <c r="V19" s="17">
        <v>0.156650287797032</v>
      </c>
      <c r="W19" s="17">
        <v>0.118307723631593</v>
      </c>
      <c r="X19" s="17"/>
      <c r="Y19" s="17">
        <v>0.214016884110485</v>
      </c>
      <c r="Z19" s="17">
        <v>0.117203903627482</v>
      </c>
      <c r="AA19" s="17">
        <v>7.7532634946086698E-2</v>
      </c>
      <c r="AB19" s="17"/>
      <c r="AC19" s="17">
        <v>0.12666492289233799</v>
      </c>
      <c r="AD19" s="17">
        <v>8.2220839701864806E-2</v>
      </c>
      <c r="AE19" s="17">
        <v>0.19618338875879199</v>
      </c>
      <c r="AF19" s="17">
        <v>0.14190452248889299</v>
      </c>
      <c r="AG19" s="17">
        <v>0</v>
      </c>
      <c r="AH19" s="17"/>
      <c r="AI19" s="17">
        <v>0.126924239491919</v>
      </c>
      <c r="AJ19" s="17">
        <v>0.13351195635711099</v>
      </c>
      <c r="AK19" s="17">
        <v>0.17941971932863601</v>
      </c>
      <c r="AL19" s="17">
        <v>0.15579726460180099</v>
      </c>
      <c r="AM19" s="17"/>
      <c r="AN19" s="17">
        <v>0.14115400147278601</v>
      </c>
      <c r="AO19" s="17">
        <v>0.14345235618754501</v>
      </c>
      <c r="AP19" s="17"/>
      <c r="AQ19" s="17">
        <v>0.13655109501757301</v>
      </c>
      <c r="AR19" s="17">
        <v>0.14780793020501601</v>
      </c>
      <c r="AS19" s="17"/>
      <c r="AT19" s="17">
        <v>0.115880584740865</v>
      </c>
      <c r="AU19" s="17">
        <v>0.25203970620392502</v>
      </c>
      <c r="AV19" s="17">
        <v>0.16192926887391801</v>
      </c>
    </row>
    <row r="20" spans="2:48" ht="29" x14ac:dyDescent="0.35">
      <c r="B20" s="18" t="s">
        <v>72</v>
      </c>
      <c r="C20" s="17">
        <v>0.13676447421342799</v>
      </c>
      <c r="D20" s="17">
        <v>0.146955715485479</v>
      </c>
      <c r="E20" s="17">
        <v>0.126561846090678</v>
      </c>
      <c r="F20" s="17"/>
      <c r="G20" s="17">
        <v>0.121582869599986</v>
      </c>
      <c r="H20" s="17">
        <v>8.0420722305766204E-2</v>
      </c>
      <c r="I20" s="17">
        <v>0.13184615014048201</v>
      </c>
      <c r="J20" s="17">
        <v>0.141322224252828</v>
      </c>
      <c r="K20" s="17">
        <v>0.16607862309016799</v>
      </c>
      <c r="L20" s="17">
        <v>0.162737962207498</v>
      </c>
      <c r="M20" s="17"/>
      <c r="N20" s="17">
        <v>9.9533896295263102E-2</v>
      </c>
      <c r="O20" s="17">
        <v>0.13240111482025099</v>
      </c>
      <c r="P20" s="17">
        <v>0.10075352957759</v>
      </c>
      <c r="Q20" s="17">
        <v>0.19395813815027099</v>
      </c>
      <c r="R20" s="17"/>
      <c r="S20" s="17">
        <v>0.16094680700587799</v>
      </c>
      <c r="T20" s="17">
        <v>0.13978804641016301</v>
      </c>
      <c r="U20" s="17">
        <v>6.1681724231875901E-2</v>
      </c>
      <c r="V20" s="17">
        <v>0.10154788012312201</v>
      </c>
      <c r="W20" s="17">
        <v>9.6234228383986098E-2</v>
      </c>
      <c r="X20" s="17"/>
      <c r="Y20" s="17">
        <v>0.16581767481599</v>
      </c>
      <c r="Z20" s="17">
        <v>0.12691650469111301</v>
      </c>
      <c r="AA20" s="17">
        <v>0.104459286530748</v>
      </c>
      <c r="AB20" s="17"/>
      <c r="AC20" s="17">
        <v>0.200688464260146</v>
      </c>
      <c r="AD20" s="17">
        <v>0.103336097181607</v>
      </c>
      <c r="AE20" s="17">
        <v>8.2999236849931601E-2</v>
      </c>
      <c r="AF20" s="17">
        <v>0.13242806872870899</v>
      </c>
      <c r="AG20" s="17">
        <v>5.3172518635330797E-2</v>
      </c>
      <c r="AH20" s="17"/>
      <c r="AI20" s="17">
        <v>0.17970091648259701</v>
      </c>
      <c r="AJ20" s="17">
        <v>0.16083952193856799</v>
      </c>
      <c r="AK20" s="17">
        <v>0.11907181028145</v>
      </c>
      <c r="AL20" s="17">
        <v>5.1587459968538002E-2</v>
      </c>
      <c r="AM20" s="17"/>
      <c r="AN20" s="17">
        <v>0.10502656815028</v>
      </c>
      <c r="AO20" s="17">
        <v>0.145193136916593</v>
      </c>
      <c r="AP20" s="17"/>
      <c r="AQ20" s="17">
        <v>0.146103389903145</v>
      </c>
      <c r="AR20" s="17">
        <v>0.13109724104284201</v>
      </c>
      <c r="AS20" s="17"/>
      <c r="AT20" s="17">
        <v>0.16777887628108301</v>
      </c>
      <c r="AU20" s="17">
        <v>0.24247114685013399</v>
      </c>
      <c r="AV20" s="17">
        <v>4.4751886353196199E-2</v>
      </c>
    </row>
    <row r="21" spans="2:48" x14ac:dyDescent="0.35">
      <c r="B21" s="18" t="s">
        <v>73</v>
      </c>
      <c r="C21" s="17">
        <v>9.2453607314804703E-2</v>
      </c>
      <c r="D21" s="17">
        <v>9.0641065326178702E-2</v>
      </c>
      <c r="E21" s="17">
        <v>9.4268174488043394E-2</v>
      </c>
      <c r="F21" s="17"/>
      <c r="G21" s="17">
        <v>0.252858935973092</v>
      </c>
      <c r="H21" s="17">
        <v>0.10132798601892</v>
      </c>
      <c r="I21" s="17">
        <v>0.18915452498497701</v>
      </c>
      <c r="J21" s="17">
        <v>7.2986065048948001E-2</v>
      </c>
      <c r="K21" s="17">
        <v>3.0317706334301101E-2</v>
      </c>
      <c r="L21" s="17">
        <v>5.8841399791816898E-3</v>
      </c>
      <c r="M21" s="17"/>
      <c r="N21" s="17">
        <v>0.14099462952757</v>
      </c>
      <c r="O21" s="17">
        <v>8.3338791637783696E-2</v>
      </c>
      <c r="P21" s="17">
        <v>6.2781862022807805E-2</v>
      </c>
      <c r="Q21" s="17">
        <v>8.8605292889191306E-2</v>
      </c>
      <c r="R21" s="17"/>
      <c r="S21" s="17">
        <v>3.4116679948803602E-2</v>
      </c>
      <c r="T21" s="17">
        <v>0.103234914968216</v>
      </c>
      <c r="U21" s="17">
        <v>0.173507050915541</v>
      </c>
      <c r="V21" s="17">
        <v>0.10154788012312201</v>
      </c>
      <c r="W21" s="17">
        <v>0.102440975187866</v>
      </c>
      <c r="X21" s="17"/>
      <c r="Y21" s="17">
        <v>4.8189275519970799E-2</v>
      </c>
      <c r="Z21" s="17">
        <v>0.10018008196283799</v>
      </c>
      <c r="AA21" s="17">
        <v>0.149787376444661</v>
      </c>
      <c r="AB21" s="17"/>
      <c r="AC21" s="17">
        <v>6.5927833407597905E-2</v>
      </c>
      <c r="AD21" s="17">
        <v>9.7509947647040393E-2</v>
      </c>
      <c r="AE21" s="17">
        <v>0.107515232721104</v>
      </c>
      <c r="AF21" s="17">
        <v>0.17228131499999599</v>
      </c>
      <c r="AG21" s="17">
        <v>0</v>
      </c>
      <c r="AH21" s="17"/>
      <c r="AI21" s="17">
        <v>0.110798457102395</v>
      </c>
      <c r="AJ21" s="17">
        <v>6.8507286337409004E-2</v>
      </c>
      <c r="AK21" s="17">
        <v>0.100902807607095</v>
      </c>
      <c r="AL21" s="17">
        <v>0.113493517974102</v>
      </c>
      <c r="AM21" s="17"/>
      <c r="AN21" s="17">
        <v>9.5579475503187405E-2</v>
      </c>
      <c r="AO21" s="17">
        <v>9.2760337362385398E-2</v>
      </c>
      <c r="AP21" s="17"/>
      <c r="AQ21" s="17">
        <v>9.6862233984141399E-2</v>
      </c>
      <c r="AR21" s="17">
        <v>8.6031050264348194E-2</v>
      </c>
      <c r="AS21" s="17"/>
      <c r="AT21" s="17">
        <v>9.3782463052507897E-2</v>
      </c>
      <c r="AU21" s="17">
        <v>5.6397122318763301E-2</v>
      </c>
      <c r="AV21" s="17">
        <v>0.17866732441754399</v>
      </c>
    </row>
    <row r="22" spans="2:48" ht="43.5" x14ac:dyDescent="0.35">
      <c r="B22" s="18" t="s">
        <v>74</v>
      </c>
      <c r="C22" s="17">
        <v>8.7947505582294902E-2</v>
      </c>
      <c r="D22" s="17">
        <v>0.107332418393668</v>
      </c>
      <c r="E22" s="17">
        <v>6.8540933671495802E-2</v>
      </c>
      <c r="F22" s="17"/>
      <c r="G22" s="17">
        <v>7.6009885261611301E-2</v>
      </c>
      <c r="H22" s="17">
        <v>0.10743879360484</v>
      </c>
      <c r="I22" s="17">
        <v>5.3617203811194801E-2</v>
      </c>
      <c r="J22" s="17">
        <v>8.4503968712296498E-2</v>
      </c>
      <c r="K22" s="17">
        <v>0.13075805821259401</v>
      </c>
      <c r="L22" s="17">
        <v>7.5810695408793899E-2</v>
      </c>
      <c r="M22" s="17"/>
      <c r="N22" s="17">
        <v>9.91456532938437E-2</v>
      </c>
      <c r="O22" s="17">
        <v>0.10451251573025599</v>
      </c>
      <c r="P22" s="17">
        <v>7.8812003383488205E-2</v>
      </c>
      <c r="Q22" s="17">
        <v>6.4348176005395497E-2</v>
      </c>
      <c r="R22" s="17"/>
      <c r="S22" s="17">
        <v>7.3627280831078099E-2</v>
      </c>
      <c r="T22" s="17">
        <v>0.104027985576832</v>
      </c>
      <c r="U22" s="17">
        <v>0.11515537576500801</v>
      </c>
      <c r="V22" s="17">
        <v>0.31433746809284202</v>
      </c>
      <c r="W22" s="17">
        <v>3.1849490133214899E-2</v>
      </c>
      <c r="X22" s="17"/>
      <c r="Y22" s="17">
        <v>0.100346085585433</v>
      </c>
      <c r="Z22" s="17">
        <v>0.105398337249277</v>
      </c>
      <c r="AA22" s="17">
        <v>5.6642490307641798E-2</v>
      </c>
      <c r="AB22" s="17"/>
      <c r="AC22" s="17">
        <v>9.6276092472979996E-2</v>
      </c>
      <c r="AD22" s="17">
        <v>7.2124695136954797E-2</v>
      </c>
      <c r="AE22" s="17">
        <v>9.0266056560917504E-2</v>
      </c>
      <c r="AF22" s="17">
        <v>0.13005692552869899</v>
      </c>
      <c r="AG22" s="17">
        <v>0</v>
      </c>
      <c r="AH22" s="17"/>
      <c r="AI22" s="17">
        <v>3.9006752996358501E-2</v>
      </c>
      <c r="AJ22" s="17">
        <v>0.122381896217489</v>
      </c>
      <c r="AK22" s="17">
        <v>8.8513574509024806E-2</v>
      </c>
      <c r="AL22" s="17">
        <v>7.7210574097415594E-2</v>
      </c>
      <c r="AM22" s="17"/>
      <c r="AN22" s="17">
        <v>4.8501108718075399E-2</v>
      </c>
      <c r="AO22" s="17">
        <v>9.6920007545854905E-2</v>
      </c>
      <c r="AP22" s="17"/>
      <c r="AQ22" s="17">
        <v>0.111129544357588</v>
      </c>
      <c r="AR22" s="17">
        <v>7.1826261275098002E-2</v>
      </c>
      <c r="AS22" s="17"/>
      <c r="AT22" s="17">
        <v>8.9772989685836996E-2</v>
      </c>
      <c r="AU22" s="17">
        <v>0.12060762842493999</v>
      </c>
      <c r="AV22" s="17">
        <v>0.14303820227821301</v>
      </c>
    </row>
    <row r="23" spans="2:48" ht="29" x14ac:dyDescent="0.35">
      <c r="B23" s="18" t="s">
        <v>75</v>
      </c>
      <c r="C23" s="17">
        <v>4.4343494453656498E-2</v>
      </c>
      <c r="D23" s="17">
        <v>5.5004899689444997E-2</v>
      </c>
      <c r="E23" s="17">
        <v>3.3670177044815397E-2</v>
      </c>
      <c r="F23" s="17"/>
      <c r="G23" s="17">
        <v>7.4587992491660399E-2</v>
      </c>
      <c r="H23" s="17">
        <v>9.1294328846196607E-2</v>
      </c>
      <c r="I23" s="17">
        <v>3.7863128538288299E-2</v>
      </c>
      <c r="J23" s="17">
        <v>2.21635903032435E-2</v>
      </c>
      <c r="K23" s="17">
        <v>3.7256774987174501E-2</v>
      </c>
      <c r="L23" s="17">
        <v>2.2360310752357501E-2</v>
      </c>
      <c r="M23" s="17"/>
      <c r="N23" s="17">
        <v>5.09237001421909E-2</v>
      </c>
      <c r="O23" s="17">
        <v>4.2332629211236997E-2</v>
      </c>
      <c r="P23" s="17">
        <v>5.0368672606578901E-2</v>
      </c>
      <c r="Q23" s="17">
        <v>3.0105530971040899E-2</v>
      </c>
      <c r="R23" s="17"/>
      <c r="S23" s="17">
        <v>3.7477812257502803E-2</v>
      </c>
      <c r="T23" s="17">
        <v>5.6355017976289501E-2</v>
      </c>
      <c r="U23" s="17">
        <v>5.4648624672003598E-2</v>
      </c>
      <c r="V23" s="17">
        <v>0</v>
      </c>
      <c r="W23" s="17">
        <v>1.9063148267894101E-2</v>
      </c>
      <c r="X23" s="17"/>
      <c r="Y23" s="17">
        <v>3.9511599194398297E-2</v>
      </c>
      <c r="Z23" s="17">
        <v>4.1063556200339198E-2</v>
      </c>
      <c r="AA23" s="17">
        <v>5.7731731236006098E-2</v>
      </c>
      <c r="AB23" s="17"/>
      <c r="AC23" s="17">
        <v>6.1157297078160998E-2</v>
      </c>
      <c r="AD23" s="17">
        <v>4.4344288187548597E-2</v>
      </c>
      <c r="AE23" s="17">
        <v>5.1155569014743801E-2</v>
      </c>
      <c r="AF23" s="17">
        <v>2.65136489260147E-2</v>
      </c>
      <c r="AG23" s="17">
        <v>0</v>
      </c>
      <c r="AH23" s="17"/>
      <c r="AI23" s="17">
        <v>5.9440362451422299E-2</v>
      </c>
      <c r="AJ23" s="17">
        <v>3.9614491481125801E-2</v>
      </c>
      <c r="AK23" s="17">
        <v>2.2748071584226599E-2</v>
      </c>
      <c r="AL23" s="17">
        <v>4.4001407678556897E-2</v>
      </c>
      <c r="AM23" s="17"/>
      <c r="AN23" s="17">
        <v>4.4728058234027097E-2</v>
      </c>
      <c r="AO23" s="17">
        <v>4.5084346027822901E-2</v>
      </c>
      <c r="AP23" s="17"/>
      <c r="AQ23" s="17">
        <v>5.0138427961287001E-2</v>
      </c>
      <c r="AR23" s="17">
        <v>4.04961070904871E-2</v>
      </c>
      <c r="AS23" s="17"/>
      <c r="AT23" s="17">
        <v>4.8717848675409903E-2</v>
      </c>
      <c r="AU23" s="17">
        <v>4.6412311948597698E-2</v>
      </c>
      <c r="AV23" s="17">
        <v>6.5552608212919999E-2</v>
      </c>
    </row>
    <row r="24" spans="2:48" x14ac:dyDescent="0.35">
      <c r="B24" s="18" t="s">
        <v>76</v>
      </c>
      <c r="C24" s="17">
        <v>4.2157208382197602E-2</v>
      </c>
      <c r="D24" s="17">
        <v>3.77630025473727E-2</v>
      </c>
      <c r="E24" s="17">
        <v>4.6556323939444297E-2</v>
      </c>
      <c r="F24" s="17"/>
      <c r="G24" s="17">
        <v>5.2607843750409E-2</v>
      </c>
      <c r="H24" s="17">
        <v>6.7943969403230706E-2</v>
      </c>
      <c r="I24" s="17">
        <v>0.109179025349006</v>
      </c>
      <c r="J24" s="17">
        <v>1.74825884635515E-2</v>
      </c>
      <c r="K24" s="17">
        <v>1.34246806800816E-2</v>
      </c>
      <c r="L24" s="17">
        <v>1.2474147592991701E-2</v>
      </c>
      <c r="M24" s="17"/>
      <c r="N24" s="17">
        <v>4.4774927101244803E-2</v>
      </c>
      <c r="O24" s="17">
        <v>3.9894043499195099E-2</v>
      </c>
      <c r="P24" s="17">
        <v>6.1058984562258799E-2</v>
      </c>
      <c r="Q24" s="17">
        <v>2.9031859906725101E-2</v>
      </c>
      <c r="R24" s="17"/>
      <c r="S24" s="17">
        <v>3.1762173157235299E-2</v>
      </c>
      <c r="T24" s="17">
        <v>3.6444286119447798E-2</v>
      </c>
      <c r="U24" s="17">
        <v>0</v>
      </c>
      <c r="V24" s="17">
        <v>0.18427260492481701</v>
      </c>
      <c r="W24" s="17">
        <v>5.68254079494981E-2</v>
      </c>
      <c r="X24" s="17"/>
      <c r="Y24" s="17">
        <v>6.6224588714012697E-2</v>
      </c>
      <c r="Z24" s="17">
        <v>3.1076785626166E-2</v>
      </c>
      <c r="AA24" s="17">
        <v>3.11938721417474E-2</v>
      </c>
      <c r="AB24" s="17"/>
      <c r="AC24" s="17">
        <v>3.2732853149510799E-2</v>
      </c>
      <c r="AD24" s="17">
        <v>3.4230750547378203E-2</v>
      </c>
      <c r="AE24" s="17">
        <v>5.8623432956421098E-2</v>
      </c>
      <c r="AF24" s="17">
        <v>6.6984682772258206E-2</v>
      </c>
      <c r="AG24" s="17">
        <v>0</v>
      </c>
      <c r="AH24" s="17"/>
      <c r="AI24" s="17">
        <v>7.7363650570935498E-3</v>
      </c>
      <c r="AJ24" s="17">
        <v>6.8327595540056504E-2</v>
      </c>
      <c r="AK24" s="17">
        <v>3.5924787001341503E-2</v>
      </c>
      <c r="AL24" s="17">
        <v>2.6503396066150701E-2</v>
      </c>
      <c r="AM24" s="17"/>
      <c r="AN24" s="17">
        <v>9.4440452316154402E-2</v>
      </c>
      <c r="AO24" s="17">
        <v>3.3173529653972703E-2</v>
      </c>
      <c r="AP24" s="17"/>
      <c r="AQ24" s="17">
        <v>7.6550552080000306E-2</v>
      </c>
      <c r="AR24" s="17">
        <v>1.7518386075121999E-2</v>
      </c>
      <c r="AS24" s="17"/>
      <c r="AT24" s="17">
        <v>3.2461575911314398E-2</v>
      </c>
      <c r="AU24" s="17">
        <v>5.5833618747188701E-2</v>
      </c>
      <c r="AV24" s="17">
        <v>4.0560522237088802E-2</v>
      </c>
    </row>
    <row r="25" spans="2:48" x14ac:dyDescent="0.35">
      <c r="B25" s="18" t="s">
        <v>77</v>
      </c>
      <c r="C25" s="17">
        <v>2.6468981837305901E-2</v>
      </c>
      <c r="D25" s="17">
        <v>2.4240500463753398E-2</v>
      </c>
      <c r="E25" s="17">
        <v>2.8699953131762702E-2</v>
      </c>
      <c r="F25" s="17"/>
      <c r="G25" s="17">
        <v>0</v>
      </c>
      <c r="H25" s="17">
        <v>1.0249879894729801E-2</v>
      </c>
      <c r="I25" s="17">
        <v>2.1256111177642801E-2</v>
      </c>
      <c r="J25" s="17">
        <v>5.8954970101217898E-2</v>
      </c>
      <c r="K25" s="17">
        <v>3.0317706334301101E-2</v>
      </c>
      <c r="L25" s="17">
        <v>2.8396568608629599E-2</v>
      </c>
      <c r="M25" s="17"/>
      <c r="N25" s="17">
        <v>5.0796879523117401E-3</v>
      </c>
      <c r="O25" s="17">
        <v>3.2990469813468502E-2</v>
      </c>
      <c r="P25" s="17">
        <v>2.9703006138095001E-2</v>
      </c>
      <c r="Q25" s="17">
        <v>3.1587469231569403E-2</v>
      </c>
      <c r="R25" s="17"/>
      <c r="S25" s="17">
        <v>3.7203950660294E-2</v>
      </c>
      <c r="T25" s="17">
        <v>2.2430865212106001E-2</v>
      </c>
      <c r="U25" s="17">
        <v>0</v>
      </c>
      <c r="V25" s="17">
        <v>0</v>
      </c>
      <c r="W25" s="17">
        <v>4.6798987424148598E-2</v>
      </c>
      <c r="X25" s="17"/>
      <c r="Y25" s="17">
        <v>2.04905595542627E-2</v>
      </c>
      <c r="Z25" s="17">
        <v>2.23452233175369E-2</v>
      </c>
      <c r="AA25" s="17">
        <v>6.9745010180468706E-2</v>
      </c>
      <c r="AB25" s="17"/>
      <c r="AC25" s="17">
        <v>2.1232003457089602E-2</v>
      </c>
      <c r="AD25" s="17">
        <v>1.5729142642602102E-2</v>
      </c>
      <c r="AE25" s="17">
        <v>2.52221146560897E-2</v>
      </c>
      <c r="AF25" s="17">
        <v>4.7665382012977202E-2</v>
      </c>
      <c r="AG25" s="17">
        <v>0</v>
      </c>
      <c r="AH25" s="17"/>
      <c r="AI25" s="17">
        <v>2.2162702326084902E-2</v>
      </c>
      <c r="AJ25" s="17">
        <v>2.4489373237759099E-2</v>
      </c>
      <c r="AK25" s="17">
        <v>4.2657018921179297E-2</v>
      </c>
      <c r="AL25" s="17">
        <v>0</v>
      </c>
      <c r="AM25" s="17"/>
      <c r="AN25" s="17">
        <v>3.3723077861288302E-2</v>
      </c>
      <c r="AO25" s="17">
        <v>2.1229779300955199E-2</v>
      </c>
      <c r="AP25" s="17"/>
      <c r="AQ25" s="17">
        <v>2.9598067579858899E-2</v>
      </c>
      <c r="AR25" s="17">
        <v>2.44121224170556E-2</v>
      </c>
      <c r="AS25" s="17"/>
      <c r="AT25" s="17">
        <v>1.5449669618063299E-2</v>
      </c>
      <c r="AU25" s="17">
        <v>2.8077760129167299E-2</v>
      </c>
      <c r="AV25" s="17">
        <v>6.1048113181087701E-2</v>
      </c>
    </row>
    <row r="26" spans="2:48" x14ac:dyDescent="0.35">
      <c r="B26" s="18" t="s">
        <v>78</v>
      </c>
      <c r="C26" s="19">
        <v>1.7090149591398499E-2</v>
      </c>
      <c r="D26" s="19">
        <v>2.51336368124477E-2</v>
      </c>
      <c r="E26" s="19">
        <v>9.0376752425172392E-3</v>
      </c>
      <c r="F26" s="19"/>
      <c r="G26" s="19">
        <v>3.4006478940328197E-2</v>
      </c>
      <c r="H26" s="19">
        <v>0</v>
      </c>
      <c r="I26" s="19">
        <v>3.8102262922220499E-2</v>
      </c>
      <c r="J26" s="19">
        <v>1.99884059899775E-2</v>
      </c>
      <c r="K26" s="19">
        <v>7.2401657593513698E-3</v>
      </c>
      <c r="L26" s="19">
        <v>1.21973678688767E-2</v>
      </c>
      <c r="M26" s="19"/>
      <c r="N26" s="19">
        <v>1.4564720125015401E-2</v>
      </c>
      <c r="O26" s="19">
        <v>2.1714122628694901E-2</v>
      </c>
      <c r="P26" s="19">
        <v>1.47619462287165E-2</v>
      </c>
      <c r="Q26" s="19">
        <v>1.61030827807539E-2</v>
      </c>
      <c r="R26" s="19"/>
      <c r="S26" s="19">
        <v>2.2999040419258099E-2</v>
      </c>
      <c r="T26" s="19">
        <v>2.1147229828669799E-2</v>
      </c>
      <c r="U26" s="19">
        <v>0</v>
      </c>
      <c r="V26" s="19">
        <v>0</v>
      </c>
      <c r="W26" s="19">
        <v>1.39689057466275E-2</v>
      </c>
      <c r="X26" s="19"/>
      <c r="Y26" s="19">
        <v>9.1017988692483603E-3</v>
      </c>
      <c r="Z26" s="19">
        <v>1.0954510015155801E-2</v>
      </c>
      <c r="AA26" s="19">
        <v>0</v>
      </c>
      <c r="AB26" s="19"/>
      <c r="AC26" s="19">
        <v>6.68763929536389E-3</v>
      </c>
      <c r="AD26" s="19">
        <v>4.45993227886591E-2</v>
      </c>
      <c r="AE26" s="19">
        <v>1.05254561274947E-2</v>
      </c>
      <c r="AF26" s="19">
        <v>0</v>
      </c>
      <c r="AG26" s="19">
        <v>0</v>
      </c>
      <c r="AH26" s="19"/>
      <c r="AI26" s="19">
        <v>2.00906443783604E-2</v>
      </c>
      <c r="AJ26" s="19">
        <v>1.81430855346193E-2</v>
      </c>
      <c r="AK26" s="19">
        <v>1.8697276225091701E-2</v>
      </c>
      <c r="AL26" s="19">
        <v>1.16379401214426E-2</v>
      </c>
      <c r="AM26" s="19"/>
      <c r="AN26" s="19">
        <v>1.1510566294902399E-2</v>
      </c>
      <c r="AO26" s="19">
        <v>1.8444502222700301E-2</v>
      </c>
      <c r="AP26" s="19"/>
      <c r="AQ26" s="19">
        <v>1.84544383130998E-2</v>
      </c>
      <c r="AR26" s="19">
        <v>1.6238657550704399E-2</v>
      </c>
      <c r="AS26" s="19"/>
      <c r="AT26" s="19">
        <v>0</v>
      </c>
      <c r="AU26" s="19">
        <v>1.2471993491340099E-2</v>
      </c>
      <c r="AV26" s="19">
        <v>0</v>
      </c>
    </row>
    <row r="27" spans="2:48" x14ac:dyDescent="0.35">
      <c r="B27" s="16"/>
    </row>
    <row r="28" spans="2:48" x14ac:dyDescent="0.35">
      <c r="B28" t="s">
        <v>81</v>
      </c>
    </row>
    <row r="29" spans="2:48" x14ac:dyDescent="0.35">
      <c r="B29" t="s">
        <v>82</v>
      </c>
    </row>
    <row r="31" spans="2:48" x14ac:dyDescent="0.35">
      <c r="B31"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21"/>
  <sheetViews>
    <sheetView showGridLines="0" workbookViewId="0">
      <pane xSplit="2" topLeftCell="C1" activePane="topRight" state="frozen"/>
      <selection pane="topRight" activeCell="C12" sqref="C12"/>
    </sheetView>
  </sheetViews>
  <sheetFormatPr defaultColWidth="10.90625" defaultRowHeight="14.5" x14ac:dyDescent="0.35"/>
  <cols>
    <col min="2" max="2" width="25.7265625" customWidth="1"/>
    <col min="3" max="6" width="20.7265625" customWidth="1"/>
  </cols>
  <sheetData>
    <row r="2" spans="2:6" ht="40" customHeight="1" x14ac:dyDescent="0.35">
      <c r="D2" s="29" t="s">
        <v>94</v>
      </c>
      <c r="E2" s="26"/>
      <c r="F2" s="26"/>
    </row>
    <row r="6" spans="2:6" ht="50" customHeight="1" x14ac:dyDescent="0.35">
      <c r="B6" s="20" t="s">
        <v>15</v>
      </c>
      <c r="C6" s="20" t="s">
        <v>83</v>
      </c>
      <c r="D6" s="20" t="s">
        <v>84</v>
      </c>
      <c r="E6" s="20" t="s">
        <v>85</v>
      </c>
    </row>
    <row r="7" spans="2:6" x14ac:dyDescent="0.35">
      <c r="B7" s="18" t="s">
        <v>86</v>
      </c>
      <c r="C7" s="17">
        <v>0.64195882874020604</v>
      </c>
      <c r="D7" s="17">
        <v>0.35648217247995101</v>
      </c>
      <c r="E7" s="17">
        <v>0.23620953643174</v>
      </c>
    </row>
    <row r="8" spans="2:6" x14ac:dyDescent="0.35">
      <c r="B8" s="18" t="s">
        <v>87</v>
      </c>
      <c r="C8" s="17">
        <v>0.32464741673268699</v>
      </c>
      <c r="D8" s="17">
        <v>0.37363557409418802</v>
      </c>
      <c r="E8" s="17">
        <v>0.424199410943219</v>
      </c>
    </row>
    <row r="9" spans="2:6" x14ac:dyDescent="0.35">
      <c r="B9" s="18" t="s">
        <v>88</v>
      </c>
      <c r="C9" s="17">
        <v>1.9864786376500399E-2</v>
      </c>
      <c r="D9" s="17">
        <v>0.20209133838689</v>
      </c>
      <c r="E9" s="17">
        <v>0.19595282855610099</v>
      </c>
    </row>
    <row r="10" spans="2:6" x14ac:dyDescent="0.35">
      <c r="B10" s="18" t="s">
        <v>89</v>
      </c>
      <c r="C10" s="17">
        <v>6.99813510664963E-3</v>
      </c>
      <c r="D10" s="17">
        <v>4.8198251386107102E-2</v>
      </c>
      <c r="E10" s="17">
        <v>0.12194996884277499</v>
      </c>
    </row>
    <row r="11" spans="2:6" x14ac:dyDescent="0.35">
      <c r="B11" s="18" t="s">
        <v>90</v>
      </c>
      <c r="C11" s="17">
        <v>6.5308330439572604E-3</v>
      </c>
      <c r="D11" s="17">
        <v>1.95926636528648E-2</v>
      </c>
      <c r="E11" s="17">
        <v>2.1688255226165701E-2</v>
      </c>
    </row>
    <row r="12" spans="2:6" x14ac:dyDescent="0.35">
      <c r="B12" s="23" t="s">
        <v>91</v>
      </c>
      <c r="C12" s="21">
        <v>0.96660624547289298</v>
      </c>
      <c r="D12" s="21">
        <v>0.73011774657413897</v>
      </c>
      <c r="E12" s="21">
        <v>0.66040894737495903</v>
      </c>
    </row>
    <row r="13" spans="2:6" x14ac:dyDescent="0.35">
      <c r="B13" s="23" t="s">
        <v>92</v>
      </c>
      <c r="C13" s="21">
        <v>2.6862921483150001E-2</v>
      </c>
      <c r="D13" s="21">
        <v>0.25028958977299698</v>
      </c>
      <c r="E13" s="21">
        <v>0.317902797398876</v>
      </c>
    </row>
    <row r="14" spans="2:6" x14ac:dyDescent="0.35">
      <c r="B14" s="23" t="s">
        <v>93</v>
      </c>
      <c r="C14" s="22">
        <v>0.93974332398974303</v>
      </c>
      <c r="D14" s="22">
        <v>0.47982815680114199</v>
      </c>
      <c r="E14" s="22">
        <v>0.34250614997608297</v>
      </c>
    </row>
    <row r="15" spans="2:6" x14ac:dyDescent="0.35">
      <c r="B15" s="16"/>
      <c r="C15" s="16"/>
      <c r="D15" s="16"/>
      <c r="E15" s="16"/>
    </row>
    <row r="16" spans="2:6" x14ac:dyDescent="0.35">
      <c r="B16" t="s">
        <v>81</v>
      </c>
    </row>
    <row r="17" spans="2:2" x14ac:dyDescent="0.35">
      <c r="B17" t="s">
        <v>82</v>
      </c>
    </row>
    <row r="21" spans="2:2" x14ac:dyDescent="0.35">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V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x14ac:dyDescent="0.35">
      <c r="B9" s="18" t="s">
        <v>86</v>
      </c>
      <c r="C9" s="17">
        <v>0.64195882874020604</v>
      </c>
      <c r="D9" s="17">
        <v>0.571848411483869</v>
      </c>
      <c r="E9" s="17">
        <v>0.71214758158220703</v>
      </c>
      <c r="F9" s="17"/>
      <c r="G9" s="17">
        <v>0.71531442988133098</v>
      </c>
      <c r="H9" s="17">
        <v>0.65507939833425</v>
      </c>
      <c r="I9" s="17">
        <v>0.56724987087036904</v>
      </c>
      <c r="J9" s="17">
        <v>0.59947808220245302</v>
      </c>
      <c r="K9" s="17">
        <v>0.69855415794829301</v>
      </c>
      <c r="L9" s="17">
        <v>0.63865651870759699</v>
      </c>
      <c r="M9" s="17"/>
      <c r="N9" s="17">
        <v>0.62171818726905004</v>
      </c>
      <c r="O9" s="17">
        <v>0.64217516331583302</v>
      </c>
      <c r="P9" s="17">
        <v>0.62535661851793301</v>
      </c>
      <c r="Q9" s="17">
        <v>0.66787637027660796</v>
      </c>
      <c r="R9" s="17"/>
      <c r="S9" s="17">
        <v>0.615009282031448</v>
      </c>
      <c r="T9" s="17">
        <v>0.69703440920503801</v>
      </c>
      <c r="U9" s="17">
        <v>0.67805176357894703</v>
      </c>
      <c r="V9" s="17">
        <v>0.48553808711801899</v>
      </c>
      <c r="W9" s="17">
        <v>0.62913290727790405</v>
      </c>
      <c r="X9" s="17"/>
      <c r="Y9" s="17">
        <v>0.58984678351390196</v>
      </c>
      <c r="Z9" s="17">
        <v>0.73332097460377099</v>
      </c>
      <c r="AA9" s="17">
        <v>0.68567050885620195</v>
      </c>
      <c r="AB9" s="17"/>
      <c r="AC9" s="17">
        <v>0.65988832341326098</v>
      </c>
      <c r="AD9" s="17">
        <v>0.65276650072360698</v>
      </c>
      <c r="AE9" s="17">
        <v>0.62758707100128397</v>
      </c>
      <c r="AF9" s="17">
        <v>0.69594814594749199</v>
      </c>
      <c r="AG9" s="17">
        <v>0.74063141380768105</v>
      </c>
      <c r="AH9" s="17"/>
      <c r="AI9" s="17">
        <v>0.66020456734367206</v>
      </c>
      <c r="AJ9" s="17">
        <v>0.65922566386815995</v>
      </c>
      <c r="AK9" s="17">
        <v>0.65688711919294096</v>
      </c>
      <c r="AL9" s="17">
        <v>0.58157551225477</v>
      </c>
      <c r="AM9" s="17"/>
      <c r="AN9" s="17">
        <v>0.66510758238315604</v>
      </c>
      <c r="AO9" s="17">
        <v>0.63880487096995597</v>
      </c>
      <c r="AP9" s="17"/>
      <c r="AQ9" s="17">
        <v>0.65189243667387398</v>
      </c>
      <c r="AR9" s="17">
        <v>0.63463753154441005</v>
      </c>
      <c r="AS9" s="17"/>
      <c r="AT9" s="17">
        <v>0.73179799711348603</v>
      </c>
      <c r="AU9" s="17">
        <v>0.62901321584272496</v>
      </c>
      <c r="AV9" s="17">
        <v>0.63136159094635502</v>
      </c>
    </row>
    <row r="10" spans="2:48" x14ac:dyDescent="0.35">
      <c r="B10" s="18" t="s">
        <v>87</v>
      </c>
      <c r="C10" s="17">
        <v>0.32464741673268699</v>
      </c>
      <c r="D10" s="17">
        <v>0.381209378703945</v>
      </c>
      <c r="E10" s="17">
        <v>0.26802225709992999</v>
      </c>
      <c r="F10" s="17"/>
      <c r="G10" s="17">
        <v>0.225025721234414</v>
      </c>
      <c r="H10" s="17">
        <v>0.29359355871998499</v>
      </c>
      <c r="I10" s="17">
        <v>0.40810705729721602</v>
      </c>
      <c r="J10" s="17">
        <v>0.39109325119496302</v>
      </c>
      <c r="K10" s="17">
        <v>0.27108866800242998</v>
      </c>
      <c r="L10" s="17">
        <v>0.32827289131802401</v>
      </c>
      <c r="M10" s="17"/>
      <c r="N10" s="17">
        <v>0.31401387103685802</v>
      </c>
      <c r="O10" s="17">
        <v>0.35782483668416698</v>
      </c>
      <c r="P10" s="17">
        <v>0.347392236314917</v>
      </c>
      <c r="Q10" s="17">
        <v>0.28021333291553302</v>
      </c>
      <c r="R10" s="17"/>
      <c r="S10" s="17">
        <v>0.34073211355314997</v>
      </c>
      <c r="T10" s="17">
        <v>0.26456155411632898</v>
      </c>
      <c r="U10" s="17">
        <v>0.29117932533285501</v>
      </c>
      <c r="V10" s="17">
        <v>0.492285991718797</v>
      </c>
      <c r="W10" s="17">
        <v>0.35111636890606202</v>
      </c>
      <c r="X10" s="17"/>
      <c r="Y10" s="17">
        <v>0.39566526957808401</v>
      </c>
      <c r="Z10" s="17">
        <v>0.22564693988920501</v>
      </c>
      <c r="AA10" s="17">
        <v>0.27684656833203702</v>
      </c>
      <c r="AB10" s="17"/>
      <c r="AC10" s="17">
        <v>0.32185486176972899</v>
      </c>
      <c r="AD10" s="17">
        <v>0.30597146572478201</v>
      </c>
      <c r="AE10" s="17">
        <v>0.32569596319144001</v>
      </c>
      <c r="AF10" s="17">
        <v>0.27647719402343801</v>
      </c>
      <c r="AG10" s="17">
        <v>0.25936858619231901</v>
      </c>
      <c r="AH10" s="17"/>
      <c r="AI10" s="17">
        <v>0.29729957332017498</v>
      </c>
      <c r="AJ10" s="17">
        <v>0.31308714644108698</v>
      </c>
      <c r="AK10" s="17">
        <v>0.31823013057587002</v>
      </c>
      <c r="AL10" s="17">
        <v>0.38923468178974202</v>
      </c>
      <c r="AM10" s="17"/>
      <c r="AN10" s="17">
        <v>0.30117543373045202</v>
      </c>
      <c r="AO10" s="17">
        <v>0.33162035509128301</v>
      </c>
      <c r="AP10" s="17"/>
      <c r="AQ10" s="17">
        <v>0.31006747404351398</v>
      </c>
      <c r="AR10" s="17">
        <v>0.33507115780974001</v>
      </c>
      <c r="AS10" s="17"/>
      <c r="AT10" s="17">
        <v>0.23434416073928299</v>
      </c>
      <c r="AU10" s="17">
        <v>0.36540861061747698</v>
      </c>
      <c r="AV10" s="17">
        <v>0.34018681686865898</v>
      </c>
    </row>
    <row r="11" spans="2:48" x14ac:dyDescent="0.35">
      <c r="B11" s="18" t="s">
        <v>88</v>
      </c>
      <c r="C11" s="17">
        <v>1.9864786376500399E-2</v>
      </c>
      <c r="D11" s="17">
        <v>3.42089017295924E-2</v>
      </c>
      <c r="E11" s="17">
        <v>5.5046440944440597E-3</v>
      </c>
      <c r="F11" s="17"/>
      <c r="G11" s="17">
        <v>4.6941128146613498E-2</v>
      </c>
      <c r="H11" s="17">
        <v>3.8041550547559998E-2</v>
      </c>
      <c r="I11" s="17">
        <v>1.23215359162074E-2</v>
      </c>
      <c r="J11" s="17">
        <v>9.4286666025837507E-3</v>
      </c>
      <c r="K11" s="17">
        <v>3.0357174049277E-2</v>
      </c>
      <c r="L11" s="17">
        <v>0</v>
      </c>
      <c r="M11" s="17"/>
      <c r="N11" s="17">
        <v>3.4659318446084199E-2</v>
      </c>
      <c r="O11" s="17">
        <v>0</v>
      </c>
      <c r="P11" s="17">
        <v>2.725114516715E-2</v>
      </c>
      <c r="Q11" s="17">
        <v>2.4826803678670899E-2</v>
      </c>
      <c r="R11" s="17"/>
      <c r="S11" s="17">
        <v>2.01964280990489E-2</v>
      </c>
      <c r="T11" s="17">
        <v>2.5409435370873399E-2</v>
      </c>
      <c r="U11" s="17">
        <v>3.0768911088197699E-2</v>
      </c>
      <c r="V11" s="17">
        <v>2.21759211631842E-2</v>
      </c>
      <c r="W11" s="17">
        <v>1.3323382434978499E-2</v>
      </c>
      <c r="X11" s="17"/>
      <c r="Y11" s="17">
        <v>1.44879469080139E-2</v>
      </c>
      <c r="Z11" s="17">
        <v>3.1015251634147201E-2</v>
      </c>
      <c r="AA11" s="17">
        <v>3.7482922811760903E-2</v>
      </c>
      <c r="AB11" s="17"/>
      <c r="AC11" s="17">
        <v>1.30662331190666E-2</v>
      </c>
      <c r="AD11" s="17">
        <v>2.37362288378755E-2</v>
      </c>
      <c r="AE11" s="17">
        <v>2.8009709463235801E-2</v>
      </c>
      <c r="AF11" s="17">
        <v>2.7574660029069602E-2</v>
      </c>
      <c r="AG11" s="17">
        <v>0</v>
      </c>
      <c r="AH11" s="17"/>
      <c r="AI11" s="17">
        <v>2.4098608375277501E-2</v>
      </c>
      <c r="AJ11" s="17">
        <v>2.1355047151511899E-2</v>
      </c>
      <c r="AK11" s="17">
        <v>2.0890255098034102E-2</v>
      </c>
      <c r="AL11" s="17">
        <v>1.2497373296647501E-2</v>
      </c>
      <c r="AM11" s="17"/>
      <c r="AN11" s="17">
        <v>3.3716983886392202E-2</v>
      </c>
      <c r="AO11" s="17">
        <v>1.76439506456758E-2</v>
      </c>
      <c r="AP11" s="17"/>
      <c r="AQ11" s="17">
        <v>2.64189925735175E-2</v>
      </c>
      <c r="AR11" s="17">
        <v>1.5266042666476E-2</v>
      </c>
      <c r="AS11" s="17"/>
      <c r="AT11" s="17">
        <v>2.8206951460304001E-2</v>
      </c>
      <c r="AU11" s="17">
        <v>0</v>
      </c>
      <c r="AV11" s="17">
        <v>2.8451592184986298E-2</v>
      </c>
    </row>
    <row r="12" spans="2:48" x14ac:dyDescent="0.35">
      <c r="B12" s="18" t="s">
        <v>89</v>
      </c>
      <c r="C12" s="17">
        <v>6.99813510664963E-3</v>
      </c>
      <c r="D12" s="17">
        <v>3.8432885529878398E-3</v>
      </c>
      <c r="E12" s="17">
        <v>1.0156506625104599E-2</v>
      </c>
      <c r="F12" s="17"/>
      <c r="G12" s="17">
        <v>6.3593603688207601E-3</v>
      </c>
      <c r="H12" s="17">
        <v>0</v>
      </c>
      <c r="I12" s="17">
        <v>1.23215359162074E-2</v>
      </c>
      <c r="J12" s="17">
        <v>0</v>
      </c>
      <c r="K12" s="17">
        <v>0</v>
      </c>
      <c r="L12" s="17">
        <v>1.8081507848058401E-2</v>
      </c>
      <c r="M12" s="17"/>
      <c r="N12" s="17">
        <v>2.1523574443094801E-2</v>
      </c>
      <c r="O12" s="17">
        <v>0</v>
      </c>
      <c r="P12" s="17">
        <v>0</v>
      </c>
      <c r="Q12" s="17">
        <v>1.0039806501183E-2</v>
      </c>
      <c r="R12" s="17"/>
      <c r="S12" s="17">
        <v>1.3156113339452701E-2</v>
      </c>
      <c r="T12" s="17">
        <v>7.2417094521403996E-3</v>
      </c>
      <c r="U12" s="17">
        <v>0</v>
      </c>
      <c r="V12" s="17">
        <v>0</v>
      </c>
      <c r="W12" s="17">
        <v>0</v>
      </c>
      <c r="X12" s="17"/>
      <c r="Y12" s="17">
        <v>0</v>
      </c>
      <c r="Z12" s="17">
        <v>6.5573520978160901E-3</v>
      </c>
      <c r="AA12" s="17">
        <v>0</v>
      </c>
      <c r="AB12" s="17"/>
      <c r="AC12" s="17">
        <v>0</v>
      </c>
      <c r="AD12" s="17">
        <v>1.41671055805959E-2</v>
      </c>
      <c r="AE12" s="17">
        <v>1.5554396964934601E-2</v>
      </c>
      <c r="AF12" s="17">
        <v>0</v>
      </c>
      <c r="AG12" s="17">
        <v>0</v>
      </c>
      <c r="AH12" s="17"/>
      <c r="AI12" s="17">
        <v>1.25259358589334E-2</v>
      </c>
      <c r="AJ12" s="17">
        <v>6.3321425392410804E-3</v>
      </c>
      <c r="AK12" s="17">
        <v>0</v>
      </c>
      <c r="AL12" s="17">
        <v>1.0591541346394799E-2</v>
      </c>
      <c r="AM12" s="17"/>
      <c r="AN12" s="17">
        <v>0</v>
      </c>
      <c r="AO12" s="17">
        <v>8.4322539647999403E-3</v>
      </c>
      <c r="AP12" s="17"/>
      <c r="AQ12" s="17">
        <v>7.9914993899648495E-3</v>
      </c>
      <c r="AR12" s="17">
        <v>6.3336939444476898E-3</v>
      </c>
      <c r="AS12" s="17"/>
      <c r="AT12" s="17">
        <v>5.6508906869271597E-3</v>
      </c>
      <c r="AU12" s="17">
        <v>5.5781735397970903E-3</v>
      </c>
      <c r="AV12" s="17">
        <v>0</v>
      </c>
    </row>
    <row r="13" spans="2:48" x14ac:dyDescent="0.35">
      <c r="B13" s="18" t="s">
        <v>90</v>
      </c>
      <c r="C13" s="17">
        <v>6.5308330439572604E-3</v>
      </c>
      <c r="D13" s="17">
        <v>8.8900195296063196E-3</v>
      </c>
      <c r="E13" s="17">
        <v>4.1690105983142704E-3</v>
      </c>
      <c r="F13" s="17"/>
      <c r="G13" s="17">
        <v>6.3593603688207601E-3</v>
      </c>
      <c r="H13" s="17">
        <v>1.32854923982042E-2</v>
      </c>
      <c r="I13" s="17">
        <v>0</v>
      </c>
      <c r="J13" s="17">
        <v>0</v>
      </c>
      <c r="K13" s="17">
        <v>0</v>
      </c>
      <c r="L13" s="17">
        <v>1.49890821263214E-2</v>
      </c>
      <c r="M13" s="17"/>
      <c r="N13" s="17">
        <v>8.0850488049135309E-3</v>
      </c>
      <c r="O13" s="17">
        <v>0</v>
      </c>
      <c r="P13" s="17">
        <v>0</v>
      </c>
      <c r="Q13" s="17">
        <v>1.7043686628005199E-2</v>
      </c>
      <c r="R13" s="17"/>
      <c r="S13" s="17">
        <v>1.09060629769006E-2</v>
      </c>
      <c r="T13" s="17">
        <v>5.7528918556197604E-3</v>
      </c>
      <c r="U13" s="17">
        <v>0</v>
      </c>
      <c r="V13" s="17">
        <v>0</v>
      </c>
      <c r="W13" s="17">
        <v>6.4273413810551697E-3</v>
      </c>
      <c r="X13" s="17"/>
      <c r="Y13" s="17">
        <v>0</v>
      </c>
      <c r="Z13" s="17">
        <v>3.4594817750601701E-3</v>
      </c>
      <c r="AA13" s="17">
        <v>0</v>
      </c>
      <c r="AB13" s="17"/>
      <c r="AC13" s="17">
        <v>5.1905816979429297E-3</v>
      </c>
      <c r="AD13" s="17">
        <v>3.3586991331399801E-3</v>
      </c>
      <c r="AE13" s="17">
        <v>3.15285937910554E-3</v>
      </c>
      <c r="AF13" s="17">
        <v>0</v>
      </c>
      <c r="AG13" s="17">
        <v>0</v>
      </c>
      <c r="AH13" s="17"/>
      <c r="AI13" s="17">
        <v>5.8713151019419802E-3</v>
      </c>
      <c r="AJ13" s="17">
        <v>0</v>
      </c>
      <c r="AK13" s="17">
        <v>3.9924951331552902E-3</v>
      </c>
      <c r="AL13" s="17">
        <v>6.1008913124456403E-3</v>
      </c>
      <c r="AM13" s="17"/>
      <c r="AN13" s="17">
        <v>0</v>
      </c>
      <c r="AO13" s="17">
        <v>3.4985693282855198E-3</v>
      </c>
      <c r="AP13" s="17"/>
      <c r="AQ13" s="17">
        <v>3.6295973191297101E-3</v>
      </c>
      <c r="AR13" s="17">
        <v>8.6915740349267408E-3</v>
      </c>
      <c r="AS13" s="17"/>
      <c r="AT13" s="17">
        <v>0</v>
      </c>
      <c r="AU13" s="17">
        <v>0</v>
      </c>
      <c r="AV13" s="17">
        <v>0</v>
      </c>
    </row>
    <row r="14" spans="2:48" x14ac:dyDescent="0.35">
      <c r="B14" s="18" t="s">
        <v>91</v>
      </c>
      <c r="C14" s="21">
        <v>0.96660624547289298</v>
      </c>
      <c r="D14" s="21">
        <v>0.953057790187813</v>
      </c>
      <c r="E14" s="21">
        <v>0.98016983868213703</v>
      </c>
      <c r="F14" s="21"/>
      <c r="G14" s="21">
        <v>0.94034015111574498</v>
      </c>
      <c r="H14" s="21">
        <v>0.94867295705423604</v>
      </c>
      <c r="I14" s="21">
        <v>0.97535692816758501</v>
      </c>
      <c r="J14" s="21">
        <v>0.99057133339741599</v>
      </c>
      <c r="K14" s="21">
        <v>0.96964282595072304</v>
      </c>
      <c r="L14" s="21">
        <v>0.96692941002562005</v>
      </c>
      <c r="M14" s="21"/>
      <c r="N14" s="21">
        <v>0.935732058305907</v>
      </c>
      <c r="O14" s="21">
        <v>1</v>
      </c>
      <c r="P14" s="21">
        <v>0.97274885483285001</v>
      </c>
      <c r="Q14" s="21">
        <v>0.94808970319214103</v>
      </c>
      <c r="R14" s="21"/>
      <c r="S14" s="21">
        <v>0.95574139558459803</v>
      </c>
      <c r="T14" s="21">
        <v>0.96159596332136599</v>
      </c>
      <c r="U14" s="21">
        <v>0.96923108891180199</v>
      </c>
      <c r="V14" s="21">
        <v>0.97782407883681599</v>
      </c>
      <c r="W14" s="21">
        <v>0.98024927618396596</v>
      </c>
      <c r="X14" s="21"/>
      <c r="Y14" s="21">
        <v>0.98551205309198597</v>
      </c>
      <c r="Z14" s="21">
        <v>0.95896791449297702</v>
      </c>
      <c r="AA14" s="21">
        <v>0.96251707718823898</v>
      </c>
      <c r="AB14" s="21"/>
      <c r="AC14" s="21">
        <v>0.98174318518298997</v>
      </c>
      <c r="AD14" s="21">
        <v>0.95873796644838905</v>
      </c>
      <c r="AE14" s="21">
        <v>0.95328303419272398</v>
      </c>
      <c r="AF14" s="21">
        <v>0.97242533997092995</v>
      </c>
      <c r="AG14" s="21">
        <v>1</v>
      </c>
      <c r="AH14" s="21"/>
      <c r="AI14" s="21">
        <v>0.95750414066384704</v>
      </c>
      <c r="AJ14" s="21">
        <v>0.97231281030924699</v>
      </c>
      <c r="AK14" s="21">
        <v>0.97511724976881098</v>
      </c>
      <c r="AL14" s="21">
        <v>0.97081019404451196</v>
      </c>
      <c r="AM14" s="21"/>
      <c r="AN14" s="21">
        <v>0.96628301611360801</v>
      </c>
      <c r="AO14" s="21">
        <v>0.97042522606123904</v>
      </c>
      <c r="AP14" s="21"/>
      <c r="AQ14" s="21">
        <v>0.96195991071738796</v>
      </c>
      <c r="AR14" s="21">
        <v>0.96970868935415</v>
      </c>
      <c r="AS14" s="21"/>
      <c r="AT14" s="21">
        <v>0.96614215785276902</v>
      </c>
      <c r="AU14" s="21">
        <v>0.99442182646020305</v>
      </c>
      <c r="AV14" s="21">
        <v>0.97154840781501395</v>
      </c>
    </row>
    <row r="15" spans="2:48" x14ac:dyDescent="0.35">
      <c r="B15" s="18" t="s">
        <v>92</v>
      </c>
      <c r="C15" s="21">
        <v>2.6862921483150001E-2</v>
      </c>
      <c r="D15" s="21">
        <v>3.8052190282580202E-2</v>
      </c>
      <c r="E15" s="21">
        <v>1.5661150719548701E-2</v>
      </c>
      <c r="F15" s="21"/>
      <c r="G15" s="21">
        <v>5.3300488515434299E-2</v>
      </c>
      <c r="H15" s="21">
        <v>3.8041550547559998E-2</v>
      </c>
      <c r="I15" s="21">
        <v>2.4643071832414799E-2</v>
      </c>
      <c r="J15" s="21">
        <v>9.4286666025837507E-3</v>
      </c>
      <c r="K15" s="21">
        <v>3.0357174049277E-2</v>
      </c>
      <c r="L15" s="21">
        <v>1.8081507848058401E-2</v>
      </c>
      <c r="M15" s="21"/>
      <c r="N15" s="21">
        <v>5.6182892889178999E-2</v>
      </c>
      <c r="O15" s="21">
        <v>0</v>
      </c>
      <c r="P15" s="21">
        <v>2.725114516715E-2</v>
      </c>
      <c r="Q15" s="21">
        <v>3.4866610179853902E-2</v>
      </c>
      <c r="R15" s="21"/>
      <c r="S15" s="21">
        <v>3.3352541438501498E-2</v>
      </c>
      <c r="T15" s="21">
        <v>3.2651144823013803E-2</v>
      </c>
      <c r="U15" s="21">
        <v>3.0768911088197699E-2</v>
      </c>
      <c r="V15" s="21">
        <v>2.21759211631842E-2</v>
      </c>
      <c r="W15" s="21">
        <v>1.3323382434978499E-2</v>
      </c>
      <c r="X15" s="21"/>
      <c r="Y15" s="21">
        <v>1.44879469080139E-2</v>
      </c>
      <c r="Z15" s="21">
        <v>3.7572603731963299E-2</v>
      </c>
      <c r="AA15" s="21">
        <v>3.7482922811760903E-2</v>
      </c>
      <c r="AB15" s="21"/>
      <c r="AC15" s="21">
        <v>1.30662331190666E-2</v>
      </c>
      <c r="AD15" s="21">
        <v>3.79033344184714E-2</v>
      </c>
      <c r="AE15" s="21">
        <v>4.3564106428170303E-2</v>
      </c>
      <c r="AF15" s="21">
        <v>2.7574660029069602E-2</v>
      </c>
      <c r="AG15" s="21">
        <v>0</v>
      </c>
      <c r="AH15" s="21"/>
      <c r="AI15" s="21">
        <v>3.6624544234210903E-2</v>
      </c>
      <c r="AJ15" s="21">
        <v>2.7687189690753001E-2</v>
      </c>
      <c r="AK15" s="21">
        <v>2.0890255098034102E-2</v>
      </c>
      <c r="AL15" s="21">
        <v>2.3088914643042299E-2</v>
      </c>
      <c r="AM15" s="21"/>
      <c r="AN15" s="21">
        <v>3.3716983886392202E-2</v>
      </c>
      <c r="AO15" s="21">
        <v>2.60762046104757E-2</v>
      </c>
      <c r="AP15" s="21"/>
      <c r="AQ15" s="21">
        <v>3.4410491963482399E-2</v>
      </c>
      <c r="AR15" s="21">
        <v>2.1599736610923698E-2</v>
      </c>
      <c r="AS15" s="21"/>
      <c r="AT15" s="21">
        <v>3.3857842147231199E-2</v>
      </c>
      <c r="AU15" s="21">
        <v>5.5781735397970903E-3</v>
      </c>
      <c r="AV15" s="21">
        <v>2.8451592184986298E-2</v>
      </c>
    </row>
    <row r="16" spans="2:48" x14ac:dyDescent="0.35">
      <c r="B16" s="18" t="s">
        <v>93</v>
      </c>
      <c r="C16" s="22">
        <v>0.93974332398974303</v>
      </c>
      <c r="D16" s="22">
        <v>0.915005599905233</v>
      </c>
      <c r="E16" s="22">
        <v>0.96450868796258804</v>
      </c>
      <c r="F16" s="22"/>
      <c r="G16" s="22">
        <v>0.88703966260031097</v>
      </c>
      <c r="H16" s="22">
        <v>0.91063140650667596</v>
      </c>
      <c r="I16" s="22">
        <v>0.95071385633517003</v>
      </c>
      <c r="J16" s="22">
        <v>0.98114266679483197</v>
      </c>
      <c r="K16" s="22">
        <v>0.93928565190144597</v>
      </c>
      <c r="L16" s="22">
        <v>0.94884790217756199</v>
      </c>
      <c r="M16" s="22"/>
      <c r="N16" s="22">
        <v>0.87954916541672801</v>
      </c>
      <c r="O16" s="22">
        <v>1</v>
      </c>
      <c r="P16" s="22">
        <v>0.94549770966570001</v>
      </c>
      <c r="Q16" s="22">
        <v>0.91322309301228699</v>
      </c>
      <c r="R16" s="22"/>
      <c r="S16" s="22">
        <v>0.92238885414609595</v>
      </c>
      <c r="T16" s="22">
        <v>0.92894481849835298</v>
      </c>
      <c r="U16" s="22">
        <v>0.93846217782360497</v>
      </c>
      <c r="V16" s="22">
        <v>0.95564815767363198</v>
      </c>
      <c r="W16" s="22">
        <v>0.96692589374898796</v>
      </c>
      <c r="X16" s="22"/>
      <c r="Y16" s="22">
        <v>0.97102410618397195</v>
      </c>
      <c r="Z16" s="22">
        <v>0.921395310761013</v>
      </c>
      <c r="AA16" s="22">
        <v>0.92503415437647796</v>
      </c>
      <c r="AB16" s="22"/>
      <c r="AC16" s="22">
        <v>0.96867695206392401</v>
      </c>
      <c r="AD16" s="22">
        <v>0.920834632029917</v>
      </c>
      <c r="AE16" s="22">
        <v>0.90971892776455399</v>
      </c>
      <c r="AF16" s="22">
        <v>0.944850679941861</v>
      </c>
      <c r="AG16" s="22">
        <v>1</v>
      </c>
      <c r="AH16" s="22"/>
      <c r="AI16" s="22">
        <v>0.92087959642963602</v>
      </c>
      <c r="AJ16" s="22">
        <v>0.94462562061849398</v>
      </c>
      <c r="AK16" s="22">
        <v>0.95422699467077599</v>
      </c>
      <c r="AL16" s="22">
        <v>0.94772127940147</v>
      </c>
      <c r="AM16" s="22"/>
      <c r="AN16" s="22">
        <v>0.93256603222721601</v>
      </c>
      <c r="AO16" s="22">
        <v>0.94434902145076305</v>
      </c>
      <c r="AP16" s="22"/>
      <c r="AQ16" s="22">
        <v>0.92754941875390595</v>
      </c>
      <c r="AR16" s="22">
        <v>0.94810895274322604</v>
      </c>
      <c r="AS16" s="22"/>
      <c r="AT16" s="22">
        <v>0.93228431570553805</v>
      </c>
      <c r="AU16" s="22">
        <v>0.98884365292040599</v>
      </c>
      <c r="AV16" s="22">
        <v>0.94309681563002801</v>
      </c>
    </row>
    <row r="17" spans="2:2" x14ac:dyDescent="0.35">
      <c r="B17" s="16"/>
    </row>
    <row r="18" spans="2:2" x14ac:dyDescent="0.35">
      <c r="B18" t="s">
        <v>81</v>
      </c>
    </row>
    <row r="19" spans="2:2" x14ac:dyDescent="0.35">
      <c r="B19" t="s">
        <v>82</v>
      </c>
    </row>
    <row r="21" spans="2:2" x14ac:dyDescent="0.35">
      <c r="B21"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V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x14ac:dyDescent="0.35">
      <c r="B9" s="18" t="s">
        <v>86</v>
      </c>
      <c r="C9" s="17">
        <v>0.23620953643174</v>
      </c>
      <c r="D9" s="17">
        <v>0.20576155442465499</v>
      </c>
      <c r="E9" s="17">
        <v>0.266691538497415</v>
      </c>
      <c r="F9" s="17"/>
      <c r="G9" s="17">
        <v>0.35659815143163598</v>
      </c>
      <c r="H9" s="17">
        <v>0.207340330197993</v>
      </c>
      <c r="I9" s="17">
        <v>0.324651890557</v>
      </c>
      <c r="J9" s="17">
        <v>0.19370222266849499</v>
      </c>
      <c r="K9" s="17">
        <v>0.17579748248608301</v>
      </c>
      <c r="L9" s="17">
        <v>0.21348833989284599</v>
      </c>
      <c r="M9" s="17"/>
      <c r="N9" s="17">
        <v>0.16963077416708</v>
      </c>
      <c r="O9" s="17">
        <v>0.14316382531761301</v>
      </c>
      <c r="P9" s="17">
        <v>0.297294703046736</v>
      </c>
      <c r="Q9" s="17">
        <v>0.32020357192555599</v>
      </c>
      <c r="R9" s="17"/>
      <c r="S9" s="17">
        <v>0.140375749065451</v>
      </c>
      <c r="T9" s="17">
        <v>0.327903333624604</v>
      </c>
      <c r="U9" s="17">
        <v>2.3358621866391201E-2</v>
      </c>
      <c r="V9" s="17">
        <v>0.117556154321866</v>
      </c>
      <c r="W9" s="17">
        <v>0.27997110963801902</v>
      </c>
      <c r="X9" s="17"/>
      <c r="Y9" s="17">
        <v>0.178904038423398</v>
      </c>
      <c r="Z9" s="17">
        <v>0.292612699047267</v>
      </c>
      <c r="AA9" s="17">
        <v>0.19769231697673101</v>
      </c>
      <c r="AB9" s="17"/>
      <c r="AC9" s="17">
        <v>0.254530643788761</v>
      </c>
      <c r="AD9" s="17">
        <v>0.22698552825864499</v>
      </c>
      <c r="AE9" s="17">
        <v>0.20217515090968799</v>
      </c>
      <c r="AF9" s="17">
        <v>0.212724188361327</v>
      </c>
      <c r="AG9" s="17">
        <v>0.26820196907486099</v>
      </c>
      <c r="AH9" s="17"/>
      <c r="AI9" s="17">
        <v>0.37649238019796399</v>
      </c>
      <c r="AJ9" s="17">
        <v>0.209560814306846</v>
      </c>
      <c r="AK9" s="17">
        <v>0.19409985546531899</v>
      </c>
      <c r="AL9" s="17">
        <v>0.18034512840098099</v>
      </c>
      <c r="AM9" s="17"/>
      <c r="AN9" s="17">
        <v>0.33975993202277899</v>
      </c>
      <c r="AO9" s="17">
        <v>0.215631286838568</v>
      </c>
      <c r="AP9" s="17"/>
      <c r="AQ9" s="17">
        <v>0.24649656281583501</v>
      </c>
      <c r="AR9" s="17">
        <v>0.23066541161500501</v>
      </c>
      <c r="AS9" s="17"/>
      <c r="AT9" s="17">
        <v>0.29631222223331299</v>
      </c>
      <c r="AU9" s="17">
        <v>0.146143535444619</v>
      </c>
      <c r="AV9" s="17">
        <v>0.27407523317774002</v>
      </c>
    </row>
    <row r="10" spans="2:48" x14ac:dyDescent="0.35">
      <c r="B10" s="18" t="s">
        <v>87</v>
      </c>
      <c r="C10" s="17">
        <v>0.424199410943219</v>
      </c>
      <c r="D10" s="17">
        <v>0.406103092893354</v>
      </c>
      <c r="E10" s="17">
        <v>0.44231594832322502</v>
      </c>
      <c r="F10" s="17"/>
      <c r="G10" s="17">
        <v>0.41832403112952099</v>
      </c>
      <c r="H10" s="17">
        <v>0.44615011213350603</v>
      </c>
      <c r="I10" s="17">
        <v>0.46696683840825198</v>
      </c>
      <c r="J10" s="17">
        <v>0.47368105190208398</v>
      </c>
      <c r="K10" s="17">
        <v>0.43024139389899602</v>
      </c>
      <c r="L10" s="17">
        <v>0.34667614218922799</v>
      </c>
      <c r="M10" s="17"/>
      <c r="N10" s="17">
        <v>0.50189094841906201</v>
      </c>
      <c r="O10" s="17">
        <v>0.422091215705795</v>
      </c>
      <c r="P10" s="17">
        <v>0.36975736027017703</v>
      </c>
      <c r="Q10" s="17">
        <v>0.42349368596722398</v>
      </c>
      <c r="R10" s="17"/>
      <c r="S10" s="17">
        <v>0.38568722232566299</v>
      </c>
      <c r="T10" s="17">
        <v>0.47345206030902598</v>
      </c>
      <c r="U10" s="17">
        <v>0.63154571693538097</v>
      </c>
      <c r="V10" s="17">
        <v>0.45882295244148502</v>
      </c>
      <c r="W10" s="17">
        <v>0.33452351937369801</v>
      </c>
      <c r="X10" s="17"/>
      <c r="Y10" s="17">
        <v>0.364811267349266</v>
      </c>
      <c r="Z10" s="17">
        <v>0.49656487224526902</v>
      </c>
      <c r="AA10" s="17">
        <v>0.55509561629653403</v>
      </c>
      <c r="AB10" s="17"/>
      <c r="AC10" s="17">
        <v>0.39490766129752902</v>
      </c>
      <c r="AD10" s="17">
        <v>0.43963351688322</v>
      </c>
      <c r="AE10" s="17">
        <v>0.39758359612755101</v>
      </c>
      <c r="AF10" s="17">
        <v>0.49738580816408201</v>
      </c>
      <c r="AG10" s="17">
        <v>0.34968010737558203</v>
      </c>
      <c r="AH10" s="17"/>
      <c r="AI10" s="17">
        <v>0.34639699351689002</v>
      </c>
      <c r="AJ10" s="17">
        <v>0.47849976780027997</v>
      </c>
      <c r="AK10" s="17">
        <v>0.37901796711583002</v>
      </c>
      <c r="AL10" s="17">
        <v>0.48958766857903102</v>
      </c>
      <c r="AM10" s="17"/>
      <c r="AN10" s="17">
        <v>0.46077877384107402</v>
      </c>
      <c r="AO10" s="17">
        <v>0.413210062225771</v>
      </c>
      <c r="AP10" s="17"/>
      <c r="AQ10" s="17">
        <v>0.466647308885212</v>
      </c>
      <c r="AR10" s="17">
        <v>0.39567087652187</v>
      </c>
      <c r="AS10" s="17"/>
      <c r="AT10" s="17">
        <v>0.50923067761403396</v>
      </c>
      <c r="AU10" s="17">
        <v>0.48166064743119202</v>
      </c>
      <c r="AV10" s="17">
        <v>0.498919373374616</v>
      </c>
    </row>
    <row r="11" spans="2:48" x14ac:dyDescent="0.35">
      <c r="B11" s="18" t="s">
        <v>88</v>
      </c>
      <c r="C11" s="17">
        <v>0.19595282855610099</v>
      </c>
      <c r="D11" s="17">
        <v>0.24306103676390201</v>
      </c>
      <c r="E11" s="17">
        <v>0.14879198552990899</v>
      </c>
      <c r="F11" s="17"/>
      <c r="G11" s="17">
        <v>0.197421980051495</v>
      </c>
      <c r="H11" s="17">
        <v>0.20231071591928099</v>
      </c>
      <c r="I11" s="17">
        <v>8.4135777969430198E-2</v>
      </c>
      <c r="J11" s="17">
        <v>0.14728528598475699</v>
      </c>
      <c r="K11" s="17">
        <v>0.23563681488372601</v>
      </c>
      <c r="L11" s="17">
        <v>0.26942139579304702</v>
      </c>
      <c r="M11" s="17"/>
      <c r="N11" s="17">
        <v>0.20247085975479701</v>
      </c>
      <c r="O11" s="17">
        <v>0.25369674515707402</v>
      </c>
      <c r="P11" s="17">
        <v>0.196871798550949</v>
      </c>
      <c r="Q11" s="17">
        <v>0.13088148888136</v>
      </c>
      <c r="R11" s="17"/>
      <c r="S11" s="17">
        <v>0.24710138412466401</v>
      </c>
      <c r="T11" s="17">
        <v>0.14309995289597599</v>
      </c>
      <c r="U11" s="17">
        <v>0.31482495591534199</v>
      </c>
      <c r="V11" s="17">
        <v>0.318787971237736</v>
      </c>
      <c r="W11" s="17">
        <v>0.15378789656816599</v>
      </c>
      <c r="X11" s="17"/>
      <c r="Y11" s="17">
        <v>0.24260716772218899</v>
      </c>
      <c r="Z11" s="17">
        <v>0.14614525844915399</v>
      </c>
      <c r="AA11" s="17">
        <v>0.216018194584987</v>
      </c>
      <c r="AB11" s="17"/>
      <c r="AC11" s="17">
        <v>0.24657861846083401</v>
      </c>
      <c r="AD11" s="17">
        <v>0.15297520967560499</v>
      </c>
      <c r="AE11" s="17">
        <v>0.209970422543134</v>
      </c>
      <c r="AF11" s="17">
        <v>0.19703345651634599</v>
      </c>
      <c r="AG11" s="17">
        <v>6.1909663975985497E-2</v>
      </c>
      <c r="AH11" s="17"/>
      <c r="AI11" s="17">
        <v>0.16861949092276399</v>
      </c>
      <c r="AJ11" s="17">
        <v>0.18621328304896001</v>
      </c>
      <c r="AK11" s="17">
        <v>0.23477598784148099</v>
      </c>
      <c r="AL11" s="17">
        <v>0.17965077058290299</v>
      </c>
      <c r="AM11" s="17"/>
      <c r="AN11" s="17">
        <v>7.6417150113259599E-2</v>
      </c>
      <c r="AO11" s="17">
        <v>0.221045274789827</v>
      </c>
      <c r="AP11" s="17"/>
      <c r="AQ11" s="17">
        <v>0.163693550683118</v>
      </c>
      <c r="AR11" s="17">
        <v>0.215402313555763</v>
      </c>
      <c r="AS11" s="17"/>
      <c r="AT11" s="17">
        <v>0.126029668893129</v>
      </c>
      <c r="AU11" s="17">
        <v>0.147422216877104</v>
      </c>
      <c r="AV11" s="17">
        <v>0.16024491289718301</v>
      </c>
    </row>
    <row r="12" spans="2:48" x14ac:dyDescent="0.35">
      <c r="B12" s="18" t="s">
        <v>89</v>
      </c>
      <c r="C12" s="17">
        <v>0.12194996884277499</v>
      </c>
      <c r="D12" s="17">
        <v>0.11521811611085001</v>
      </c>
      <c r="E12" s="17">
        <v>0.128689343190559</v>
      </c>
      <c r="F12" s="17"/>
      <c r="G12" s="17">
        <v>1.3481596311161199E-2</v>
      </c>
      <c r="H12" s="17">
        <v>0.119646563958363</v>
      </c>
      <c r="I12" s="17">
        <v>0.124245493065318</v>
      </c>
      <c r="J12" s="17">
        <v>0.16384746379697401</v>
      </c>
      <c r="K12" s="17">
        <v>0.14297543929583001</v>
      </c>
      <c r="L12" s="17">
        <v>0.12890252091016099</v>
      </c>
      <c r="M12" s="17"/>
      <c r="N12" s="17">
        <v>9.6466410212872306E-2</v>
      </c>
      <c r="O12" s="17">
        <v>0.151473525309999</v>
      </c>
      <c r="P12" s="17">
        <v>0.12486941329939399</v>
      </c>
      <c r="Q12" s="17">
        <v>0.108377566597855</v>
      </c>
      <c r="R12" s="17"/>
      <c r="S12" s="17">
        <v>0.19658927490234601</v>
      </c>
      <c r="T12" s="17">
        <v>4.7526859237990701E-2</v>
      </c>
      <c r="U12" s="17">
        <v>3.0270705282885599E-2</v>
      </c>
      <c r="V12" s="17">
        <v>2.59921792271708E-2</v>
      </c>
      <c r="W12" s="17">
        <v>0.20329320644829799</v>
      </c>
      <c r="X12" s="17"/>
      <c r="Y12" s="17">
        <v>0.184903535515059</v>
      </c>
      <c r="Z12" s="17">
        <v>5.7016595520788603E-2</v>
      </c>
      <c r="AA12" s="17">
        <v>3.11938721417474E-2</v>
      </c>
      <c r="AB12" s="17"/>
      <c r="AC12" s="17">
        <v>7.3012040377611595E-2</v>
      </c>
      <c r="AD12" s="17">
        <v>0.16097862851449701</v>
      </c>
      <c r="AE12" s="17">
        <v>0.17993392721159601</v>
      </c>
      <c r="AF12" s="17">
        <v>3.6729154135047397E-2</v>
      </c>
      <c r="AG12" s="17">
        <v>0.32020825957357202</v>
      </c>
      <c r="AH12" s="17"/>
      <c r="AI12" s="17">
        <v>7.7980309833912298E-2</v>
      </c>
      <c r="AJ12" s="17">
        <v>0.11549393579818699</v>
      </c>
      <c r="AK12" s="17">
        <v>0.177450930580764</v>
      </c>
      <c r="AL12" s="17">
        <v>0.150416432437085</v>
      </c>
      <c r="AM12" s="17"/>
      <c r="AN12" s="17">
        <v>0.100299712561814</v>
      </c>
      <c r="AO12" s="17">
        <v>0.12822476086679299</v>
      </c>
      <c r="AP12" s="17"/>
      <c r="AQ12" s="17">
        <v>0.12149156166646501</v>
      </c>
      <c r="AR12" s="17">
        <v>0.123278472849579</v>
      </c>
      <c r="AS12" s="17"/>
      <c r="AT12" s="17">
        <v>6.8427431259523899E-2</v>
      </c>
      <c r="AU12" s="17">
        <v>0.181798202109479</v>
      </c>
      <c r="AV12" s="17">
        <v>6.6760480550460494E-2</v>
      </c>
    </row>
    <row r="13" spans="2:48" x14ac:dyDescent="0.35">
      <c r="B13" s="18" t="s">
        <v>90</v>
      </c>
      <c r="C13" s="17">
        <v>2.1688255226165701E-2</v>
      </c>
      <c r="D13" s="17">
        <v>2.9856199807239001E-2</v>
      </c>
      <c r="E13" s="17">
        <v>1.35111844588926E-2</v>
      </c>
      <c r="F13" s="17"/>
      <c r="G13" s="17">
        <v>1.41742410761865E-2</v>
      </c>
      <c r="H13" s="17">
        <v>2.4552277790856999E-2</v>
      </c>
      <c r="I13" s="17">
        <v>0</v>
      </c>
      <c r="J13" s="17">
        <v>2.1483975647688999E-2</v>
      </c>
      <c r="K13" s="17">
        <v>1.5348869435365399E-2</v>
      </c>
      <c r="L13" s="17">
        <v>4.15116012147176E-2</v>
      </c>
      <c r="M13" s="17"/>
      <c r="N13" s="17">
        <v>2.9541007446188899E-2</v>
      </c>
      <c r="O13" s="17">
        <v>2.9574688509519199E-2</v>
      </c>
      <c r="P13" s="17">
        <v>1.12067248327437E-2</v>
      </c>
      <c r="Q13" s="17">
        <v>1.7043686628005199E-2</v>
      </c>
      <c r="R13" s="17"/>
      <c r="S13" s="17">
        <v>3.0246369581876601E-2</v>
      </c>
      <c r="T13" s="17">
        <v>8.0177939324022202E-3</v>
      </c>
      <c r="U13" s="17">
        <v>0</v>
      </c>
      <c r="V13" s="17">
        <v>7.8840742771742106E-2</v>
      </c>
      <c r="W13" s="17">
        <v>2.8424267971818101E-2</v>
      </c>
      <c r="X13" s="17"/>
      <c r="Y13" s="17">
        <v>2.8773990990088299E-2</v>
      </c>
      <c r="Z13" s="17">
        <v>7.6605747375224397E-3</v>
      </c>
      <c r="AA13" s="17">
        <v>0</v>
      </c>
      <c r="AB13" s="17"/>
      <c r="AC13" s="17">
        <v>3.0971036075265499E-2</v>
      </c>
      <c r="AD13" s="17">
        <v>1.94271166680338E-2</v>
      </c>
      <c r="AE13" s="17">
        <v>1.0336903208031401E-2</v>
      </c>
      <c r="AF13" s="17">
        <v>5.6127392823197099E-2</v>
      </c>
      <c r="AG13" s="17">
        <v>0</v>
      </c>
      <c r="AH13" s="17"/>
      <c r="AI13" s="17">
        <v>3.0510825528469499E-2</v>
      </c>
      <c r="AJ13" s="17">
        <v>1.0232199045726699E-2</v>
      </c>
      <c r="AK13" s="17">
        <v>1.46552589966052E-2</v>
      </c>
      <c r="AL13" s="17">
        <v>0</v>
      </c>
      <c r="AM13" s="17"/>
      <c r="AN13" s="17">
        <v>2.2744431461073099E-2</v>
      </c>
      <c r="AO13" s="17">
        <v>2.1888615279040399E-2</v>
      </c>
      <c r="AP13" s="17"/>
      <c r="AQ13" s="17">
        <v>1.6710159493697201E-3</v>
      </c>
      <c r="AR13" s="17">
        <v>3.4982925457782497E-2</v>
      </c>
      <c r="AS13" s="17"/>
      <c r="AT13" s="17">
        <v>0</v>
      </c>
      <c r="AU13" s="17">
        <v>4.2975398137606001E-2</v>
      </c>
      <c r="AV13" s="17">
        <v>0</v>
      </c>
    </row>
    <row r="14" spans="2:48" x14ac:dyDescent="0.35">
      <c r="B14" s="18" t="s">
        <v>91</v>
      </c>
      <c r="C14" s="21">
        <v>0.66040894737495903</v>
      </c>
      <c r="D14" s="21">
        <v>0.61186464731800905</v>
      </c>
      <c r="E14" s="21">
        <v>0.70900748682063897</v>
      </c>
      <c r="F14" s="21"/>
      <c r="G14" s="21">
        <v>0.77492218256115697</v>
      </c>
      <c r="H14" s="21">
        <v>0.653490442331499</v>
      </c>
      <c r="I14" s="21">
        <v>0.79161872896525198</v>
      </c>
      <c r="J14" s="21">
        <v>0.66738327457058</v>
      </c>
      <c r="K14" s="21">
        <v>0.60603887638507803</v>
      </c>
      <c r="L14" s="21">
        <v>0.56016448208207403</v>
      </c>
      <c r="M14" s="21"/>
      <c r="N14" s="21">
        <v>0.67152172258614196</v>
      </c>
      <c r="O14" s="21">
        <v>0.56525504102340696</v>
      </c>
      <c r="P14" s="21">
        <v>0.66705206331691302</v>
      </c>
      <c r="Q14" s="21">
        <v>0.74369725789277996</v>
      </c>
      <c r="R14" s="21"/>
      <c r="S14" s="21">
        <v>0.52606297139111402</v>
      </c>
      <c r="T14" s="21">
        <v>0.80135539393363098</v>
      </c>
      <c r="U14" s="21">
        <v>0.65490433880177301</v>
      </c>
      <c r="V14" s="21">
        <v>0.57637910676335102</v>
      </c>
      <c r="W14" s="21">
        <v>0.61449462901171803</v>
      </c>
      <c r="X14" s="21"/>
      <c r="Y14" s="21">
        <v>0.54371530577266403</v>
      </c>
      <c r="Z14" s="21">
        <v>0.78917757129253496</v>
      </c>
      <c r="AA14" s="21">
        <v>0.75278793327326499</v>
      </c>
      <c r="AB14" s="21"/>
      <c r="AC14" s="21">
        <v>0.64943830508628897</v>
      </c>
      <c r="AD14" s="21">
        <v>0.66661904514186399</v>
      </c>
      <c r="AE14" s="21">
        <v>0.59975874703723897</v>
      </c>
      <c r="AF14" s="21">
        <v>0.71010999652540896</v>
      </c>
      <c r="AG14" s="21">
        <v>0.61788207645044202</v>
      </c>
      <c r="AH14" s="21"/>
      <c r="AI14" s="21">
        <v>0.72288937371485396</v>
      </c>
      <c r="AJ14" s="21">
        <v>0.68806058210712595</v>
      </c>
      <c r="AK14" s="21">
        <v>0.57311782258114896</v>
      </c>
      <c r="AL14" s="21">
        <v>0.66993279698001196</v>
      </c>
      <c r="AM14" s="21"/>
      <c r="AN14" s="21">
        <v>0.80053870586385301</v>
      </c>
      <c r="AO14" s="21">
        <v>0.62884134906433897</v>
      </c>
      <c r="AP14" s="21"/>
      <c r="AQ14" s="21">
        <v>0.71314387170104698</v>
      </c>
      <c r="AR14" s="21">
        <v>0.62633628813687503</v>
      </c>
      <c r="AS14" s="21"/>
      <c r="AT14" s="21">
        <v>0.80554289984734695</v>
      </c>
      <c r="AU14" s="21">
        <v>0.62780418287581097</v>
      </c>
      <c r="AV14" s="21">
        <v>0.77299460655235597</v>
      </c>
    </row>
    <row r="15" spans="2:48" x14ac:dyDescent="0.35">
      <c r="B15" s="18" t="s">
        <v>92</v>
      </c>
      <c r="C15" s="21">
        <v>0.317902797398876</v>
      </c>
      <c r="D15" s="21">
        <v>0.35827915287475198</v>
      </c>
      <c r="E15" s="21">
        <v>0.27748132872046799</v>
      </c>
      <c r="F15" s="21"/>
      <c r="G15" s="21">
        <v>0.210903576362657</v>
      </c>
      <c r="H15" s="21">
        <v>0.321957279877644</v>
      </c>
      <c r="I15" s="21">
        <v>0.20838127103474799</v>
      </c>
      <c r="J15" s="21">
        <v>0.311132749781731</v>
      </c>
      <c r="K15" s="21">
        <v>0.37861225417955602</v>
      </c>
      <c r="L15" s="21">
        <v>0.39832391670320899</v>
      </c>
      <c r="M15" s="21"/>
      <c r="N15" s="21">
        <v>0.29893726996766901</v>
      </c>
      <c r="O15" s="21">
        <v>0.40517027046707299</v>
      </c>
      <c r="P15" s="21">
        <v>0.32174121185034299</v>
      </c>
      <c r="Q15" s="21">
        <v>0.239259055479215</v>
      </c>
      <c r="R15" s="21"/>
      <c r="S15" s="21">
        <v>0.44369065902700999</v>
      </c>
      <c r="T15" s="21">
        <v>0.19062681213396701</v>
      </c>
      <c r="U15" s="21">
        <v>0.34509566119822699</v>
      </c>
      <c r="V15" s="21">
        <v>0.34478015046490701</v>
      </c>
      <c r="W15" s="21">
        <v>0.35708110301646401</v>
      </c>
      <c r="X15" s="21"/>
      <c r="Y15" s="21">
        <v>0.42751070323724799</v>
      </c>
      <c r="Z15" s="21">
        <v>0.20316185396994199</v>
      </c>
      <c r="AA15" s="21">
        <v>0.24721206672673501</v>
      </c>
      <c r="AB15" s="21"/>
      <c r="AC15" s="21">
        <v>0.31959065883844501</v>
      </c>
      <c r="AD15" s="21">
        <v>0.31395383819010197</v>
      </c>
      <c r="AE15" s="21">
        <v>0.38990434975472998</v>
      </c>
      <c r="AF15" s="21">
        <v>0.233762610651394</v>
      </c>
      <c r="AG15" s="21">
        <v>0.38211792354955798</v>
      </c>
      <c r="AH15" s="21"/>
      <c r="AI15" s="21">
        <v>0.24659980075667601</v>
      </c>
      <c r="AJ15" s="21">
        <v>0.30170721884714702</v>
      </c>
      <c r="AK15" s="21">
        <v>0.41222691842224601</v>
      </c>
      <c r="AL15" s="21">
        <v>0.33006720301998799</v>
      </c>
      <c r="AM15" s="21"/>
      <c r="AN15" s="21">
        <v>0.176716862675074</v>
      </c>
      <c r="AO15" s="21">
        <v>0.34927003565662101</v>
      </c>
      <c r="AP15" s="21"/>
      <c r="AQ15" s="21">
        <v>0.28518511234958299</v>
      </c>
      <c r="AR15" s="21">
        <v>0.33868078640534199</v>
      </c>
      <c r="AS15" s="21"/>
      <c r="AT15" s="21">
        <v>0.194457100152653</v>
      </c>
      <c r="AU15" s="21">
        <v>0.329220418986583</v>
      </c>
      <c r="AV15" s="21">
        <v>0.227005393447644</v>
      </c>
    </row>
    <row r="16" spans="2:48" x14ac:dyDescent="0.35">
      <c r="B16" s="18" t="s">
        <v>93</v>
      </c>
      <c r="C16" s="22">
        <v>0.34250614997608297</v>
      </c>
      <c r="D16" s="22">
        <v>0.25358549444325601</v>
      </c>
      <c r="E16" s="22">
        <v>0.43152615810017098</v>
      </c>
      <c r="F16" s="22"/>
      <c r="G16" s="22">
        <v>0.56401860619849997</v>
      </c>
      <c r="H16" s="22">
        <v>0.331533162453855</v>
      </c>
      <c r="I16" s="22">
        <v>0.58323745793050297</v>
      </c>
      <c r="J16" s="22">
        <v>0.356250524788849</v>
      </c>
      <c r="K16" s="22">
        <v>0.22742662220552201</v>
      </c>
      <c r="L16" s="22">
        <v>0.16184056537886499</v>
      </c>
      <c r="M16" s="22"/>
      <c r="N16" s="22">
        <v>0.372584452618474</v>
      </c>
      <c r="O16" s="22">
        <v>0.16008477055633399</v>
      </c>
      <c r="P16" s="22">
        <v>0.34531085146656898</v>
      </c>
      <c r="Q16" s="22">
        <v>0.50443820241356496</v>
      </c>
      <c r="R16" s="22"/>
      <c r="S16" s="22">
        <v>8.2372312364104402E-2</v>
      </c>
      <c r="T16" s="22">
        <v>0.61072858179966305</v>
      </c>
      <c r="U16" s="22">
        <v>0.30980867760354502</v>
      </c>
      <c r="V16" s="22">
        <v>0.23159895629844399</v>
      </c>
      <c r="W16" s="22">
        <v>0.25741352599525402</v>
      </c>
      <c r="X16" s="22"/>
      <c r="Y16" s="22">
        <v>0.11620460253541599</v>
      </c>
      <c r="Z16" s="22">
        <v>0.58601571732259305</v>
      </c>
      <c r="AA16" s="22">
        <v>0.50557586654652997</v>
      </c>
      <c r="AB16" s="22"/>
      <c r="AC16" s="22">
        <v>0.32984764624784402</v>
      </c>
      <c r="AD16" s="22">
        <v>0.35266520695176301</v>
      </c>
      <c r="AE16" s="22">
        <v>0.20985439728250899</v>
      </c>
      <c r="AF16" s="22">
        <v>0.47634738587401498</v>
      </c>
      <c r="AG16" s="22">
        <v>0.23576415290088501</v>
      </c>
      <c r="AH16" s="22"/>
      <c r="AI16" s="22">
        <v>0.47628957295817798</v>
      </c>
      <c r="AJ16" s="22">
        <v>0.38635336325997899</v>
      </c>
      <c r="AK16" s="22">
        <v>0.160890904158903</v>
      </c>
      <c r="AL16" s="22">
        <v>0.33986559396002403</v>
      </c>
      <c r="AM16" s="22"/>
      <c r="AN16" s="22">
        <v>0.62382184318877898</v>
      </c>
      <c r="AO16" s="22">
        <v>0.27957131340771901</v>
      </c>
      <c r="AP16" s="22"/>
      <c r="AQ16" s="22">
        <v>0.42795875935146399</v>
      </c>
      <c r="AR16" s="22">
        <v>0.28765550173153298</v>
      </c>
      <c r="AS16" s="22"/>
      <c r="AT16" s="22">
        <v>0.61108579969469501</v>
      </c>
      <c r="AU16" s="22">
        <v>0.29858376388922903</v>
      </c>
      <c r="AV16" s="22">
        <v>0.54598921310471205</v>
      </c>
    </row>
    <row r="17" spans="2:2" x14ac:dyDescent="0.35">
      <c r="B17" s="16"/>
    </row>
    <row r="18" spans="2:2" x14ac:dyDescent="0.35">
      <c r="B18" t="s">
        <v>81</v>
      </c>
    </row>
    <row r="19" spans="2:2" x14ac:dyDescent="0.35">
      <c r="B19" t="s">
        <v>82</v>
      </c>
    </row>
    <row r="21" spans="2:2" x14ac:dyDescent="0.35">
      <c r="B21"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V21"/>
  <sheetViews>
    <sheetView showGridLines="0" workbookViewId="0">
      <pane xSplit="2" topLeftCell="Y1" activePane="topRight" state="frozen"/>
      <selection pane="topRight" activeCell="AT9" sqref="AT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x14ac:dyDescent="0.35">
      <c r="B9" s="18" t="s">
        <v>86</v>
      </c>
      <c r="C9" s="17">
        <v>0.35648217247995101</v>
      </c>
      <c r="D9" s="17">
        <v>0.41647809826452498</v>
      </c>
      <c r="E9" s="17">
        <v>0.29641921220652601</v>
      </c>
      <c r="F9" s="17"/>
      <c r="G9" s="17">
        <v>0.16550337385049299</v>
      </c>
      <c r="H9" s="17">
        <v>0.23199989817084399</v>
      </c>
      <c r="I9" s="17">
        <v>0.23196882957009399</v>
      </c>
      <c r="J9" s="17">
        <v>0.32712658746859702</v>
      </c>
      <c r="K9" s="17">
        <v>0.45023592649206801</v>
      </c>
      <c r="L9" s="17">
        <v>0.56603272095178803</v>
      </c>
      <c r="M9" s="17"/>
      <c r="N9" s="17">
        <v>0.350754541157837</v>
      </c>
      <c r="O9" s="17">
        <v>0.432040754793381</v>
      </c>
      <c r="P9" s="17">
        <v>0.300606820528662</v>
      </c>
      <c r="Q9" s="17">
        <v>0.32661749611681601</v>
      </c>
      <c r="R9" s="17"/>
      <c r="S9" s="17">
        <v>0.54863496699980097</v>
      </c>
      <c r="T9" s="17">
        <v>0.25347923912560399</v>
      </c>
      <c r="U9" s="17">
        <v>0.35332872639867102</v>
      </c>
      <c r="V9" s="17">
        <v>0.26877283903946397</v>
      </c>
      <c r="W9" s="17">
        <v>0.24584199866048101</v>
      </c>
      <c r="X9" s="17"/>
      <c r="Y9" s="17">
        <v>0.55723338134762401</v>
      </c>
      <c r="Z9" s="17">
        <v>0.255702898062313</v>
      </c>
      <c r="AA9" s="17">
        <v>0.286447169793978</v>
      </c>
      <c r="AB9" s="17"/>
      <c r="AC9" s="17">
        <v>0.41686704329246599</v>
      </c>
      <c r="AD9" s="17">
        <v>0.28607097832198702</v>
      </c>
      <c r="AE9" s="17">
        <v>0.34004574598655601</v>
      </c>
      <c r="AF9" s="17">
        <v>0.28605748639539402</v>
      </c>
      <c r="AG9" s="17">
        <v>0.34490717347119298</v>
      </c>
      <c r="AH9" s="17"/>
      <c r="AI9" s="17">
        <v>0.33091207682177298</v>
      </c>
      <c r="AJ9" s="17">
        <v>0.36444934019206499</v>
      </c>
      <c r="AK9" s="17">
        <v>0.33470994237656398</v>
      </c>
      <c r="AL9" s="17">
        <v>0.31582404942426401</v>
      </c>
      <c r="AM9" s="17"/>
      <c r="AN9" s="17">
        <v>0.223107085495204</v>
      </c>
      <c r="AO9" s="17">
        <v>0.38272824433470498</v>
      </c>
      <c r="AP9" s="17"/>
      <c r="AQ9" s="17">
        <v>0.32614703627414998</v>
      </c>
      <c r="AR9" s="17">
        <v>0.37861020079291702</v>
      </c>
      <c r="AS9" s="17"/>
      <c r="AT9" s="17">
        <v>0.196356013408819</v>
      </c>
      <c r="AU9" s="17">
        <v>0.57214528483905103</v>
      </c>
      <c r="AV9" s="17">
        <v>0.33870795107846402</v>
      </c>
    </row>
    <row r="10" spans="2:48" x14ac:dyDescent="0.35">
      <c r="B10" s="18" t="s">
        <v>87</v>
      </c>
      <c r="C10" s="17">
        <v>0.37363557409418802</v>
      </c>
      <c r="D10" s="17">
        <v>0.361019964958047</v>
      </c>
      <c r="E10" s="17">
        <v>0.38626527886930601</v>
      </c>
      <c r="F10" s="17"/>
      <c r="G10" s="17">
        <v>0.48075467276504202</v>
      </c>
      <c r="H10" s="17">
        <v>0.39624026522579697</v>
      </c>
      <c r="I10" s="17">
        <v>0.43282638603599199</v>
      </c>
      <c r="J10" s="17">
        <v>0.47817290237404902</v>
      </c>
      <c r="K10" s="17">
        <v>0.30802627282829498</v>
      </c>
      <c r="L10" s="17">
        <v>0.24438505472917199</v>
      </c>
      <c r="M10" s="17"/>
      <c r="N10" s="17">
        <v>0.35610406343323397</v>
      </c>
      <c r="O10" s="17">
        <v>0.307368944862351</v>
      </c>
      <c r="P10" s="17">
        <v>0.46023972747378</v>
      </c>
      <c r="Q10" s="17">
        <v>0.39035054003317798</v>
      </c>
      <c r="R10" s="17"/>
      <c r="S10" s="17">
        <v>0.28544140447337402</v>
      </c>
      <c r="T10" s="17">
        <v>0.38894295457589201</v>
      </c>
      <c r="U10" s="17">
        <v>0.444909509692752</v>
      </c>
      <c r="V10" s="17">
        <v>0.47530954872217501</v>
      </c>
      <c r="W10" s="17">
        <v>0.38358714537784999</v>
      </c>
      <c r="X10" s="17"/>
      <c r="Y10" s="17">
        <v>0.31267752491012701</v>
      </c>
      <c r="Z10" s="17">
        <v>0.385194339588318</v>
      </c>
      <c r="AA10" s="17">
        <v>0.49733394413193999</v>
      </c>
      <c r="AB10" s="17"/>
      <c r="AC10" s="17">
        <v>0.42314342893765</v>
      </c>
      <c r="AD10" s="17">
        <v>0.46309037329892</v>
      </c>
      <c r="AE10" s="17">
        <v>0.33365890923267999</v>
      </c>
      <c r="AF10" s="17">
        <v>0.29876257252567001</v>
      </c>
      <c r="AG10" s="17">
        <v>0.124819030989211</v>
      </c>
      <c r="AH10" s="17"/>
      <c r="AI10" s="17">
        <v>0.34066362625822699</v>
      </c>
      <c r="AJ10" s="17">
        <v>0.35014360635529901</v>
      </c>
      <c r="AK10" s="17">
        <v>0.44313969011160598</v>
      </c>
      <c r="AL10" s="17">
        <v>0.44979123330506399</v>
      </c>
      <c r="AM10" s="17"/>
      <c r="AN10" s="17">
        <v>0.44988333711746797</v>
      </c>
      <c r="AO10" s="17">
        <v>0.356614003284837</v>
      </c>
      <c r="AP10" s="17"/>
      <c r="AQ10" s="17">
        <v>0.43854599683995799</v>
      </c>
      <c r="AR10" s="17">
        <v>0.32837772452386199</v>
      </c>
      <c r="AS10" s="17"/>
      <c r="AT10" s="17">
        <v>0.43668831161072003</v>
      </c>
      <c r="AU10" s="17">
        <v>0.26741381357444799</v>
      </c>
      <c r="AV10" s="17">
        <v>0.48031825437638098</v>
      </c>
    </row>
    <row r="11" spans="2:48" x14ac:dyDescent="0.35">
      <c r="B11" s="18" t="s">
        <v>88</v>
      </c>
      <c r="C11" s="17">
        <v>0.20209133838689</v>
      </c>
      <c r="D11" s="17">
        <v>0.16921765435619299</v>
      </c>
      <c r="E11" s="17">
        <v>0.23500175275513499</v>
      </c>
      <c r="F11" s="17"/>
      <c r="G11" s="17">
        <v>0.226277839952784</v>
      </c>
      <c r="H11" s="17">
        <v>0.267334727257867</v>
      </c>
      <c r="I11" s="17">
        <v>0.24617293883854899</v>
      </c>
      <c r="J11" s="17">
        <v>0.13395169871638499</v>
      </c>
      <c r="K11" s="17">
        <v>0.213304815385644</v>
      </c>
      <c r="L11" s="17">
        <v>0.15660059362576301</v>
      </c>
      <c r="M11" s="17"/>
      <c r="N11" s="17">
        <v>0.1782036709789</v>
      </c>
      <c r="O11" s="17">
        <v>0.18534648862009601</v>
      </c>
      <c r="P11" s="17">
        <v>0.19444636103054799</v>
      </c>
      <c r="Q11" s="17">
        <v>0.24251966468369601</v>
      </c>
      <c r="R11" s="17"/>
      <c r="S11" s="17">
        <v>0.117247431274104</v>
      </c>
      <c r="T11" s="17">
        <v>0.278211686223299</v>
      </c>
      <c r="U11" s="17">
        <v>0.111936802492073</v>
      </c>
      <c r="V11" s="17">
        <v>0.25591761223836201</v>
      </c>
      <c r="W11" s="17">
        <v>0.25763818013357598</v>
      </c>
      <c r="X11" s="17"/>
      <c r="Y11" s="17">
        <v>7.4930852157122599E-2</v>
      </c>
      <c r="Z11" s="17">
        <v>0.27755177882251097</v>
      </c>
      <c r="AA11" s="17">
        <v>0.13536066692637899</v>
      </c>
      <c r="AB11" s="17"/>
      <c r="AC11" s="17">
        <v>0.12221395430597901</v>
      </c>
      <c r="AD11" s="17">
        <v>0.22478074573742499</v>
      </c>
      <c r="AE11" s="17">
        <v>0.22660184931763699</v>
      </c>
      <c r="AF11" s="17">
        <v>0.23302253368600301</v>
      </c>
      <c r="AG11" s="17">
        <v>0.31524434510006699</v>
      </c>
      <c r="AH11" s="17"/>
      <c r="AI11" s="17">
        <v>0.23867421672029801</v>
      </c>
      <c r="AJ11" s="17">
        <v>0.22423750606763801</v>
      </c>
      <c r="AK11" s="17">
        <v>0.173070764577122</v>
      </c>
      <c r="AL11" s="17">
        <v>0.15173949320261901</v>
      </c>
      <c r="AM11" s="17"/>
      <c r="AN11" s="17">
        <v>0.21024930454014901</v>
      </c>
      <c r="AO11" s="17">
        <v>0.200762385905048</v>
      </c>
      <c r="AP11" s="17"/>
      <c r="AQ11" s="17">
        <v>0.16673670564607301</v>
      </c>
      <c r="AR11" s="17">
        <v>0.22799962736082</v>
      </c>
      <c r="AS11" s="17"/>
      <c r="AT11" s="17">
        <v>0.27963608992427202</v>
      </c>
      <c r="AU11" s="17">
        <v>6.7865610229481899E-2</v>
      </c>
      <c r="AV11" s="17">
        <v>0.14558601768931001</v>
      </c>
    </row>
    <row r="12" spans="2:48" x14ac:dyDescent="0.35">
      <c r="B12" s="18" t="s">
        <v>89</v>
      </c>
      <c r="C12" s="17">
        <v>4.8198251386107102E-2</v>
      </c>
      <c r="D12" s="17">
        <v>3.0230059154201801E-2</v>
      </c>
      <c r="E12" s="17">
        <v>6.6186519790953594E-2</v>
      </c>
      <c r="F12" s="17"/>
      <c r="G12" s="17">
        <v>0.121104753062861</v>
      </c>
      <c r="H12" s="17">
        <v>8.4817482623518001E-2</v>
      </c>
      <c r="I12" s="17">
        <v>8.9031845555365002E-2</v>
      </c>
      <c r="J12" s="17">
        <v>2.4773824377488901E-2</v>
      </c>
      <c r="K12" s="17">
        <v>0</v>
      </c>
      <c r="L12" s="17">
        <v>1.17682799583634E-2</v>
      </c>
      <c r="M12" s="17"/>
      <c r="N12" s="17">
        <v>0.103641369244011</v>
      </c>
      <c r="O12" s="17">
        <v>4.9328520630910602E-2</v>
      </c>
      <c r="P12" s="17">
        <v>2.7997209406216798E-2</v>
      </c>
      <c r="Q12" s="17">
        <v>2.7531855291928298E-2</v>
      </c>
      <c r="R12" s="17"/>
      <c r="S12" s="17">
        <v>3.2466423864175503E-2</v>
      </c>
      <c r="T12" s="17">
        <v>5.2720046285939903E-2</v>
      </c>
      <c r="U12" s="17">
        <v>8.9824961416503299E-2</v>
      </c>
      <c r="V12" s="17">
        <v>0</v>
      </c>
      <c r="W12" s="17">
        <v>9.58810044476818E-2</v>
      </c>
      <c r="X12" s="17"/>
      <c r="Y12" s="17">
        <v>3.4667682030864101E-2</v>
      </c>
      <c r="Z12" s="17">
        <v>6.2733203288637296E-2</v>
      </c>
      <c r="AA12" s="17">
        <v>8.0858219147703497E-2</v>
      </c>
      <c r="AB12" s="17"/>
      <c r="AC12" s="17">
        <v>2.34584745023961E-2</v>
      </c>
      <c r="AD12" s="17">
        <v>2.2699203508527398E-2</v>
      </c>
      <c r="AE12" s="17">
        <v>6.9538703969936805E-2</v>
      </c>
      <c r="AF12" s="17">
        <v>0.14465868478104901</v>
      </c>
      <c r="AG12" s="17">
        <v>0.21502945043953001</v>
      </c>
      <c r="AH12" s="17"/>
      <c r="AI12" s="17">
        <v>5.88490106842448E-2</v>
      </c>
      <c r="AJ12" s="17">
        <v>3.7646517919635997E-2</v>
      </c>
      <c r="AK12" s="17">
        <v>3.4424343938103098E-2</v>
      </c>
      <c r="AL12" s="17">
        <v>8.2645224068052706E-2</v>
      </c>
      <c r="AM12" s="17"/>
      <c r="AN12" s="17">
        <v>9.4015841386105706E-2</v>
      </c>
      <c r="AO12" s="17">
        <v>4.0531789664943099E-2</v>
      </c>
      <c r="AP12" s="17"/>
      <c r="AQ12" s="17">
        <v>6.12259540274913E-2</v>
      </c>
      <c r="AR12" s="17">
        <v>3.6362763020888103E-2</v>
      </c>
      <c r="AS12" s="17"/>
      <c r="AT12" s="17">
        <v>6.9267331508255106E-2</v>
      </c>
      <c r="AU12" s="17">
        <v>4.9599893219413098E-2</v>
      </c>
      <c r="AV12" s="17">
        <v>3.5387776855845501E-2</v>
      </c>
    </row>
    <row r="13" spans="2:48" x14ac:dyDescent="0.35">
      <c r="B13" s="18" t="s">
        <v>90</v>
      </c>
      <c r="C13" s="17">
        <v>1.95926636528648E-2</v>
      </c>
      <c r="D13" s="17">
        <v>2.30542232670333E-2</v>
      </c>
      <c r="E13" s="17">
        <v>1.6127236378078998E-2</v>
      </c>
      <c r="F13" s="17"/>
      <c r="G13" s="17">
        <v>6.3593603688207601E-3</v>
      </c>
      <c r="H13" s="17">
        <v>1.9607626721974799E-2</v>
      </c>
      <c r="I13" s="17">
        <v>0</v>
      </c>
      <c r="J13" s="17">
        <v>3.5974987063479902E-2</v>
      </c>
      <c r="K13" s="17">
        <v>2.8432985293993199E-2</v>
      </c>
      <c r="L13" s="17">
        <v>2.1213350734913799E-2</v>
      </c>
      <c r="M13" s="17"/>
      <c r="N13" s="17">
        <v>1.1296355186017499E-2</v>
      </c>
      <c r="O13" s="17">
        <v>2.5915291093261399E-2</v>
      </c>
      <c r="P13" s="17">
        <v>1.6709881560792401E-2</v>
      </c>
      <c r="Q13" s="17">
        <v>1.29804438743822E-2</v>
      </c>
      <c r="R13" s="17"/>
      <c r="S13" s="17">
        <v>1.62097733885453E-2</v>
      </c>
      <c r="T13" s="17">
        <v>2.6646073789265701E-2</v>
      </c>
      <c r="U13" s="17">
        <v>0</v>
      </c>
      <c r="V13" s="17">
        <v>0</v>
      </c>
      <c r="W13" s="17">
        <v>1.70516713804112E-2</v>
      </c>
      <c r="X13" s="17"/>
      <c r="Y13" s="17">
        <v>2.04905595542627E-2</v>
      </c>
      <c r="Z13" s="17">
        <v>1.8817780238220599E-2</v>
      </c>
      <c r="AA13" s="17">
        <v>0</v>
      </c>
      <c r="AB13" s="17"/>
      <c r="AC13" s="17">
        <v>1.43170989615086E-2</v>
      </c>
      <c r="AD13" s="17">
        <v>3.3586991331399801E-3</v>
      </c>
      <c r="AE13" s="17">
        <v>3.0154791493190301E-2</v>
      </c>
      <c r="AF13" s="17">
        <v>3.7498722611884097E-2</v>
      </c>
      <c r="AG13" s="17">
        <v>0</v>
      </c>
      <c r="AH13" s="17"/>
      <c r="AI13" s="17">
        <v>3.0901069515457499E-2</v>
      </c>
      <c r="AJ13" s="17">
        <v>2.3523029465362399E-2</v>
      </c>
      <c r="AK13" s="17">
        <v>1.46552589966052E-2</v>
      </c>
      <c r="AL13" s="17">
        <v>0</v>
      </c>
      <c r="AM13" s="17"/>
      <c r="AN13" s="17">
        <v>2.2744431461073099E-2</v>
      </c>
      <c r="AO13" s="17">
        <v>1.93635768104665E-2</v>
      </c>
      <c r="AP13" s="17"/>
      <c r="AQ13" s="17">
        <v>7.3443072123274703E-3</v>
      </c>
      <c r="AR13" s="17">
        <v>2.8649684301512799E-2</v>
      </c>
      <c r="AS13" s="17"/>
      <c r="AT13" s="17">
        <v>1.8052253547934299E-2</v>
      </c>
      <c r="AU13" s="17">
        <v>4.2975398137606001E-2</v>
      </c>
      <c r="AV13" s="17">
        <v>0</v>
      </c>
    </row>
    <row r="14" spans="2:48" x14ac:dyDescent="0.35">
      <c r="B14" s="18" t="s">
        <v>91</v>
      </c>
      <c r="C14" s="21">
        <v>0.73011774657413897</v>
      </c>
      <c r="D14" s="21">
        <v>0.77749806322257198</v>
      </c>
      <c r="E14" s="21">
        <v>0.68268449107583196</v>
      </c>
      <c r="F14" s="21"/>
      <c r="G14" s="21">
        <v>0.64625804661553499</v>
      </c>
      <c r="H14" s="21">
        <v>0.62824016339664002</v>
      </c>
      <c r="I14" s="21">
        <v>0.66479521560608601</v>
      </c>
      <c r="J14" s="21">
        <v>0.80529948984264599</v>
      </c>
      <c r="K14" s="21">
        <v>0.75826219932036298</v>
      </c>
      <c r="L14" s="21">
        <v>0.81041777568095996</v>
      </c>
      <c r="M14" s="21"/>
      <c r="N14" s="21">
        <v>0.70685860459107097</v>
      </c>
      <c r="O14" s="21">
        <v>0.739409699655732</v>
      </c>
      <c r="P14" s="21">
        <v>0.760846548002443</v>
      </c>
      <c r="Q14" s="21">
        <v>0.71696803614999405</v>
      </c>
      <c r="R14" s="21"/>
      <c r="S14" s="21">
        <v>0.83407637147317504</v>
      </c>
      <c r="T14" s="21">
        <v>0.642422193701496</v>
      </c>
      <c r="U14" s="21">
        <v>0.79823823609142397</v>
      </c>
      <c r="V14" s="21">
        <v>0.74408238776163804</v>
      </c>
      <c r="W14" s="21">
        <v>0.62942914403833095</v>
      </c>
      <c r="X14" s="21"/>
      <c r="Y14" s="21">
        <v>0.86991090625775103</v>
      </c>
      <c r="Z14" s="21">
        <v>0.640897237650631</v>
      </c>
      <c r="AA14" s="21">
        <v>0.78378111392591798</v>
      </c>
      <c r="AB14" s="21"/>
      <c r="AC14" s="21">
        <v>0.84001047223011605</v>
      </c>
      <c r="AD14" s="21">
        <v>0.74916135162090702</v>
      </c>
      <c r="AE14" s="21">
        <v>0.67370465521923595</v>
      </c>
      <c r="AF14" s="21">
        <v>0.58482005892106503</v>
      </c>
      <c r="AG14" s="21">
        <v>0.46972620446040397</v>
      </c>
      <c r="AH14" s="21"/>
      <c r="AI14" s="21">
        <v>0.67157570308000003</v>
      </c>
      <c r="AJ14" s="21">
        <v>0.71459294654736405</v>
      </c>
      <c r="AK14" s="21">
        <v>0.77784963248816996</v>
      </c>
      <c r="AL14" s="21">
        <v>0.76561528272932799</v>
      </c>
      <c r="AM14" s="21"/>
      <c r="AN14" s="21">
        <v>0.67299042261267195</v>
      </c>
      <c r="AO14" s="21">
        <v>0.73934224761954204</v>
      </c>
      <c r="AP14" s="21"/>
      <c r="AQ14" s="21">
        <v>0.76469303311410797</v>
      </c>
      <c r="AR14" s="21">
        <v>0.70698792531677901</v>
      </c>
      <c r="AS14" s="21"/>
      <c r="AT14" s="21">
        <v>0.633044325019539</v>
      </c>
      <c r="AU14" s="21">
        <v>0.83955909841349896</v>
      </c>
      <c r="AV14" s="21">
        <v>0.81902620545484495</v>
      </c>
    </row>
    <row r="15" spans="2:48" x14ac:dyDescent="0.35">
      <c r="B15" s="18" t="s">
        <v>92</v>
      </c>
      <c r="C15" s="21">
        <v>0.25028958977299698</v>
      </c>
      <c r="D15" s="21">
        <v>0.199447713510394</v>
      </c>
      <c r="E15" s="21">
        <v>0.30118827254608899</v>
      </c>
      <c r="F15" s="21"/>
      <c r="G15" s="21">
        <v>0.347382593015644</v>
      </c>
      <c r="H15" s="21">
        <v>0.35215220988138501</v>
      </c>
      <c r="I15" s="21">
        <v>0.33520478439391399</v>
      </c>
      <c r="J15" s="21">
        <v>0.158725523093874</v>
      </c>
      <c r="K15" s="21">
        <v>0.213304815385644</v>
      </c>
      <c r="L15" s="21">
        <v>0.168368873584126</v>
      </c>
      <c r="M15" s="21"/>
      <c r="N15" s="21">
        <v>0.28184504022291201</v>
      </c>
      <c r="O15" s="21">
        <v>0.23467500925100701</v>
      </c>
      <c r="P15" s="21">
        <v>0.22244357043676499</v>
      </c>
      <c r="Q15" s="21">
        <v>0.27005151997562399</v>
      </c>
      <c r="R15" s="21"/>
      <c r="S15" s="21">
        <v>0.14971385513828001</v>
      </c>
      <c r="T15" s="21">
        <v>0.33093173250923802</v>
      </c>
      <c r="U15" s="21">
        <v>0.201761763908576</v>
      </c>
      <c r="V15" s="21">
        <v>0.25591761223836201</v>
      </c>
      <c r="W15" s="21">
        <v>0.35351918458125797</v>
      </c>
      <c r="X15" s="21"/>
      <c r="Y15" s="21">
        <v>0.109598534187987</v>
      </c>
      <c r="Z15" s="21">
        <v>0.34028498211114799</v>
      </c>
      <c r="AA15" s="21">
        <v>0.21621888607408199</v>
      </c>
      <c r="AB15" s="21"/>
      <c r="AC15" s="21">
        <v>0.145672428808375</v>
      </c>
      <c r="AD15" s="21">
        <v>0.24747994924595301</v>
      </c>
      <c r="AE15" s="21">
        <v>0.29614055328757399</v>
      </c>
      <c r="AF15" s="21">
        <v>0.37768121846705099</v>
      </c>
      <c r="AG15" s="21">
        <v>0.53027379553959597</v>
      </c>
      <c r="AH15" s="21"/>
      <c r="AI15" s="21">
        <v>0.29752322740454301</v>
      </c>
      <c r="AJ15" s="21">
        <v>0.26188402398727401</v>
      </c>
      <c r="AK15" s="21">
        <v>0.20749510851522501</v>
      </c>
      <c r="AL15" s="21">
        <v>0.23438471727067201</v>
      </c>
      <c r="AM15" s="21"/>
      <c r="AN15" s="21">
        <v>0.30426514592625498</v>
      </c>
      <c r="AO15" s="21">
        <v>0.241294175569991</v>
      </c>
      <c r="AP15" s="21"/>
      <c r="AQ15" s="21">
        <v>0.22796265967356499</v>
      </c>
      <c r="AR15" s="21">
        <v>0.264362390381708</v>
      </c>
      <c r="AS15" s="21"/>
      <c r="AT15" s="21">
        <v>0.34890342143252701</v>
      </c>
      <c r="AU15" s="21">
        <v>0.117465503448895</v>
      </c>
      <c r="AV15" s="21">
        <v>0.180973794545155</v>
      </c>
    </row>
    <row r="16" spans="2:48" x14ac:dyDescent="0.35">
      <c r="B16" s="18" t="s">
        <v>93</v>
      </c>
      <c r="C16" s="22">
        <v>0.47982815680114199</v>
      </c>
      <c r="D16" s="22">
        <v>0.57805034971217795</v>
      </c>
      <c r="E16" s="22">
        <v>0.38149621852974402</v>
      </c>
      <c r="F16" s="22"/>
      <c r="G16" s="22">
        <v>0.29887545359989098</v>
      </c>
      <c r="H16" s="22">
        <v>0.276087953515255</v>
      </c>
      <c r="I16" s="22">
        <v>0.32959043121217202</v>
      </c>
      <c r="J16" s="22">
        <v>0.64657396674877199</v>
      </c>
      <c r="K16" s="22">
        <v>0.54495738393471904</v>
      </c>
      <c r="L16" s="22">
        <v>0.64204890209683396</v>
      </c>
      <c r="M16" s="22"/>
      <c r="N16" s="22">
        <v>0.42501356436815901</v>
      </c>
      <c r="O16" s="22">
        <v>0.50473469040472496</v>
      </c>
      <c r="P16" s="22">
        <v>0.53840297756567801</v>
      </c>
      <c r="Q16" s="22">
        <v>0.44691651617437</v>
      </c>
      <c r="R16" s="22"/>
      <c r="S16" s="22">
        <v>0.68436251633489498</v>
      </c>
      <c r="T16" s="22">
        <v>0.31149046119225798</v>
      </c>
      <c r="U16" s="22">
        <v>0.59647647218284705</v>
      </c>
      <c r="V16" s="22">
        <v>0.48816477552327697</v>
      </c>
      <c r="W16" s="22">
        <v>0.27590995945707297</v>
      </c>
      <c r="X16" s="22"/>
      <c r="Y16" s="22">
        <v>0.76031237206976399</v>
      </c>
      <c r="Z16" s="22">
        <v>0.30061225553948301</v>
      </c>
      <c r="AA16" s="22">
        <v>0.56756222785183497</v>
      </c>
      <c r="AB16" s="22"/>
      <c r="AC16" s="22">
        <v>0.69433804342174099</v>
      </c>
      <c r="AD16" s="22">
        <v>0.50168140237495396</v>
      </c>
      <c r="AE16" s="22">
        <v>0.37756410193166201</v>
      </c>
      <c r="AF16" s="22">
        <v>0.20713884045401301</v>
      </c>
      <c r="AG16" s="22">
        <v>-6.0547591079192803E-2</v>
      </c>
      <c r="AH16" s="22"/>
      <c r="AI16" s="22">
        <v>0.37405247567545702</v>
      </c>
      <c r="AJ16" s="22">
        <v>0.45270892256008999</v>
      </c>
      <c r="AK16" s="22">
        <v>0.57035452397294395</v>
      </c>
      <c r="AL16" s="22">
        <v>0.53123056545865599</v>
      </c>
      <c r="AM16" s="22"/>
      <c r="AN16" s="22">
        <v>0.36872527668641703</v>
      </c>
      <c r="AO16" s="22">
        <v>0.49804807204955098</v>
      </c>
      <c r="AP16" s="22"/>
      <c r="AQ16" s="22">
        <v>0.53673037344054297</v>
      </c>
      <c r="AR16" s="22">
        <v>0.44262553493507101</v>
      </c>
      <c r="AS16" s="22"/>
      <c r="AT16" s="22">
        <v>0.28414090358701199</v>
      </c>
      <c r="AU16" s="22">
        <v>0.72209359496460401</v>
      </c>
      <c r="AV16" s="22">
        <v>0.63805241090969</v>
      </c>
    </row>
    <row r="17" spans="2:2" x14ac:dyDescent="0.35">
      <c r="B17" s="16"/>
    </row>
    <row r="18" spans="2:2" x14ac:dyDescent="0.35">
      <c r="B18" t="s">
        <v>81</v>
      </c>
    </row>
    <row r="19" spans="2:2" x14ac:dyDescent="0.35">
      <c r="B19" t="s">
        <v>82</v>
      </c>
    </row>
    <row r="21" spans="2:2" x14ac:dyDescent="0.35">
      <c r="B21"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V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29" x14ac:dyDescent="0.35">
      <c r="B9" s="18" t="s">
        <v>98</v>
      </c>
      <c r="C9" s="17">
        <v>0.45276860176037398</v>
      </c>
      <c r="D9" s="17">
        <v>0.415489986561691</v>
      </c>
      <c r="E9" s="17">
        <v>0.49008886900262799</v>
      </c>
      <c r="F9" s="17"/>
      <c r="G9" s="17">
        <v>0.59007346501886504</v>
      </c>
      <c r="H9" s="17">
        <v>0.510111837343309</v>
      </c>
      <c r="I9" s="17">
        <v>0.45406362747256301</v>
      </c>
      <c r="J9" s="17">
        <v>0.50847964715509797</v>
      </c>
      <c r="K9" s="17">
        <v>0.44463656206568503</v>
      </c>
      <c r="L9" s="17">
        <v>0.317894458458439</v>
      </c>
      <c r="M9" s="17"/>
      <c r="N9" s="17">
        <v>0.53454362534211497</v>
      </c>
      <c r="O9" s="17">
        <v>0.39591286292637901</v>
      </c>
      <c r="P9" s="17">
        <v>0.44515697960609202</v>
      </c>
      <c r="Q9" s="17">
        <v>0.46077263631259902</v>
      </c>
      <c r="R9" s="17"/>
      <c r="S9" s="17">
        <v>0.25135331819859202</v>
      </c>
      <c r="T9" s="17">
        <v>0.58519978022977304</v>
      </c>
      <c r="U9" s="17">
        <v>0.61173000395907395</v>
      </c>
      <c r="V9" s="17">
        <v>0.478682789630961</v>
      </c>
      <c r="W9" s="17">
        <v>0.46078479100667002</v>
      </c>
      <c r="X9" s="17"/>
      <c r="Y9" s="17">
        <v>0.25859101711499</v>
      </c>
      <c r="Z9" s="17">
        <v>0.56760782339393301</v>
      </c>
      <c r="AA9" s="17">
        <v>0.57301527048374601</v>
      </c>
      <c r="AB9" s="17"/>
      <c r="AC9" s="17">
        <v>0.396548278429603</v>
      </c>
      <c r="AD9" s="17">
        <v>0.46620570791217902</v>
      </c>
      <c r="AE9" s="17">
        <v>0.44877823436339997</v>
      </c>
      <c r="AF9" s="17">
        <v>0.59027940666000001</v>
      </c>
      <c r="AG9" s="17">
        <v>0.56470955781511201</v>
      </c>
      <c r="AH9" s="17"/>
      <c r="AI9" s="17">
        <v>0.56367727679503599</v>
      </c>
      <c r="AJ9" s="17">
        <v>0.44359108851469498</v>
      </c>
      <c r="AK9" s="17">
        <v>0.41348389803663799</v>
      </c>
      <c r="AL9" s="17">
        <v>0.39566021258352302</v>
      </c>
      <c r="AM9" s="17"/>
      <c r="AN9" s="17">
        <v>0.51815348095448699</v>
      </c>
      <c r="AO9" s="17">
        <v>0.440569107751906</v>
      </c>
      <c r="AP9" s="17"/>
      <c r="AQ9" s="17">
        <v>0.43224868400549499</v>
      </c>
      <c r="AR9" s="17">
        <v>0.467446693364717</v>
      </c>
      <c r="AS9" s="17"/>
      <c r="AT9" s="17">
        <v>0.56844989402576795</v>
      </c>
      <c r="AU9" s="17">
        <v>0.24884916624377301</v>
      </c>
      <c r="AV9" s="17">
        <v>0.54997848452113995</v>
      </c>
    </row>
    <row r="10" spans="2:48" ht="29" x14ac:dyDescent="0.35">
      <c r="B10" s="18" t="s">
        <v>99</v>
      </c>
      <c r="C10" s="17">
        <v>0.39277505421243197</v>
      </c>
      <c r="D10" s="17">
        <v>0.42535155013814002</v>
      </c>
      <c r="E10" s="17">
        <v>0.36016216000260198</v>
      </c>
      <c r="F10" s="17"/>
      <c r="G10" s="17">
        <v>0.38387841053406602</v>
      </c>
      <c r="H10" s="17">
        <v>0.32279064166073101</v>
      </c>
      <c r="I10" s="17">
        <v>0.35017745485680501</v>
      </c>
      <c r="J10" s="17">
        <v>0.35989170266820097</v>
      </c>
      <c r="K10" s="17">
        <v>0.51000581152722102</v>
      </c>
      <c r="L10" s="17">
        <v>0.41601689128860703</v>
      </c>
      <c r="M10" s="17"/>
      <c r="N10" s="17">
        <v>0.39926516287288599</v>
      </c>
      <c r="O10" s="17">
        <v>0.49481206695347901</v>
      </c>
      <c r="P10" s="17">
        <v>0.36097396151204902</v>
      </c>
      <c r="Q10" s="17">
        <v>0.30303353940897598</v>
      </c>
      <c r="R10" s="17"/>
      <c r="S10" s="17">
        <v>0.38898696289461598</v>
      </c>
      <c r="T10" s="17">
        <v>0.39877121252940001</v>
      </c>
      <c r="U10" s="17">
        <v>0.47690873098416497</v>
      </c>
      <c r="V10" s="17">
        <v>0.23501270848682801</v>
      </c>
      <c r="W10" s="17">
        <v>0.42263131837282297</v>
      </c>
      <c r="X10" s="17"/>
      <c r="Y10" s="17">
        <v>0.32197749996442598</v>
      </c>
      <c r="Z10" s="17">
        <v>0.42142282015281102</v>
      </c>
      <c r="AA10" s="17">
        <v>0.26202586598317101</v>
      </c>
      <c r="AB10" s="17"/>
      <c r="AC10" s="17">
        <v>0.306781062153413</v>
      </c>
      <c r="AD10" s="17">
        <v>0.397714784421343</v>
      </c>
      <c r="AE10" s="17">
        <v>0.54698266871802803</v>
      </c>
      <c r="AF10" s="17">
        <v>0.269836804104017</v>
      </c>
      <c r="AG10" s="17">
        <v>0.45870389490720598</v>
      </c>
      <c r="AH10" s="17"/>
      <c r="AI10" s="17">
        <v>0.35682858566451597</v>
      </c>
      <c r="AJ10" s="17">
        <v>0.42777457905071897</v>
      </c>
      <c r="AK10" s="17">
        <v>0.33624872565550601</v>
      </c>
      <c r="AL10" s="17">
        <v>0.41352248812873199</v>
      </c>
      <c r="AM10" s="17"/>
      <c r="AN10" s="17">
        <v>0.31649887248444297</v>
      </c>
      <c r="AO10" s="17">
        <v>0.40547037047019002</v>
      </c>
      <c r="AP10" s="17"/>
      <c r="AQ10" s="17">
        <v>0.37621668225813398</v>
      </c>
      <c r="AR10" s="17">
        <v>0.40519205631788902</v>
      </c>
      <c r="AS10" s="17"/>
      <c r="AT10" s="17">
        <v>0.40907100378220002</v>
      </c>
      <c r="AU10" s="17">
        <v>0.355652714431832</v>
      </c>
      <c r="AV10" s="17">
        <v>0.39024980901224599</v>
      </c>
    </row>
    <row r="11" spans="2:48" ht="29" x14ac:dyDescent="0.35">
      <c r="B11" s="18" t="s">
        <v>100</v>
      </c>
      <c r="C11" s="17">
        <v>0.38179285636083898</v>
      </c>
      <c r="D11" s="17">
        <v>0.42273135943039802</v>
      </c>
      <c r="E11" s="17">
        <v>0.34080861199148899</v>
      </c>
      <c r="F11" s="17"/>
      <c r="G11" s="17">
        <v>0.34658653432937597</v>
      </c>
      <c r="H11" s="17">
        <v>0.29226950640928701</v>
      </c>
      <c r="I11" s="17">
        <v>0.34638519869690199</v>
      </c>
      <c r="J11" s="17">
        <v>0.49440948223912401</v>
      </c>
      <c r="K11" s="17">
        <v>0.42288705340175797</v>
      </c>
      <c r="L11" s="17">
        <v>0.37817492464488101</v>
      </c>
      <c r="M11" s="17"/>
      <c r="N11" s="17">
        <v>0.30353136262836899</v>
      </c>
      <c r="O11" s="17">
        <v>0.37128382682088301</v>
      </c>
      <c r="P11" s="17">
        <v>0.395243359701139</v>
      </c>
      <c r="Q11" s="17">
        <v>0.42923203138863297</v>
      </c>
      <c r="R11" s="17"/>
      <c r="S11" s="17">
        <v>0.42528057650893197</v>
      </c>
      <c r="T11" s="17">
        <v>0.33572543576980202</v>
      </c>
      <c r="U11" s="17">
        <v>0.56156804932760396</v>
      </c>
      <c r="V11" s="17">
        <v>0.33892424028172802</v>
      </c>
      <c r="W11" s="17">
        <v>0.36757778258198698</v>
      </c>
      <c r="X11" s="17"/>
      <c r="Y11" s="17">
        <v>0.41358528012286599</v>
      </c>
      <c r="Z11" s="17">
        <v>0.35793875358347499</v>
      </c>
      <c r="AA11" s="17">
        <v>0.32672736964629401</v>
      </c>
      <c r="AB11" s="17"/>
      <c r="AC11" s="17">
        <v>0.450195809200093</v>
      </c>
      <c r="AD11" s="17">
        <v>0.43966180907584501</v>
      </c>
      <c r="AE11" s="17">
        <v>0.34142346217872399</v>
      </c>
      <c r="AF11" s="17">
        <v>0.32162415549106799</v>
      </c>
      <c r="AG11" s="17">
        <v>0.205369213783125</v>
      </c>
      <c r="AH11" s="17"/>
      <c r="AI11" s="17">
        <v>0.46683006718354098</v>
      </c>
      <c r="AJ11" s="17">
        <v>0.34373929750395199</v>
      </c>
      <c r="AK11" s="17">
        <v>0.45366708223834001</v>
      </c>
      <c r="AL11" s="17">
        <v>0.28426976952244598</v>
      </c>
      <c r="AM11" s="17"/>
      <c r="AN11" s="17">
        <v>0.43857257267373601</v>
      </c>
      <c r="AO11" s="17">
        <v>0.37227496594482301</v>
      </c>
      <c r="AP11" s="17"/>
      <c r="AQ11" s="17">
        <v>0.34505160008130398</v>
      </c>
      <c r="AR11" s="17">
        <v>0.41159803599901501</v>
      </c>
      <c r="AS11" s="17"/>
      <c r="AT11" s="17">
        <v>0.31448387870233102</v>
      </c>
      <c r="AU11" s="17">
        <v>0.38426573295793298</v>
      </c>
      <c r="AV11" s="17">
        <v>0.28758470911214701</v>
      </c>
    </row>
    <row r="12" spans="2:48" ht="43.5" x14ac:dyDescent="0.35">
      <c r="B12" s="18" t="s">
        <v>101</v>
      </c>
      <c r="C12" s="17">
        <v>0.30417368777064202</v>
      </c>
      <c r="D12" s="17">
        <v>0.245360712418633</v>
      </c>
      <c r="E12" s="17">
        <v>0.36305237588045802</v>
      </c>
      <c r="F12" s="17"/>
      <c r="G12" s="17">
        <v>0.32365467279244697</v>
      </c>
      <c r="H12" s="17">
        <v>0.27922997164407298</v>
      </c>
      <c r="I12" s="17">
        <v>0.24786271561774401</v>
      </c>
      <c r="J12" s="17">
        <v>0.29412393892569699</v>
      </c>
      <c r="K12" s="17">
        <v>0.34108901313577</v>
      </c>
      <c r="L12" s="17">
        <v>0.33080677494510302</v>
      </c>
      <c r="M12" s="17"/>
      <c r="N12" s="17">
        <v>0.36888279166757199</v>
      </c>
      <c r="O12" s="17">
        <v>0.37097765008716299</v>
      </c>
      <c r="P12" s="17">
        <v>0.20233975852817801</v>
      </c>
      <c r="Q12" s="17">
        <v>0.263873546661332</v>
      </c>
      <c r="R12" s="17"/>
      <c r="S12" s="17">
        <v>0.29948834777014899</v>
      </c>
      <c r="T12" s="17">
        <v>0.30415655785228801</v>
      </c>
      <c r="U12" s="17">
        <v>0.191852354398034</v>
      </c>
      <c r="V12" s="17">
        <v>0.20436677765789599</v>
      </c>
      <c r="W12" s="17">
        <v>0.31299892455480299</v>
      </c>
      <c r="X12" s="17"/>
      <c r="Y12" s="17">
        <v>0.29162226745626302</v>
      </c>
      <c r="Z12" s="17">
        <v>0.310909992439097</v>
      </c>
      <c r="AA12" s="17">
        <v>0.30201696112503901</v>
      </c>
      <c r="AB12" s="17"/>
      <c r="AC12" s="17">
        <v>0.25832373892037003</v>
      </c>
      <c r="AD12" s="17">
        <v>0.26721254739724298</v>
      </c>
      <c r="AE12" s="17">
        <v>0.38031340125976398</v>
      </c>
      <c r="AF12" s="17">
        <v>0.366636131246873</v>
      </c>
      <c r="AG12" s="17">
        <v>0.124646181725834</v>
      </c>
      <c r="AH12" s="17"/>
      <c r="AI12" s="17">
        <v>0.309010764893967</v>
      </c>
      <c r="AJ12" s="17">
        <v>0.29661407927623201</v>
      </c>
      <c r="AK12" s="17">
        <v>0.32010455715583702</v>
      </c>
      <c r="AL12" s="17">
        <v>0.30426674772557299</v>
      </c>
      <c r="AM12" s="17"/>
      <c r="AN12" s="17">
        <v>0.27569280682366498</v>
      </c>
      <c r="AO12" s="17">
        <v>0.309618497029231</v>
      </c>
      <c r="AP12" s="17"/>
      <c r="AQ12" s="17">
        <v>0.27045093569183298</v>
      </c>
      <c r="AR12" s="17">
        <v>0.32717771512574001</v>
      </c>
      <c r="AS12" s="17"/>
      <c r="AT12" s="17">
        <v>0.29258186915679302</v>
      </c>
      <c r="AU12" s="17">
        <v>0.26439106281052599</v>
      </c>
      <c r="AV12" s="17">
        <v>0.22073111419865199</v>
      </c>
    </row>
    <row r="13" spans="2:48" ht="43.5" x14ac:dyDescent="0.35">
      <c r="B13" s="18" t="s">
        <v>102</v>
      </c>
      <c r="C13" s="17">
        <v>0.28221699931390398</v>
      </c>
      <c r="D13" s="17">
        <v>0.26016562867057902</v>
      </c>
      <c r="E13" s="17">
        <v>0.304293008336255</v>
      </c>
      <c r="F13" s="17"/>
      <c r="G13" s="17">
        <v>0.35216830293784201</v>
      </c>
      <c r="H13" s="17">
        <v>0.24401118340351699</v>
      </c>
      <c r="I13" s="17">
        <v>0.267793063221544</v>
      </c>
      <c r="J13" s="17">
        <v>0.32905746704427002</v>
      </c>
      <c r="K13" s="17">
        <v>0.21946644541123</v>
      </c>
      <c r="L13" s="17">
        <v>0.29619438869258802</v>
      </c>
      <c r="M13" s="17"/>
      <c r="N13" s="17">
        <v>0.27755025943471401</v>
      </c>
      <c r="O13" s="17">
        <v>0.32450146282150699</v>
      </c>
      <c r="P13" s="17">
        <v>0.29623730331985498</v>
      </c>
      <c r="Q13" s="17">
        <v>0.228376198592494</v>
      </c>
      <c r="R13" s="17"/>
      <c r="S13" s="17">
        <v>0.209276985628949</v>
      </c>
      <c r="T13" s="17">
        <v>0.30631756147510297</v>
      </c>
      <c r="U13" s="17">
        <v>0.34588091310465802</v>
      </c>
      <c r="V13" s="17">
        <v>0.24719494268512199</v>
      </c>
      <c r="W13" s="17">
        <v>0.33782547790350897</v>
      </c>
      <c r="X13" s="17"/>
      <c r="Y13" s="17">
        <v>0.197523928956165</v>
      </c>
      <c r="Z13" s="17">
        <v>0.32089578602636298</v>
      </c>
      <c r="AA13" s="17">
        <v>0.19105459774757799</v>
      </c>
      <c r="AB13" s="17"/>
      <c r="AC13" s="17">
        <v>0.215922196889137</v>
      </c>
      <c r="AD13" s="17">
        <v>0.35499142116698001</v>
      </c>
      <c r="AE13" s="17">
        <v>0.287133858496395</v>
      </c>
      <c r="AF13" s="17">
        <v>0.18917095595897701</v>
      </c>
      <c r="AG13" s="17">
        <v>0.276939114415515</v>
      </c>
      <c r="AH13" s="17"/>
      <c r="AI13" s="17">
        <v>0.32391894851493802</v>
      </c>
      <c r="AJ13" s="17">
        <v>0.26339681493015199</v>
      </c>
      <c r="AK13" s="17">
        <v>0.36260023923968399</v>
      </c>
      <c r="AL13" s="17">
        <v>0.22196262433877201</v>
      </c>
      <c r="AM13" s="17"/>
      <c r="AN13" s="17">
        <v>0.26378522118668801</v>
      </c>
      <c r="AO13" s="17">
        <v>0.28231730893151102</v>
      </c>
      <c r="AP13" s="17"/>
      <c r="AQ13" s="17">
        <v>0.25688511139324299</v>
      </c>
      <c r="AR13" s="17">
        <v>0.30292165871006799</v>
      </c>
      <c r="AS13" s="17"/>
      <c r="AT13" s="17">
        <v>0.31453764611038898</v>
      </c>
      <c r="AU13" s="17">
        <v>0.21412775615697099</v>
      </c>
      <c r="AV13" s="17">
        <v>0.244322667976514</v>
      </c>
    </row>
    <row r="14" spans="2:48" ht="43.5" x14ac:dyDescent="0.35">
      <c r="B14" s="18" t="s">
        <v>103</v>
      </c>
      <c r="C14" s="17">
        <v>0.226339794639349</v>
      </c>
      <c r="D14" s="17">
        <v>0.216878291893352</v>
      </c>
      <c r="E14" s="17">
        <v>0.235811868886527</v>
      </c>
      <c r="F14" s="17"/>
      <c r="G14" s="17">
        <v>0.30277241022096402</v>
      </c>
      <c r="H14" s="17">
        <v>0.33532788770082</v>
      </c>
      <c r="I14" s="17">
        <v>0.28459363626419498</v>
      </c>
      <c r="J14" s="17">
        <v>0.25295139552907098</v>
      </c>
      <c r="K14" s="17">
        <v>0.16610629381771899</v>
      </c>
      <c r="L14" s="17">
        <v>0.10162914769438799</v>
      </c>
      <c r="M14" s="17"/>
      <c r="N14" s="17">
        <v>0.30838016544064201</v>
      </c>
      <c r="O14" s="17">
        <v>0.249205509233417</v>
      </c>
      <c r="P14" s="17">
        <v>0.20180994071418601</v>
      </c>
      <c r="Q14" s="17">
        <v>0.16468934805681601</v>
      </c>
      <c r="R14" s="17"/>
      <c r="S14" s="17">
        <v>0.132354695848411</v>
      </c>
      <c r="T14" s="17">
        <v>0.28645547986700898</v>
      </c>
      <c r="U14" s="17">
        <v>0.29537521078078899</v>
      </c>
      <c r="V14" s="17">
        <v>0.27402485313834002</v>
      </c>
      <c r="W14" s="17">
        <v>0.21267609505464999</v>
      </c>
      <c r="X14" s="17"/>
      <c r="Y14" s="17">
        <v>0.15672491023587901</v>
      </c>
      <c r="Z14" s="17">
        <v>0.28388841958470201</v>
      </c>
      <c r="AA14" s="17">
        <v>0.30303245604246698</v>
      </c>
      <c r="AB14" s="17"/>
      <c r="AC14" s="17">
        <v>0.16168447616461601</v>
      </c>
      <c r="AD14" s="17">
        <v>0.28714592038909798</v>
      </c>
      <c r="AE14" s="17">
        <v>0.256958441309732</v>
      </c>
      <c r="AF14" s="17">
        <v>0.26233914768577199</v>
      </c>
      <c r="AG14" s="17">
        <v>0.21502945043953001</v>
      </c>
      <c r="AH14" s="17"/>
      <c r="AI14" s="17">
        <v>0.20813659752622099</v>
      </c>
      <c r="AJ14" s="17">
        <v>0.23610701034231901</v>
      </c>
      <c r="AK14" s="17">
        <v>0.240095731419527</v>
      </c>
      <c r="AL14" s="17">
        <v>0.249823466247619</v>
      </c>
      <c r="AM14" s="17"/>
      <c r="AN14" s="17">
        <v>0.21874679905854699</v>
      </c>
      <c r="AO14" s="17">
        <v>0.22518110316621101</v>
      </c>
      <c r="AP14" s="17"/>
      <c r="AQ14" s="17">
        <v>0.226833296039499</v>
      </c>
      <c r="AR14" s="17">
        <v>0.225248604289735</v>
      </c>
      <c r="AS14" s="17"/>
      <c r="AT14" s="17">
        <v>0.31466962968589701</v>
      </c>
      <c r="AU14" s="17">
        <v>0.111417468825996</v>
      </c>
      <c r="AV14" s="17">
        <v>0.16951635851372801</v>
      </c>
    </row>
    <row r="15" spans="2:48" ht="29" x14ac:dyDescent="0.35">
      <c r="B15" s="18" t="s">
        <v>104</v>
      </c>
      <c r="C15" s="17">
        <v>0.197235056879138</v>
      </c>
      <c r="D15" s="17">
        <v>0.20825275490724501</v>
      </c>
      <c r="E15" s="17">
        <v>0.18620504858585901</v>
      </c>
      <c r="F15" s="17"/>
      <c r="G15" s="17">
        <v>0.27365083573295701</v>
      </c>
      <c r="H15" s="17">
        <v>0.25650191697297597</v>
      </c>
      <c r="I15" s="17">
        <v>0.22589608421683599</v>
      </c>
      <c r="J15" s="17">
        <v>0.18986344590942</v>
      </c>
      <c r="K15" s="17">
        <v>0.109693587717858</v>
      </c>
      <c r="L15" s="17">
        <v>0.167011003892715</v>
      </c>
      <c r="M15" s="17"/>
      <c r="N15" s="17">
        <v>0.28853606440463098</v>
      </c>
      <c r="O15" s="17">
        <v>0.165398490358139</v>
      </c>
      <c r="P15" s="17">
        <v>0.220546294262118</v>
      </c>
      <c r="Q15" s="17">
        <v>0.14194775598741599</v>
      </c>
      <c r="R15" s="17"/>
      <c r="S15" s="17">
        <v>0.13681730242200599</v>
      </c>
      <c r="T15" s="17">
        <v>0.24184672156773299</v>
      </c>
      <c r="U15" s="17">
        <v>0.39399723917655</v>
      </c>
      <c r="V15" s="17">
        <v>0.127540059350293</v>
      </c>
      <c r="W15" s="17">
        <v>0.135796623578643</v>
      </c>
      <c r="X15" s="17"/>
      <c r="Y15" s="17">
        <v>0.109521906936193</v>
      </c>
      <c r="Z15" s="17">
        <v>0.28174910266498399</v>
      </c>
      <c r="AA15" s="17">
        <v>0.27762718267358699</v>
      </c>
      <c r="AB15" s="17"/>
      <c r="AC15" s="17">
        <v>0.184505522475296</v>
      </c>
      <c r="AD15" s="17">
        <v>0.104062075515868</v>
      </c>
      <c r="AE15" s="17">
        <v>0.21328421223043501</v>
      </c>
      <c r="AF15" s="17">
        <v>0.33790084826134997</v>
      </c>
      <c r="AG15" s="17">
        <v>0.22486107638637101</v>
      </c>
      <c r="AH15" s="17"/>
      <c r="AI15" s="17">
        <v>0.20393682546777001</v>
      </c>
      <c r="AJ15" s="17">
        <v>0.20265844734698499</v>
      </c>
      <c r="AK15" s="17">
        <v>0.171332402567761</v>
      </c>
      <c r="AL15" s="17">
        <v>0.23176430083042099</v>
      </c>
      <c r="AM15" s="17"/>
      <c r="AN15" s="17">
        <v>0.204397118782399</v>
      </c>
      <c r="AO15" s="17">
        <v>0.19192114793620399</v>
      </c>
      <c r="AP15" s="17"/>
      <c r="AQ15" s="17">
        <v>0.19342871234157599</v>
      </c>
      <c r="AR15" s="17">
        <v>0.19486937780376001</v>
      </c>
      <c r="AS15" s="17"/>
      <c r="AT15" s="17">
        <v>0.26526428149131698</v>
      </c>
      <c r="AU15" s="17">
        <v>0.14349668465118501</v>
      </c>
      <c r="AV15" s="17">
        <v>0.27793769866559698</v>
      </c>
    </row>
    <row r="16" spans="2:48" ht="43.5" x14ac:dyDescent="0.35">
      <c r="B16" s="18" t="s">
        <v>105</v>
      </c>
      <c r="C16" s="17">
        <v>0.10372943298811201</v>
      </c>
      <c r="D16" s="17">
        <v>9.5395841512909904E-2</v>
      </c>
      <c r="E16" s="17">
        <v>0.11207233572966301</v>
      </c>
      <c r="F16" s="17"/>
      <c r="G16" s="17">
        <v>3.1288430923452203E-2</v>
      </c>
      <c r="H16" s="17">
        <v>9.9606492874281902E-2</v>
      </c>
      <c r="I16" s="17">
        <v>7.8188414076328205E-2</v>
      </c>
      <c r="J16" s="17">
        <v>4.7515389843469397E-2</v>
      </c>
      <c r="K16" s="17">
        <v>0.13440244462957501</v>
      </c>
      <c r="L16" s="17">
        <v>0.173505662000144</v>
      </c>
      <c r="M16" s="17"/>
      <c r="N16" s="17">
        <v>5.5468398209581403E-2</v>
      </c>
      <c r="O16" s="17">
        <v>8.8318263703812197E-2</v>
      </c>
      <c r="P16" s="17">
        <v>0.170061811951917</v>
      </c>
      <c r="Q16" s="17">
        <v>0.10122013221045</v>
      </c>
      <c r="R16" s="17"/>
      <c r="S16" s="17">
        <v>0.15891857974204901</v>
      </c>
      <c r="T16" s="17">
        <v>5.0286383134013998E-2</v>
      </c>
      <c r="U16" s="17">
        <v>4.0296393787679401E-2</v>
      </c>
      <c r="V16" s="17">
        <v>0.21367992464687899</v>
      </c>
      <c r="W16" s="17">
        <v>0.12278527515582</v>
      </c>
      <c r="X16" s="17"/>
      <c r="Y16" s="17">
        <v>0.16892649446147401</v>
      </c>
      <c r="Z16" s="17">
        <v>4.23119823634827E-2</v>
      </c>
      <c r="AA16" s="17">
        <v>0.20783973359257499</v>
      </c>
      <c r="AB16" s="17"/>
      <c r="AC16" s="17">
        <v>0.108055567231364</v>
      </c>
      <c r="AD16" s="17">
        <v>0.13750304289967299</v>
      </c>
      <c r="AE16" s="17">
        <v>6.8200585633757901E-2</v>
      </c>
      <c r="AF16" s="17">
        <v>7.1055572449732103E-3</v>
      </c>
      <c r="AG16" s="17">
        <v>9.6441663793387505E-2</v>
      </c>
      <c r="AH16" s="17"/>
      <c r="AI16" s="17">
        <v>3.1014589044397599E-2</v>
      </c>
      <c r="AJ16" s="17">
        <v>0.128710147058064</v>
      </c>
      <c r="AK16" s="17">
        <v>9.6522921352425795E-2</v>
      </c>
      <c r="AL16" s="17">
        <v>0.10171307764587199</v>
      </c>
      <c r="AM16" s="17"/>
      <c r="AN16" s="17">
        <v>5.5084012629341303E-2</v>
      </c>
      <c r="AO16" s="17">
        <v>0.110337094458915</v>
      </c>
      <c r="AP16" s="17"/>
      <c r="AQ16" s="17">
        <v>0.107215435407143</v>
      </c>
      <c r="AR16" s="17">
        <v>0.10204401808037</v>
      </c>
      <c r="AS16" s="17"/>
      <c r="AT16" s="17">
        <v>5.2589765009895498E-2</v>
      </c>
      <c r="AU16" s="17">
        <v>0.162512262837157</v>
      </c>
      <c r="AV16" s="17">
        <v>0.214286087732281</v>
      </c>
    </row>
    <row r="17" spans="2:48" ht="43.5" x14ac:dyDescent="0.35">
      <c r="B17" s="18" t="s">
        <v>106</v>
      </c>
      <c r="C17" s="17">
        <v>4.3210912502366902E-2</v>
      </c>
      <c r="D17" s="17">
        <v>5.4008171252951501E-2</v>
      </c>
      <c r="E17" s="17">
        <v>3.2401589787240302E-2</v>
      </c>
      <c r="F17" s="17"/>
      <c r="G17" s="17">
        <v>7.7263439897641395E-2</v>
      </c>
      <c r="H17" s="17">
        <v>5.8709272071361597E-2</v>
      </c>
      <c r="I17" s="17">
        <v>0.101686392182933</v>
      </c>
      <c r="J17" s="17">
        <v>5.5519884953672501E-2</v>
      </c>
      <c r="K17" s="17">
        <v>0</v>
      </c>
      <c r="L17" s="17">
        <v>0</v>
      </c>
      <c r="M17" s="17"/>
      <c r="N17" s="17">
        <v>3.2089720695418898E-2</v>
      </c>
      <c r="O17" s="17">
        <v>5.6345054431095699E-2</v>
      </c>
      <c r="P17" s="17">
        <v>4.89201116841202E-2</v>
      </c>
      <c r="Q17" s="17">
        <v>2.5473417179512198E-2</v>
      </c>
      <c r="R17" s="17"/>
      <c r="S17" s="17">
        <v>4.1599133980368399E-3</v>
      </c>
      <c r="T17" s="17">
        <v>5.0622341653091901E-2</v>
      </c>
      <c r="U17" s="17">
        <v>3.4609471478364698E-2</v>
      </c>
      <c r="V17" s="17">
        <v>0.156650287797032</v>
      </c>
      <c r="W17" s="17">
        <v>2.7936922944043999E-2</v>
      </c>
      <c r="X17" s="17"/>
      <c r="Y17" s="17">
        <v>8.0485679244277995E-3</v>
      </c>
      <c r="Z17" s="17">
        <v>4.0101726143751598E-2</v>
      </c>
      <c r="AA17" s="17">
        <v>3.6562030931270202E-2</v>
      </c>
      <c r="AB17" s="17"/>
      <c r="AC17" s="17">
        <v>2.8457882040561301E-2</v>
      </c>
      <c r="AD17" s="17">
        <v>5.5540780674015397E-2</v>
      </c>
      <c r="AE17" s="17">
        <v>4.50929996377211E-2</v>
      </c>
      <c r="AF17" s="17">
        <v>5.9278956001937402E-2</v>
      </c>
      <c r="AG17" s="17">
        <v>0</v>
      </c>
      <c r="AH17" s="17"/>
      <c r="AI17" s="17">
        <v>5.1718143687706698E-2</v>
      </c>
      <c r="AJ17" s="17">
        <v>5.2241029515846901E-2</v>
      </c>
      <c r="AK17" s="17">
        <v>3.82177223044428E-2</v>
      </c>
      <c r="AL17" s="17">
        <v>2.0002263151159501E-2</v>
      </c>
      <c r="AM17" s="17"/>
      <c r="AN17" s="17">
        <v>4.9644600899620903E-2</v>
      </c>
      <c r="AO17" s="17">
        <v>4.2802222352316198E-2</v>
      </c>
      <c r="AP17" s="17"/>
      <c r="AQ17" s="17">
        <v>4.9445526014108301E-2</v>
      </c>
      <c r="AR17" s="17">
        <v>3.6269139920326897E-2</v>
      </c>
      <c r="AS17" s="17"/>
      <c r="AT17" s="17">
        <v>4.5706756149004699E-2</v>
      </c>
      <c r="AU17" s="17">
        <v>3.4922808664017403E-2</v>
      </c>
      <c r="AV17" s="17">
        <v>5.7467440518246801E-2</v>
      </c>
    </row>
    <row r="18" spans="2:48" x14ac:dyDescent="0.35">
      <c r="B18" s="18" t="s">
        <v>90</v>
      </c>
      <c r="C18" s="17">
        <v>2.7861418346788801E-2</v>
      </c>
      <c r="D18" s="17">
        <v>3.4830234524837203E-2</v>
      </c>
      <c r="E18" s="17">
        <v>2.0884815789510802E-2</v>
      </c>
      <c r="F18" s="17"/>
      <c r="G18" s="17">
        <v>1.4490314384558301E-2</v>
      </c>
      <c r="H18" s="17">
        <v>1.42735904569984E-2</v>
      </c>
      <c r="I18" s="17">
        <v>2.0784474895993402E-2</v>
      </c>
      <c r="J18" s="17">
        <v>2.1483975647688999E-2</v>
      </c>
      <c r="K18" s="17">
        <v>4.2229619398911303E-2</v>
      </c>
      <c r="L18" s="17">
        <v>4.2515660750930197E-2</v>
      </c>
      <c r="M18" s="17"/>
      <c r="N18" s="17">
        <v>3.5502333763508401E-3</v>
      </c>
      <c r="O18" s="17">
        <v>1.7523506233410299E-2</v>
      </c>
      <c r="P18" s="17">
        <v>1.6709881560792401E-2</v>
      </c>
      <c r="Q18" s="17">
        <v>6.2474547433275802E-2</v>
      </c>
      <c r="R18" s="17"/>
      <c r="S18" s="17">
        <v>3.1065210645928799E-2</v>
      </c>
      <c r="T18" s="17">
        <v>2.92908003069265E-2</v>
      </c>
      <c r="U18" s="17">
        <v>0</v>
      </c>
      <c r="V18" s="17">
        <v>0</v>
      </c>
      <c r="W18" s="17">
        <v>5.4242605961257198E-2</v>
      </c>
      <c r="X18" s="17"/>
      <c r="Y18" s="17">
        <v>3.8524943318163599E-2</v>
      </c>
      <c r="Z18" s="17">
        <v>1.6581623664486199E-2</v>
      </c>
      <c r="AA18" s="17">
        <v>0</v>
      </c>
      <c r="AB18" s="17"/>
      <c r="AC18" s="17">
        <v>4.5666503691276401E-2</v>
      </c>
      <c r="AD18" s="17">
        <v>3.7386926592935403E-2</v>
      </c>
      <c r="AE18" s="17">
        <v>0</v>
      </c>
      <c r="AF18" s="17">
        <v>4.4604279856857297E-2</v>
      </c>
      <c r="AG18" s="17">
        <v>0</v>
      </c>
      <c r="AH18" s="17"/>
      <c r="AI18" s="17">
        <v>5.8775522668499301E-2</v>
      </c>
      <c r="AJ18" s="17">
        <v>2.9980479361081201E-2</v>
      </c>
      <c r="AK18" s="17">
        <v>0</v>
      </c>
      <c r="AL18" s="17">
        <v>1.1860326264339201E-2</v>
      </c>
      <c r="AM18" s="17"/>
      <c r="AN18" s="17">
        <v>5.4665727529469098E-2</v>
      </c>
      <c r="AO18" s="17">
        <v>2.33702171614384E-2</v>
      </c>
      <c r="AP18" s="17"/>
      <c r="AQ18" s="17">
        <v>1.2129955455506001E-2</v>
      </c>
      <c r="AR18" s="17">
        <v>3.95160321098268E-2</v>
      </c>
      <c r="AS18" s="17"/>
      <c r="AT18" s="17">
        <v>2.16428807982945E-2</v>
      </c>
      <c r="AU18" s="17">
        <v>2.8077760129167299E-2</v>
      </c>
      <c r="AV18" s="17">
        <v>0</v>
      </c>
    </row>
    <row r="19" spans="2:48" x14ac:dyDescent="0.35">
      <c r="B19" s="18" t="s">
        <v>107</v>
      </c>
      <c r="C19" s="19">
        <v>2.18975188466713E-2</v>
      </c>
      <c r="D19" s="19">
        <v>3.1067214099016999E-2</v>
      </c>
      <c r="E19" s="19">
        <v>1.27175781347196E-2</v>
      </c>
      <c r="F19" s="19"/>
      <c r="G19" s="19">
        <v>0</v>
      </c>
      <c r="H19" s="19">
        <v>0</v>
      </c>
      <c r="I19" s="19">
        <v>2.5541592622081E-2</v>
      </c>
      <c r="J19" s="19">
        <v>1.99884059899775E-2</v>
      </c>
      <c r="K19" s="19">
        <v>4.1701646303702503E-2</v>
      </c>
      <c r="L19" s="19">
        <v>3.2543293101871103E-2</v>
      </c>
      <c r="M19" s="19"/>
      <c r="N19" s="19">
        <v>3.8674073786715703E-2</v>
      </c>
      <c r="O19" s="19">
        <v>0</v>
      </c>
      <c r="P19" s="19">
        <v>1.47619462287165E-2</v>
      </c>
      <c r="Q19" s="19">
        <v>3.8604220789094097E-2</v>
      </c>
      <c r="R19" s="19"/>
      <c r="S19" s="19">
        <v>3.3867367547203001E-2</v>
      </c>
      <c r="T19" s="19">
        <v>2.0313533724836099E-2</v>
      </c>
      <c r="U19" s="19">
        <v>0</v>
      </c>
      <c r="V19" s="19">
        <v>0</v>
      </c>
      <c r="W19" s="19">
        <v>0</v>
      </c>
      <c r="X19" s="19"/>
      <c r="Y19" s="19">
        <v>3.2281260876773597E-2</v>
      </c>
      <c r="Z19" s="19">
        <v>2.47992178108081E-2</v>
      </c>
      <c r="AA19" s="19">
        <v>0</v>
      </c>
      <c r="AB19" s="19"/>
      <c r="AC19" s="19">
        <v>4.2579472221298903E-2</v>
      </c>
      <c r="AD19" s="19">
        <v>1.1265286817819801E-2</v>
      </c>
      <c r="AE19" s="19">
        <v>1.8070869073511901E-2</v>
      </c>
      <c r="AF19" s="19">
        <v>3.7257340422625899E-2</v>
      </c>
      <c r="AG19" s="19">
        <v>0</v>
      </c>
      <c r="AH19" s="19"/>
      <c r="AI19" s="19">
        <v>1.25259358589334E-2</v>
      </c>
      <c r="AJ19" s="19">
        <v>2.0277200762938999E-2</v>
      </c>
      <c r="AK19" s="19">
        <v>3.3516841194167001E-2</v>
      </c>
      <c r="AL19" s="19">
        <v>2.6031433140674701E-2</v>
      </c>
      <c r="AM19" s="19"/>
      <c r="AN19" s="19">
        <v>0</v>
      </c>
      <c r="AO19" s="19">
        <v>2.6384949318665599E-2</v>
      </c>
      <c r="AP19" s="19"/>
      <c r="AQ19" s="19">
        <v>1.1159269139754799E-2</v>
      </c>
      <c r="AR19" s="19">
        <v>2.9876429050336901E-2</v>
      </c>
      <c r="AS19" s="19"/>
      <c r="AT19" s="19">
        <v>2.9149177481151301E-2</v>
      </c>
      <c r="AU19" s="19">
        <v>2.07053740642805E-2</v>
      </c>
      <c r="AV19" s="19">
        <v>0</v>
      </c>
    </row>
    <row r="20" spans="2:48" x14ac:dyDescent="0.35">
      <c r="B20" s="16"/>
    </row>
    <row r="21" spans="2:48" x14ac:dyDescent="0.35">
      <c r="B21" t="s">
        <v>81</v>
      </c>
    </row>
    <row r="22" spans="2:48" x14ac:dyDescent="0.35">
      <c r="B22" t="s">
        <v>82</v>
      </c>
    </row>
    <row r="24" spans="2:48" x14ac:dyDescent="0.35">
      <c r="B24"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V20"/>
  <sheetViews>
    <sheetView showGridLines="0" workbookViewId="0">
      <pane xSplit="2" topLeftCell="C1" activePane="topRight" state="frozen"/>
      <selection pane="topRight" activeCell="C9" sqref="C9: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114</v>
      </c>
      <c r="D7" s="10">
        <v>48</v>
      </c>
      <c r="E7" s="10">
        <v>66</v>
      </c>
      <c r="F7" s="10"/>
      <c r="G7" s="10">
        <v>12</v>
      </c>
      <c r="H7" s="10">
        <v>37</v>
      </c>
      <c r="I7" s="10">
        <v>31</v>
      </c>
      <c r="J7" s="10">
        <v>24</v>
      </c>
      <c r="K7" s="10">
        <v>8</v>
      </c>
      <c r="L7" s="10">
        <v>2</v>
      </c>
      <c r="M7" s="10"/>
      <c r="N7" s="10">
        <v>53</v>
      </c>
      <c r="O7" s="10">
        <v>25</v>
      </c>
      <c r="P7" s="10">
        <v>18</v>
      </c>
      <c r="Q7" s="10">
        <v>18</v>
      </c>
      <c r="R7" s="10"/>
      <c r="S7" s="10">
        <v>26</v>
      </c>
      <c r="T7" s="10">
        <v>53</v>
      </c>
      <c r="U7" s="10">
        <v>7</v>
      </c>
      <c r="V7" s="10">
        <v>3</v>
      </c>
      <c r="W7" s="10">
        <v>18</v>
      </c>
      <c r="X7" s="10"/>
      <c r="Y7" s="10">
        <v>14</v>
      </c>
      <c r="Z7" s="10">
        <v>58</v>
      </c>
      <c r="AA7" s="10">
        <v>7</v>
      </c>
      <c r="AB7" s="10"/>
      <c r="AC7" s="10">
        <v>21</v>
      </c>
      <c r="AD7" s="10">
        <v>20</v>
      </c>
      <c r="AE7" s="10">
        <v>43</v>
      </c>
      <c r="AF7" s="10">
        <v>22</v>
      </c>
      <c r="AG7" s="10">
        <v>3</v>
      </c>
      <c r="AH7" s="10"/>
      <c r="AI7" s="10">
        <v>13</v>
      </c>
      <c r="AJ7" s="10">
        <v>44</v>
      </c>
      <c r="AK7" s="10">
        <v>19</v>
      </c>
      <c r="AL7" s="10">
        <v>37</v>
      </c>
      <c r="AM7" s="10"/>
      <c r="AN7" s="10">
        <v>26</v>
      </c>
      <c r="AO7" s="10">
        <v>86</v>
      </c>
      <c r="AP7" s="10"/>
      <c r="AQ7" s="10">
        <v>114</v>
      </c>
      <c r="AR7" s="10" t="s">
        <v>115</v>
      </c>
      <c r="AS7" s="10"/>
      <c r="AT7" s="10">
        <v>53</v>
      </c>
      <c r="AU7" s="10">
        <v>10</v>
      </c>
      <c r="AV7" s="10">
        <v>7</v>
      </c>
    </row>
    <row r="8" spans="2:48" ht="30" customHeight="1" x14ac:dyDescent="0.35">
      <c r="B8" s="11" t="s">
        <v>20</v>
      </c>
      <c r="C8" s="11">
        <v>108</v>
      </c>
      <c r="D8" s="11">
        <v>47</v>
      </c>
      <c r="E8" s="11">
        <v>62</v>
      </c>
      <c r="F8" s="11"/>
      <c r="G8" s="11">
        <v>7</v>
      </c>
      <c r="H8" s="11">
        <v>21</v>
      </c>
      <c r="I8" s="11">
        <v>43</v>
      </c>
      <c r="J8" s="11">
        <v>28</v>
      </c>
      <c r="K8" s="11">
        <v>7</v>
      </c>
      <c r="L8" s="11">
        <v>2</v>
      </c>
      <c r="M8" s="11"/>
      <c r="N8" s="11">
        <v>32</v>
      </c>
      <c r="O8" s="11">
        <v>32</v>
      </c>
      <c r="P8" s="11">
        <v>21</v>
      </c>
      <c r="Q8" s="11">
        <v>24</v>
      </c>
      <c r="R8" s="11"/>
      <c r="S8" s="11">
        <v>27</v>
      </c>
      <c r="T8" s="11">
        <v>46</v>
      </c>
      <c r="U8" s="11">
        <v>4</v>
      </c>
      <c r="V8" s="11">
        <v>5</v>
      </c>
      <c r="W8" s="11">
        <v>21</v>
      </c>
      <c r="X8" s="11"/>
      <c r="Y8" s="11">
        <v>13</v>
      </c>
      <c r="Z8" s="11">
        <v>52</v>
      </c>
      <c r="AA8" s="11">
        <v>5</v>
      </c>
      <c r="AB8" s="11"/>
      <c r="AC8" s="11">
        <v>27</v>
      </c>
      <c r="AD8" s="11">
        <v>21</v>
      </c>
      <c r="AE8" s="11">
        <v>37</v>
      </c>
      <c r="AF8" s="11">
        <v>16</v>
      </c>
      <c r="AG8" s="11">
        <v>2</v>
      </c>
      <c r="AH8" s="11"/>
      <c r="AI8" s="11">
        <v>16</v>
      </c>
      <c r="AJ8" s="11">
        <v>46</v>
      </c>
      <c r="AK8" s="11">
        <v>17</v>
      </c>
      <c r="AL8" s="11">
        <v>28</v>
      </c>
      <c r="AM8" s="11"/>
      <c r="AN8" s="11">
        <v>27</v>
      </c>
      <c r="AO8" s="11">
        <v>80</v>
      </c>
      <c r="AP8" s="11"/>
      <c r="AQ8" s="11">
        <v>108</v>
      </c>
      <c r="AR8" s="11" t="s">
        <v>115</v>
      </c>
      <c r="AS8" s="11"/>
      <c r="AT8" s="11">
        <v>48</v>
      </c>
      <c r="AU8" s="11">
        <v>10</v>
      </c>
      <c r="AV8" s="11">
        <v>6</v>
      </c>
    </row>
    <row r="9" spans="2:48" x14ac:dyDescent="0.35">
      <c r="B9" s="18" t="s">
        <v>109</v>
      </c>
      <c r="C9" s="17">
        <v>0.101345010882056</v>
      </c>
      <c r="D9" s="17">
        <v>6.1252227068307602E-2</v>
      </c>
      <c r="E9" s="17">
        <v>0.13176553374344899</v>
      </c>
      <c r="F9" s="17"/>
      <c r="G9" s="17">
        <v>0</v>
      </c>
      <c r="H9" s="17">
        <v>8.9404144071850294E-2</v>
      </c>
      <c r="I9" s="17">
        <v>0.102670479807125</v>
      </c>
      <c r="J9" s="17">
        <v>0.16873379093659199</v>
      </c>
      <c r="K9" s="17">
        <v>0</v>
      </c>
      <c r="L9" s="17">
        <v>0</v>
      </c>
      <c r="M9" s="17"/>
      <c r="N9" s="17">
        <v>5.4990992477894199E-2</v>
      </c>
      <c r="O9" s="17">
        <v>4.4922949397272399E-2</v>
      </c>
      <c r="P9" s="17">
        <v>7.6045058811103905E-2</v>
      </c>
      <c r="Q9" s="17">
        <v>0.25986775179389099</v>
      </c>
      <c r="R9" s="17"/>
      <c r="S9" s="17">
        <v>0.12708643679475101</v>
      </c>
      <c r="T9" s="17">
        <v>0.14419092350880899</v>
      </c>
      <c r="U9" s="17">
        <v>0</v>
      </c>
      <c r="V9" s="17">
        <v>0</v>
      </c>
      <c r="W9" s="17">
        <v>3.80989401088066E-2</v>
      </c>
      <c r="X9" s="17"/>
      <c r="Y9" s="17">
        <v>0.204882027369234</v>
      </c>
      <c r="Z9" s="17">
        <v>9.9351343453438795E-2</v>
      </c>
      <c r="AA9" s="17">
        <v>0</v>
      </c>
      <c r="AB9" s="17"/>
      <c r="AC9" s="17">
        <v>0.24680951277278099</v>
      </c>
      <c r="AD9" s="17">
        <v>6.08528931960476E-2</v>
      </c>
      <c r="AE9" s="17">
        <v>3.7752664669246497E-2</v>
      </c>
      <c r="AF9" s="17">
        <v>2.0483954880994401E-2</v>
      </c>
      <c r="AG9" s="17">
        <v>0</v>
      </c>
      <c r="AH9" s="17"/>
      <c r="AI9" s="17">
        <v>0.16939538334610699</v>
      </c>
      <c r="AJ9" s="17">
        <v>0.14817010424764099</v>
      </c>
      <c r="AK9" s="17">
        <v>0</v>
      </c>
      <c r="AL9" s="17">
        <v>5.0689954371446397E-2</v>
      </c>
      <c r="AM9" s="17"/>
      <c r="AN9" s="17">
        <v>0.28988382555799702</v>
      </c>
      <c r="AO9" s="17">
        <v>3.8177903704815601E-2</v>
      </c>
      <c r="AP9" s="17"/>
      <c r="AQ9" s="17">
        <v>0.101345010882056</v>
      </c>
      <c r="AR9" s="17" t="s">
        <v>116</v>
      </c>
      <c r="AS9" s="17"/>
      <c r="AT9" s="17">
        <v>9.7809936012593204E-2</v>
      </c>
      <c r="AU9" s="17">
        <v>0.26721768373429999</v>
      </c>
      <c r="AV9" s="17">
        <v>0</v>
      </c>
    </row>
    <row r="10" spans="2:48" ht="29" x14ac:dyDescent="0.35">
      <c r="B10" s="18" t="s">
        <v>110</v>
      </c>
      <c r="C10" s="17">
        <v>0.109517581571987</v>
      </c>
      <c r="D10" s="17">
        <v>0.11032084630967599</v>
      </c>
      <c r="E10" s="17">
        <v>0.10890810198508399</v>
      </c>
      <c r="F10" s="17"/>
      <c r="G10" s="17">
        <v>0</v>
      </c>
      <c r="H10" s="17">
        <v>0.14435181431008401</v>
      </c>
      <c r="I10" s="17">
        <v>9.1868426035729103E-2</v>
      </c>
      <c r="J10" s="17">
        <v>0.17500450696827699</v>
      </c>
      <c r="K10" s="17">
        <v>0</v>
      </c>
      <c r="L10" s="17">
        <v>0</v>
      </c>
      <c r="M10" s="17"/>
      <c r="N10" s="17">
        <v>0.12859480296078599</v>
      </c>
      <c r="O10" s="17">
        <v>0.16125700988477101</v>
      </c>
      <c r="P10" s="17">
        <v>6.43027672910607E-2</v>
      </c>
      <c r="Q10" s="17">
        <v>5.44538763296726E-2</v>
      </c>
      <c r="R10" s="17"/>
      <c r="S10" s="17">
        <v>7.6674176829337304E-2</v>
      </c>
      <c r="T10" s="17">
        <v>0.15548545069323999</v>
      </c>
      <c r="U10" s="17">
        <v>0.26307476598623702</v>
      </c>
      <c r="V10" s="17">
        <v>0</v>
      </c>
      <c r="W10" s="17">
        <v>6.9796004349391094E-2</v>
      </c>
      <c r="X10" s="17"/>
      <c r="Y10" s="17">
        <v>6.0401030402810897E-2</v>
      </c>
      <c r="Z10" s="17">
        <v>0.19931900078932099</v>
      </c>
      <c r="AA10" s="17">
        <v>0.13745851942419399</v>
      </c>
      <c r="AB10" s="17"/>
      <c r="AC10" s="17">
        <v>0.103073232396982</v>
      </c>
      <c r="AD10" s="17">
        <v>0.16309224766887701</v>
      </c>
      <c r="AE10" s="17">
        <v>6.0581068994917303E-2</v>
      </c>
      <c r="AF10" s="17">
        <v>0.17964146345630799</v>
      </c>
      <c r="AG10" s="17">
        <v>0.240504033636294</v>
      </c>
      <c r="AH10" s="17"/>
      <c r="AI10" s="17">
        <v>0</v>
      </c>
      <c r="AJ10" s="17">
        <v>0.166056589683826</v>
      </c>
      <c r="AK10" s="17">
        <v>0.12297100887373801</v>
      </c>
      <c r="AL10" s="17">
        <v>7.4609131441547696E-2</v>
      </c>
      <c r="AM10" s="17"/>
      <c r="AN10" s="17">
        <v>0.116279488880771</v>
      </c>
      <c r="AO10" s="17">
        <v>0.108719403956515</v>
      </c>
      <c r="AP10" s="17"/>
      <c r="AQ10" s="17">
        <v>0.109517581571987</v>
      </c>
      <c r="AR10" s="17" t="s">
        <v>116</v>
      </c>
      <c r="AS10" s="17"/>
      <c r="AT10" s="17">
        <v>0.154138103925063</v>
      </c>
      <c r="AU10" s="17">
        <v>0.11279166332552799</v>
      </c>
      <c r="AV10" s="17">
        <v>7.1191377767696504E-2</v>
      </c>
    </row>
    <row r="11" spans="2:48" x14ac:dyDescent="0.35">
      <c r="B11" s="18" t="s">
        <v>111</v>
      </c>
      <c r="C11" s="17">
        <v>0.14962141156328301</v>
      </c>
      <c r="D11" s="17">
        <v>0.13403595835901799</v>
      </c>
      <c r="E11" s="17">
        <v>0.16144692205185501</v>
      </c>
      <c r="F11" s="17"/>
      <c r="G11" s="17">
        <v>0.282496757964941</v>
      </c>
      <c r="H11" s="17">
        <v>0.139076770076732</v>
      </c>
      <c r="I11" s="17">
        <v>0.16220942702940799</v>
      </c>
      <c r="J11" s="17">
        <v>7.97134796896561E-2</v>
      </c>
      <c r="K11" s="17">
        <v>0.15120668006419899</v>
      </c>
      <c r="L11" s="17">
        <v>0.5</v>
      </c>
      <c r="M11" s="17"/>
      <c r="N11" s="17">
        <v>0.204460533034449</v>
      </c>
      <c r="O11" s="17">
        <v>0.151687959386548</v>
      </c>
      <c r="P11" s="17">
        <v>0.114097156396309</v>
      </c>
      <c r="Q11" s="17">
        <v>0.104954633813541</v>
      </c>
      <c r="R11" s="17"/>
      <c r="S11" s="17">
        <v>2.8136087707626999E-2</v>
      </c>
      <c r="T11" s="17">
        <v>0.25902951110565198</v>
      </c>
      <c r="U11" s="17">
        <v>0</v>
      </c>
      <c r="V11" s="17">
        <v>0</v>
      </c>
      <c r="W11" s="17">
        <v>7.1487456251596596E-2</v>
      </c>
      <c r="X11" s="17"/>
      <c r="Y11" s="17">
        <v>6.0401030402810897E-2</v>
      </c>
      <c r="Z11" s="17">
        <v>0.21484249662027399</v>
      </c>
      <c r="AA11" s="17">
        <v>0</v>
      </c>
      <c r="AB11" s="17"/>
      <c r="AC11" s="17">
        <v>6.0418095368653897E-2</v>
      </c>
      <c r="AD11" s="17">
        <v>0.146186254062491</v>
      </c>
      <c r="AE11" s="17">
        <v>0.204466989304079</v>
      </c>
      <c r="AF11" s="17">
        <v>0.101721038048648</v>
      </c>
      <c r="AG11" s="17">
        <v>0.56378577227121895</v>
      </c>
      <c r="AH11" s="17"/>
      <c r="AI11" s="17">
        <v>0.14743047884368399</v>
      </c>
      <c r="AJ11" s="17">
        <v>9.3614105814571094E-2</v>
      </c>
      <c r="AK11" s="17">
        <v>0.12725166447729899</v>
      </c>
      <c r="AL11" s="17">
        <v>0.230312303855327</v>
      </c>
      <c r="AM11" s="17"/>
      <c r="AN11" s="17">
        <v>0.116623726714849</v>
      </c>
      <c r="AO11" s="17">
        <v>0.16299600557970201</v>
      </c>
      <c r="AP11" s="17"/>
      <c r="AQ11" s="17">
        <v>0.14962141156328301</v>
      </c>
      <c r="AR11" s="17" t="s">
        <v>116</v>
      </c>
      <c r="AS11" s="17"/>
      <c r="AT11" s="17">
        <v>0.20257106676675701</v>
      </c>
      <c r="AU11" s="17">
        <v>7.8778132209306004E-2</v>
      </c>
      <c r="AV11" s="17">
        <v>0</v>
      </c>
    </row>
    <row r="12" spans="2:48" ht="29" x14ac:dyDescent="0.35">
      <c r="B12" s="18" t="s">
        <v>112</v>
      </c>
      <c r="C12" s="17">
        <v>5.7659445546618802E-2</v>
      </c>
      <c r="D12" s="17">
        <v>0.100770198729337</v>
      </c>
      <c r="E12" s="17">
        <v>2.4949029156998301E-2</v>
      </c>
      <c r="F12" s="17"/>
      <c r="G12" s="17">
        <v>9.6715195502803802E-2</v>
      </c>
      <c r="H12" s="17">
        <v>9.7723135874299705E-2</v>
      </c>
      <c r="I12" s="17">
        <v>6.8983815256500297E-2</v>
      </c>
      <c r="J12" s="17">
        <v>0</v>
      </c>
      <c r="K12" s="17">
        <v>6.6360034929672906E-2</v>
      </c>
      <c r="L12" s="17">
        <v>0</v>
      </c>
      <c r="M12" s="17"/>
      <c r="N12" s="17">
        <v>8.17075503223995E-2</v>
      </c>
      <c r="O12" s="17">
        <v>2.92908609207146E-2</v>
      </c>
      <c r="P12" s="17">
        <v>0</v>
      </c>
      <c r="Q12" s="17">
        <v>0.113523126080326</v>
      </c>
      <c r="R12" s="17"/>
      <c r="S12" s="17">
        <v>0.106558654786438</v>
      </c>
      <c r="T12" s="17">
        <v>3.0948761011250499E-2</v>
      </c>
      <c r="U12" s="17">
        <v>9.8605754651755903E-2</v>
      </c>
      <c r="V12" s="17">
        <v>0</v>
      </c>
      <c r="W12" s="17">
        <v>7.1547487136533305E-2</v>
      </c>
      <c r="X12" s="17"/>
      <c r="Y12" s="17">
        <v>0</v>
      </c>
      <c r="Z12" s="17">
        <v>8.4118183775778094E-2</v>
      </c>
      <c r="AA12" s="17">
        <v>7.5786909911949002E-2</v>
      </c>
      <c r="AB12" s="17"/>
      <c r="AC12" s="17">
        <v>0.119058697335126</v>
      </c>
      <c r="AD12" s="17">
        <v>0</v>
      </c>
      <c r="AE12" s="17">
        <v>8.1582860130319401E-2</v>
      </c>
      <c r="AF12" s="17">
        <v>0</v>
      </c>
      <c r="AG12" s="17">
        <v>0</v>
      </c>
      <c r="AH12" s="17"/>
      <c r="AI12" s="17">
        <v>0.143993785348321</v>
      </c>
      <c r="AJ12" s="17">
        <v>3.6596267811965497E-2</v>
      </c>
      <c r="AK12" s="17">
        <v>8.1443951902342701E-2</v>
      </c>
      <c r="AL12" s="17">
        <v>2.94600690053624E-2</v>
      </c>
      <c r="AM12" s="17"/>
      <c r="AN12" s="17">
        <v>1.4994641967807599E-2</v>
      </c>
      <c r="AO12" s="17">
        <v>6.8891534403448806E-2</v>
      </c>
      <c r="AP12" s="17"/>
      <c r="AQ12" s="17">
        <v>5.7659445546618802E-2</v>
      </c>
      <c r="AR12" s="17" t="s">
        <v>116</v>
      </c>
      <c r="AS12" s="17"/>
      <c r="AT12" s="17">
        <v>8.1056935723601203E-2</v>
      </c>
      <c r="AU12" s="17">
        <v>0</v>
      </c>
      <c r="AV12" s="17">
        <v>7.1191377767696504E-2</v>
      </c>
    </row>
    <row r="13" spans="2:48" x14ac:dyDescent="0.35">
      <c r="B13" s="18" t="s">
        <v>113</v>
      </c>
      <c r="C13" s="17">
        <v>3.9178747083913702E-2</v>
      </c>
      <c r="D13" s="17">
        <v>5.2390839989190197E-2</v>
      </c>
      <c r="E13" s="17">
        <v>2.9154031011841299E-2</v>
      </c>
      <c r="F13" s="17"/>
      <c r="G13" s="17">
        <v>0</v>
      </c>
      <c r="H13" s="17">
        <v>5.2295728154501502E-2</v>
      </c>
      <c r="I13" s="17">
        <v>4.7590848079058702E-2</v>
      </c>
      <c r="J13" s="17">
        <v>0</v>
      </c>
      <c r="K13" s="17">
        <v>0.15120668006419899</v>
      </c>
      <c r="L13" s="17">
        <v>0</v>
      </c>
      <c r="M13" s="17"/>
      <c r="N13" s="17">
        <v>1.29238060463795E-2</v>
      </c>
      <c r="O13" s="17">
        <v>3.4103845439509603E-2</v>
      </c>
      <c r="P13" s="17">
        <v>0.13240264016522199</v>
      </c>
      <c r="Q13" s="17">
        <v>0</v>
      </c>
      <c r="R13" s="17"/>
      <c r="S13" s="17">
        <v>3.9605386305478503E-2</v>
      </c>
      <c r="T13" s="17">
        <v>2.4038482624592E-2</v>
      </c>
      <c r="U13" s="17">
        <v>0</v>
      </c>
      <c r="V13" s="17">
        <v>0.409767778401251</v>
      </c>
      <c r="W13" s="17">
        <v>0</v>
      </c>
      <c r="X13" s="17"/>
      <c r="Y13" s="17">
        <v>8.5022699929379594E-2</v>
      </c>
      <c r="Z13" s="17">
        <v>7.90109575164262E-3</v>
      </c>
      <c r="AA13" s="17">
        <v>0</v>
      </c>
      <c r="AB13" s="17"/>
      <c r="AC13" s="17">
        <v>7.5931276921576293E-2</v>
      </c>
      <c r="AD13" s="17">
        <v>0</v>
      </c>
      <c r="AE13" s="17">
        <v>2.9896124081312099E-2</v>
      </c>
      <c r="AF13" s="17">
        <v>6.6781829776074705E-2</v>
      </c>
      <c r="AG13" s="17">
        <v>0</v>
      </c>
      <c r="AH13" s="17"/>
      <c r="AI13" s="17">
        <v>0</v>
      </c>
      <c r="AJ13" s="17">
        <v>1.5350519087625501E-2</v>
      </c>
      <c r="AK13" s="17">
        <v>0.18031677516265401</v>
      </c>
      <c r="AL13" s="17">
        <v>1.47300345026812E-2</v>
      </c>
      <c r="AM13" s="17"/>
      <c r="AN13" s="17">
        <v>0</v>
      </c>
      <c r="AO13" s="17">
        <v>5.3139769024353599E-2</v>
      </c>
      <c r="AP13" s="17"/>
      <c r="AQ13" s="17">
        <v>3.9178747083913702E-2</v>
      </c>
      <c r="AR13" s="17" t="s">
        <v>116</v>
      </c>
      <c r="AS13" s="17"/>
      <c r="AT13" s="17">
        <v>8.5484361036253301E-3</v>
      </c>
      <c r="AU13" s="17">
        <v>0</v>
      </c>
      <c r="AV13" s="17">
        <v>0</v>
      </c>
    </row>
    <row r="14" spans="2:48" x14ac:dyDescent="0.35">
      <c r="B14" s="18" t="s">
        <v>114</v>
      </c>
      <c r="C14" s="17">
        <v>0.52447570726839399</v>
      </c>
      <c r="D14" s="17">
        <v>0.54122992954447102</v>
      </c>
      <c r="E14" s="17">
        <v>0.51176338965677703</v>
      </c>
      <c r="F14" s="17"/>
      <c r="G14" s="17">
        <v>0.57413160765378901</v>
      </c>
      <c r="H14" s="17">
        <v>0.47714840751253201</v>
      </c>
      <c r="I14" s="17">
        <v>0.488809230267372</v>
      </c>
      <c r="J14" s="17">
        <v>0.57654822240547399</v>
      </c>
      <c r="K14" s="17">
        <v>0.63122660494192895</v>
      </c>
      <c r="L14" s="17">
        <v>0.5</v>
      </c>
      <c r="M14" s="17"/>
      <c r="N14" s="17">
        <v>0.506296025230344</v>
      </c>
      <c r="O14" s="17">
        <v>0.57873737497118405</v>
      </c>
      <c r="P14" s="17">
        <v>0.61315237733630401</v>
      </c>
      <c r="Q14" s="17">
        <v>0.39947148062284399</v>
      </c>
      <c r="R14" s="17"/>
      <c r="S14" s="17">
        <v>0.62193925757636803</v>
      </c>
      <c r="T14" s="17">
        <v>0.37878093345276698</v>
      </c>
      <c r="U14" s="17">
        <v>0.63831947936200695</v>
      </c>
      <c r="V14" s="17">
        <v>0.590232221598749</v>
      </c>
      <c r="W14" s="17">
        <v>0.67009395088531898</v>
      </c>
      <c r="X14" s="17"/>
      <c r="Y14" s="17">
        <v>0.589293211895765</v>
      </c>
      <c r="Z14" s="17">
        <v>0.39446787960954499</v>
      </c>
      <c r="AA14" s="17">
        <v>0.78675457066385701</v>
      </c>
      <c r="AB14" s="17"/>
      <c r="AC14" s="17">
        <v>0.39470918520488102</v>
      </c>
      <c r="AD14" s="17">
        <v>0.61353804966585701</v>
      </c>
      <c r="AE14" s="17">
        <v>0.54233970514151997</v>
      </c>
      <c r="AF14" s="17">
        <v>0.63137171383797497</v>
      </c>
      <c r="AG14" s="17">
        <v>0.19571019409248699</v>
      </c>
      <c r="AH14" s="17"/>
      <c r="AI14" s="17">
        <v>0.43881308800087598</v>
      </c>
      <c r="AJ14" s="17">
        <v>0.54021241335437098</v>
      </c>
      <c r="AK14" s="17">
        <v>0.46783415668795703</v>
      </c>
      <c r="AL14" s="17">
        <v>0.60019850682363596</v>
      </c>
      <c r="AM14" s="17"/>
      <c r="AN14" s="17">
        <v>0.40292550356002899</v>
      </c>
      <c r="AO14" s="17">
        <v>0.56369395895444296</v>
      </c>
      <c r="AP14" s="17"/>
      <c r="AQ14" s="17">
        <v>0.52447570726839399</v>
      </c>
      <c r="AR14" s="17" t="s">
        <v>116</v>
      </c>
      <c r="AS14" s="17"/>
      <c r="AT14" s="17">
        <v>0.45587552146836002</v>
      </c>
      <c r="AU14" s="17">
        <v>0.54121252073086601</v>
      </c>
      <c r="AV14" s="17">
        <v>0.85761724446460696</v>
      </c>
    </row>
    <row r="15" spans="2:48" x14ac:dyDescent="0.35">
      <c r="B15" s="18" t="s">
        <v>90</v>
      </c>
      <c r="C15" s="19">
        <v>1.8202096083747E-2</v>
      </c>
      <c r="D15" s="19">
        <v>0</v>
      </c>
      <c r="E15" s="19">
        <v>3.2012992393995597E-2</v>
      </c>
      <c r="F15" s="19"/>
      <c r="G15" s="19">
        <v>4.6656438878466697E-2</v>
      </c>
      <c r="H15" s="19">
        <v>0</v>
      </c>
      <c r="I15" s="19">
        <v>3.7867773524807399E-2</v>
      </c>
      <c r="J15" s="19">
        <v>0</v>
      </c>
      <c r="K15" s="19">
        <v>0</v>
      </c>
      <c r="L15" s="19">
        <v>0</v>
      </c>
      <c r="M15" s="19"/>
      <c r="N15" s="19">
        <v>1.10262899277488E-2</v>
      </c>
      <c r="O15" s="19">
        <v>0</v>
      </c>
      <c r="P15" s="19">
        <v>0</v>
      </c>
      <c r="Q15" s="19">
        <v>6.7729131359724998E-2</v>
      </c>
      <c r="R15" s="19"/>
      <c r="S15" s="19">
        <v>0</v>
      </c>
      <c r="T15" s="19">
        <v>7.5259376036894603E-3</v>
      </c>
      <c r="U15" s="19">
        <v>0</v>
      </c>
      <c r="V15" s="19">
        <v>0</v>
      </c>
      <c r="W15" s="19">
        <v>7.8976161268353204E-2</v>
      </c>
      <c r="X15" s="19"/>
      <c r="Y15" s="19">
        <v>0</v>
      </c>
      <c r="Z15" s="19">
        <v>0</v>
      </c>
      <c r="AA15" s="19">
        <v>0</v>
      </c>
      <c r="AB15" s="19"/>
      <c r="AC15" s="19">
        <v>0</v>
      </c>
      <c r="AD15" s="19">
        <v>1.6330555406727301E-2</v>
      </c>
      <c r="AE15" s="19">
        <v>4.33805876786056E-2</v>
      </c>
      <c r="AF15" s="19">
        <v>0</v>
      </c>
      <c r="AG15" s="19">
        <v>0</v>
      </c>
      <c r="AH15" s="19"/>
      <c r="AI15" s="19">
        <v>0.100367264461011</v>
      </c>
      <c r="AJ15" s="19">
        <v>0</v>
      </c>
      <c r="AK15" s="19">
        <v>2.0182442896009699E-2</v>
      </c>
      <c r="AL15" s="19">
        <v>0</v>
      </c>
      <c r="AM15" s="19"/>
      <c r="AN15" s="19">
        <v>5.9292813318547001E-2</v>
      </c>
      <c r="AO15" s="19">
        <v>4.3814243767233696E-3</v>
      </c>
      <c r="AP15" s="19"/>
      <c r="AQ15" s="19">
        <v>1.8202096083747E-2</v>
      </c>
      <c r="AR15" s="19" t="s">
        <v>116</v>
      </c>
      <c r="AS15" s="19"/>
      <c r="AT15" s="19">
        <v>0</v>
      </c>
      <c r="AU15" s="19">
        <v>0</v>
      </c>
      <c r="AV15" s="19">
        <v>0</v>
      </c>
    </row>
    <row r="16" spans="2:48" x14ac:dyDescent="0.35">
      <c r="B16" s="16" t="s">
        <v>118</v>
      </c>
    </row>
    <row r="17" spans="2:2" x14ac:dyDescent="0.35">
      <c r="B17" t="s">
        <v>81</v>
      </c>
    </row>
    <row r="18" spans="2:2" x14ac:dyDescent="0.35">
      <c r="B18" t="s">
        <v>82</v>
      </c>
    </row>
    <row r="20" spans="2:2" x14ac:dyDescent="0.35">
      <c r="B20"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V20"/>
  <sheetViews>
    <sheetView showGridLines="0" workbookViewId="0">
      <pane xSplit="2" topLeftCell="C1" activePane="topRight" state="frozen"/>
      <selection pane="topRight" activeCell="C9" sqref="C9: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114</v>
      </c>
      <c r="D7" s="10">
        <v>48</v>
      </c>
      <c r="E7" s="10">
        <v>66</v>
      </c>
      <c r="F7" s="10"/>
      <c r="G7" s="10">
        <v>12</v>
      </c>
      <c r="H7" s="10">
        <v>37</v>
      </c>
      <c r="I7" s="10">
        <v>31</v>
      </c>
      <c r="J7" s="10">
        <v>24</v>
      </c>
      <c r="K7" s="10">
        <v>8</v>
      </c>
      <c r="L7" s="10">
        <v>2</v>
      </c>
      <c r="M7" s="10"/>
      <c r="N7" s="10">
        <v>53</v>
      </c>
      <c r="O7" s="10">
        <v>25</v>
      </c>
      <c r="P7" s="10">
        <v>18</v>
      </c>
      <c r="Q7" s="10">
        <v>18</v>
      </c>
      <c r="R7" s="10"/>
      <c r="S7" s="10">
        <v>26</v>
      </c>
      <c r="T7" s="10">
        <v>53</v>
      </c>
      <c r="U7" s="10">
        <v>7</v>
      </c>
      <c r="V7" s="10">
        <v>3</v>
      </c>
      <c r="W7" s="10">
        <v>18</v>
      </c>
      <c r="X7" s="10"/>
      <c r="Y7" s="10">
        <v>14</v>
      </c>
      <c r="Z7" s="10">
        <v>58</v>
      </c>
      <c r="AA7" s="10">
        <v>7</v>
      </c>
      <c r="AB7" s="10"/>
      <c r="AC7" s="10">
        <v>21</v>
      </c>
      <c r="AD7" s="10">
        <v>20</v>
      </c>
      <c r="AE7" s="10">
        <v>43</v>
      </c>
      <c r="AF7" s="10">
        <v>22</v>
      </c>
      <c r="AG7" s="10">
        <v>3</v>
      </c>
      <c r="AH7" s="10"/>
      <c r="AI7" s="10">
        <v>13</v>
      </c>
      <c r="AJ7" s="10">
        <v>44</v>
      </c>
      <c r="AK7" s="10">
        <v>19</v>
      </c>
      <c r="AL7" s="10">
        <v>37</v>
      </c>
      <c r="AM7" s="10"/>
      <c r="AN7" s="10">
        <v>26</v>
      </c>
      <c r="AO7" s="10">
        <v>86</v>
      </c>
      <c r="AP7" s="10"/>
      <c r="AQ7" s="10">
        <v>114</v>
      </c>
      <c r="AR7" s="10" t="s">
        <v>115</v>
      </c>
      <c r="AS7" s="10"/>
      <c r="AT7" s="10">
        <v>53</v>
      </c>
      <c r="AU7" s="10">
        <v>10</v>
      </c>
      <c r="AV7" s="10">
        <v>7</v>
      </c>
    </row>
    <row r="8" spans="2:48" ht="30" customHeight="1" x14ac:dyDescent="0.35">
      <c r="B8" s="11" t="s">
        <v>20</v>
      </c>
      <c r="C8" s="11">
        <v>108</v>
      </c>
      <c r="D8" s="11">
        <v>47</v>
      </c>
      <c r="E8" s="11">
        <v>62</v>
      </c>
      <c r="F8" s="11"/>
      <c r="G8" s="11">
        <v>7</v>
      </c>
      <c r="H8" s="11">
        <v>21</v>
      </c>
      <c r="I8" s="11">
        <v>43</v>
      </c>
      <c r="J8" s="11">
        <v>28</v>
      </c>
      <c r="K8" s="11">
        <v>7</v>
      </c>
      <c r="L8" s="11">
        <v>2</v>
      </c>
      <c r="M8" s="11"/>
      <c r="N8" s="11">
        <v>32</v>
      </c>
      <c r="O8" s="11">
        <v>32</v>
      </c>
      <c r="P8" s="11">
        <v>21</v>
      </c>
      <c r="Q8" s="11">
        <v>24</v>
      </c>
      <c r="R8" s="11"/>
      <c r="S8" s="11">
        <v>27</v>
      </c>
      <c r="T8" s="11">
        <v>46</v>
      </c>
      <c r="U8" s="11">
        <v>4</v>
      </c>
      <c r="V8" s="11">
        <v>5</v>
      </c>
      <c r="W8" s="11">
        <v>21</v>
      </c>
      <c r="X8" s="11"/>
      <c r="Y8" s="11">
        <v>13</v>
      </c>
      <c r="Z8" s="11">
        <v>52</v>
      </c>
      <c r="AA8" s="11">
        <v>5</v>
      </c>
      <c r="AB8" s="11"/>
      <c r="AC8" s="11">
        <v>27</v>
      </c>
      <c r="AD8" s="11">
        <v>21</v>
      </c>
      <c r="AE8" s="11">
        <v>37</v>
      </c>
      <c r="AF8" s="11">
        <v>16</v>
      </c>
      <c r="AG8" s="11">
        <v>2</v>
      </c>
      <c r="AH8" s="11"/>
      <c r="AI8" s="11">
        <v>16</v>
      </c>
      <c r="AJ8" s="11">
        <v>46</v>
      </c>
      <c r="AK8" s="11">
        <v>17</v>
      </c>
      <c r="AL8" s="11">
        <v>28</v>
      </c>
      <c r="AM8" s="11"/>
      <c r="AN8" s="11">
        <v>27</v>
      </c>
      <c r="AO8" s="11">
        <v>80</v>
      </c>
      <c r="AP8" s="11"/>
      <c r="AQ8" s="11">
        <v>108</v>
      </c>
      <c r="AR8" s="11" t="s">
        <v>115</v>
      </c>
      <c r="AS8" s="11"/>
      <c r="AT8" s="11">
        <v>48</v>
      </c>
      <c r="AU8" s="11">
        <v>10</v>
      </c>
      <c r="AV8" s="11">
        <v>6</v>
      </c>
    </row>
    <row r="9" spans="2:48" x14ac:dyDescent="0.35">
      <c r="B9" s="18" t="s">
        <v>109</v>
      </c>
      <c r="C9" s="17">
        <v>3.7231796293744901E-2</v>
      </c>
      <c r="D9" s="17">
        <v>7.0028530536780598E-2</v>
      </c>
      <c r="E9" s="17">
        <v>1.23471734535327E-2</v>
      </c>
      <c r="F9" s="17"/>
      <c r="G9" s="17">
        <v>0</v>
      </c>
      <c r="H9" s="17">
        <v>9.5455339393343705E-2</v>
      </c>
      <c r="I9" s="17">
        <v>4.6534889609470102E-2</v>
      </c>
      <c r="J9" s="17">
        <v>0</v>
      </c>
      <c r="K9" s="17">
        <v>0</v>
      </c>
      <c r="L9" s="17">
        <v>0</v>
      </c>
      <c r="M9" s="17"/>
      <c r="N9" s="17">
        <v>1.29238060463795E-2</v>
      </c>
      <c r="O9" s="17">
        <v>2.3835442546457201E-2</v>
      </c>
      <c r="P9" s="17">
        <v>4.1926975828837698E-2</v>
      </c>
      <c r="Q9" s="17">
        <v>8.3230867774820694E-2</v>
      </c>
      <c r="R9" s="17"/>
      <c r="S9" s="17">
        <v>0.10419069112675799</v>
      </c>
      <c r="T9" s="17">
        <v>2.51770771376362E-2</v>
      </c>
      <c r="U9" s="17">
        <v>0</v>
      </c>
      <c r="V9" s="17">
        <v>0</v>
      </c>
      <c r="W9" s="17">
        <v>0</v>
      </c>
      <c r="X9" s="17"/>
      <c r="Y9" s="17">
        <v>0.155730679656717</v>
      </c>
      <c r="Z9" s="17">
        <v>2.2551269658442001E-2</v>
      </c>
      <c r="AA9" s="17">
        <v>0</v>
      </c>
      <c r="AB9" s="17"/>
      <c r="AC9" s="17">
        <v>0.10663783652447401</v>
      </c>
      <c r="AD9" s="17">
        <v>0</v>
      </c>
      <c r="AE9" s="17">
        <v>0</v>
      </c>
      <c r="AF9" s="17">
        <v>4.6674339689882299E-2</v>
      </c>
      <c r="AG9" s="17">
        <v>0.240504033636294</v>
      </c>
      <c r="AH9" s="17"/>
      <c r="AI9" s="17">
        <v>0</v>
      </c>
      <c r="AJ9" s="17">
        <v>6.2103253419398402E-2</v>
      </c>
      <c r="AK9" s="17">
        <v>4.3862179867617902E-2</v>
      </c>
      <c r="AL9" s="17">
        <v>1.47300345026812E-2</v>
      </c>
      <c r="AM9" s="17"/>
      <c r="AN9" s="17">
        <v>0.10465171560207399</v>
      </c>
      <c r="AO9" s="17">
        <v>1.46575038638914E-2</v>
      </c>
      <c r="AP9" s="17"/>
      <c r="AQ9" s="17">
        <v>3.7231796293744901E-2</v>
      </c>
      <c r="AR9" s="17" t="s">
        <v>116</v>
      </c>
      <c r="AS9" s="17"/>
      <c r="AT9" s="17">
        <v>2.4398905391158899E-2</v>
      </c>
      <c r="AU9" s="17">
        <v>0.203111966620871</v>
      </c>
      <c r="AV9" s="17">
        <v>0</v>
      </c>
    </row>
    <row r="10" spans="2:48" ht="29" x14ac:dyDescent="0.35">
      <c r="B10" s="18" t="s">
        <v>110</v>
      </c>
      <c r="C10" s="17">
        <v>0.10310450042925599</v>
      </c>
      <c r="D10" s="17">
        <v>0.14919154566055401</v>
      </c>
      <c r="E10" s="17">
        <v>6.8135813306263601E-2</v>
      </c>
      <c r="F10" s="17"/>
      <c r="G10" s="17">
        <v>0</v>
      </c>
      <c r="H10" s="17">
        <v>6.96126648057106E-2</v>
      </c>
      <c r="I10" s="17">
        <v>0.20063525965248</v>
      </c>
      <c r="J10" s="17">
        <v>0</v>
      </c>
      <c r="K10" s="17">
        <v>0.15120668006419899</v>
      </c>
      <c r="L10" s="17">
        <v>0</v>
      </c>
      <c r="M10" s="17"/>
      <c r="N10" s="17">
        <v>0.13212587394047501</v>
      </c>
      <c r="O10" s="17">
        <v>0.102767020834094</v>
      </c>
      <c r="P10" s="17">
        <v>0.17826363059699901</v>
      </c>
      <c r="Q10" s="17">
        <v>0</v>
      </c>
      <c r="R10" s="17"/>
      <c r="S10" s="17">
        <v>3.9605386305478503E-2</v>
      </c>
      <c r="T10" s="17">
        <v>0.104472706509167</v>
      </c>
      <c r="U10" s="17">
        <v>0.17884620255507599</v>
      </c>
      <c r="V10" s="17">
        <v>0.409767778401251</v>
      </c>
      <c r="W10" s="17">
        <v>0.118867209343608</v>
      </c>
      <c r="X10" s="17"/>
      <c r="Y10" s="17">
        <v>8.5022699929379594E-2</v>
      </c>
      <c r="Z10" s="17">
        <v>0.108648848714977</v>
      </c>
      <c r="AA10" s="17">
        <v>0.13745851942419399</v>
      </c>
      <c r="AB10" s="17"/>
      <c r="AC10" s="17">
        <v>7.5931276921576293E-2</v>
      </c>
      <c r="AD10" s="17">
        <v>0.102239354472829</v>
      </c>
      <c r="AE10" s="17">
        <v>0.13080505244117699</v>
      </c>
      <c r="AF10" s="17">
        <v>6.6781829776074705E-2</v>
      </c>
      <c r="AG10" s="17">
        <v>0.56378577227121895</v>
      </c>
      <c r="AH10" s="17"/>
      <c r="AI10" s="17">
        <v>0</v>
      </c>
      <c r="AJ10" s="17">
        <v>6.8388282352640606E-2</v>
      </c>
      <c r="AK10" s="17">
        <v>0.27598009961362802</v>
      </c>
      <c r="AL10" s="17">
        <v>0.116061843554479</v>
      </c>
      <c r="AM10" s="17"/>
      <c r="AN10" s="17">
        <v>6.2346737978139298E-2</v>
      </c>
      <c r="AO10" s="17">
        <v>0.118492176893882</v>
      </c>
      <c r="AP10" s="17"/>
      <c r="AQ10" s="17">
        <v>0.10310450042925599</v>
      </c>
      <c r="AR10" s="17" t="s">
        <v>116</v>
      </c>
      <c r="AS10" s="17"/>
      <c r="AT10" s="17">
        <v>5.5582946164781398E-2</v>
      </c>
      <c r="AU10" s="17">
        <v>3.4013531116221699E-2</v>
      </c>
      <c r="AV10" s="17">
        <v>7.1191377767696504E-2</v>
      </c>
    </row>
    <row r="11" spans="2:48" x14ac:dyDescent="0.35">
      <c r="B11" s="18" t="s">
        <v>111</v>
      </c>
      <c r="C11" s="17">
        <v>0.101167409923892</v>
      </c>
      <c r="D11" s="17">
        <v>0.138126167382155</v>
      </c>
      <c r="E11" s="17">
        <v>7.3124839185707696E-2</v>
      </c>
      <c r="F11" s="17"/>
      <c r="G11" s="17">
        <v>0.33371225366499901</v>
      </c>
      <c r="H11" s="17">
        <v>0.101620965774327</v>
      </c>
      <c r="I11" s="17">
        <v>8.1433484639754902E-2</v>
      </c>
      <c r="J11" s="17">
        <v>8.3785593263324798E-2</v>
      </c>
      <c r="K11" s="17">
        <v>6.6360034929672906E-2</v>
      </c>
      <c r="L11" s="17">
        <v>0</v>
      </c>
      <c r="M11" s="17"/>
      <c r="N11" s="17">
        <v>0.26454496589223497</v>
      </c>
      <c r="O11" s="17">
        <v>2.3835442546457201E-2</v>
      </c>
      <c r="P11" s="17">
        <v>4.3958354903673898E-2</v>
      </c>
      <c r="Q11" s="17">
        <v>3.7225502453815701E-2</v>
      </c>
      <c r="R11" s="17"/>
      <c r="S11" s="17">
        <v>6.8420314345349995E-2</v>
      </c>
      <c r="T11" s="17">
        <v>5.3446945055233397E-2</v>
      </c>
      <c r="U11" s="17">
        <v>0.36867778702069398</v>
      </c>
      <c r="V11" s="17">
        <v>0</v>
      </c>
      <c r="W11" s="17">
        <v>7.4323867674749702E-2</v>
      </c>
      <c r="X11" s="17"/>
      <c r="Y11" s="17">
        <v>0.120802060805622</v>
      </c>
      <c r="Z11" s="17">
        <v>9.9616903247764496E-2</v>
      </c>
      <c r="AA11" s="17">
        <v>0</v>
      </c>
      <c r="AB11" s="17"/>
      <c r="AC11" s="17">
        <v>5.17505669549915E-2</v>
      </c>
      <c r="AD11" s="17">
        <v>9.4005580271490002E-2</v>
      </c>
      <c r="AE11" s="17">
        <v>0.100600894816695</v>
      </c>
      <c r="AF11" s="17">
        <v>0.232881739765881</v>
      </c>
      <c r="AG11" s="17">
        <v>0</v>
      </c>
      <c r="AH11" s="17"/>
      <c r="AI11" s="17">
        <v>2.0654620212618099E-2</v>
      </c>
      <c r="AJ11" s="17">
        <v>7.1889508569167093E-2</v>
      </c>
      <c r="AK11" s="17">
        <v>0.16111396309685999</v>
      </c>
      <c r="AL11" s="17">
        <v>0.130255193006099</v>
      </c>
      <c r="AM11" s="17"/>
      <c r="AN11" s="17">
        <v>1.22018921907351E-2</v>
      </c>
      <c r="AO11" s="17">
        <v>0.12885967345663199</v>
      </c>
      <c r="AP11" s="17"/>
      <c r="AQ11" s="17">
        <v>0.101167409923892</v>
      </c>
      <c r="AR11" s="17" t="s">
        <v>116</v>
      </c>
      <c r="AS11" s="17"/>
      <c r="AT11" s="17">
        <v>4.9556832817143702E-2</v>
      </c>
      <c r="AU11" s="17">
        <v>0.236334396627918</v>
      </c>
      <c r="AV11" s="17">
        <v>0</v>
      </c>
    </row>
    <row r="12" spans="2:48" ht="29" x14ac:dyDescent="0.35">
      <c r="B12" s="18" t="s">
        <v>112</v>
      </c>
      <c r="C12" s="17">
        <v>8.2689045914876594E-2</v>
      </c>
      <c r="D12" s="17">
        <v>7.1935334168570605E-2</v>
      </c>
      <c r="E12" s="17">
        <v>9.0848457731801793E-2</v>
      </c>
      <c r="F12" s="17"/>
      <c r="G12" s="17">
        <v>9.8909833347358103E-2</v>
      </c>
      <c r="H12" s="17">
        <v>7.85328784116818E-2</v>
      </c>
      <c r="I12" s="17">
        <v>4.1624690433782897E-2</v>
      </c>
      <c r="J12" s="17">
        <v>0.126824477638563</v>
      </c>
      <c r="K12" s="17">
        <v>0.17287946323400799</v>
      </c>
      <c r="L12" s="17">
        <v>0</v>
      </c>
      <c r="M12" s="17"/>
      <c r="N12" s="17">
        <v>4.7798210136283797E-2</v>
      </c>
      <c r="O12" s="17">
        <v>0.130088479779051</v>
      </c>
      <c r="P12" s="17">
        <v>9.5760400807446494E-2</v>
      </c>
      <c r="Q12" s="17">
        <v>5.44538763296726E-2</v>
      </c>
      <c r="R12" s="17"/>
      <c r="S12" s="17">
        <v>0.11958232335902701</v>
      </c>
      <c r="T12" s="17">
        <v>0.106032966758108</v>
      </c>
      <c r="U12" s="17">
        <v>0</v>
      </c>
      <c r="V12" s="17">
        <v>0</v>
      </c>
      <c r="W12" s="17">
        <v>0</v>
      </c>
      <c r="X12" s="17"/>
      <c r="Y12" s="17">
        <v>2.6078967213888499E-2</v>
      </c>
      <c r="Z12" s="17">
        <v>0.11996788752713999</v>
      </c>
      <c r="AA12" s="17">
        <v>7.5786909911949002E-2</v>
      </c>
      <c r="AB12" s="17"/>
      <c r="AC12" s="17">
        <v>5.3395120494699001E-2</v>
      </c>
      <c r="AD12" s="17">
        <v>0.11891195232902101</v>
      </c>
      <c r="AE12" s="17">
        <v>0.104328739377314</v>
      </c>
      <c r="AF12" s="17">
        <v>2.0483954880994401E-2</v>
      </c>
      <c r="AG12" s="17">
        <v>0</v>
      </c>
      <c r="AH12" s="17"/>
      <c r="AI12" s="17">
        <v>8.8700614392412905E-2</v>
      </c>
      <c r="AJ12" s="17">
        <v>0.118949314675752</v>
      </c>
      <c r="AK12" s="17">
        <v>5.3901286190833599E-2</v>
      </c>
      <c r="AL12" s="17">
        <v>3.97484435824264E-2</v>
      </c>
      <c r="AM12" s="17"/>
      <c r="AN12" s="17">
        <v>0.145554238039379</v>
      </c>
      <c r="AO12" s="17">
        <v>6.23046096941752E-2</v>
      </c>
      <c r="AP12" s="17"/>
      <c r="AQ12" s="17">
        <v>8.2689045914876594E-2</v>
      </c>
      <c r="AR12" s="17" t="s">
        <v>116</v>
      </c>
      <c r="AS12" s="17"/>
      <c r="AT12" s="17">
        <v>0.13675320204964</v>
      </c>
      <c r="AU12" s="17">
        <v>0</v>
      </c>
      <c r="AV12" s="17">
        <v>7.1191377767696504E-2</v>
      </c>
    </row>
    <row r="13" spans="2:48" x14ac:dyDescent="0.35">
      <c r="B13" s="18" t="s">
        <v>113</v>
      </c>
      <c r="C13" s="17">
        <v>3.4294525381255402E-2</v>
      </c>
      <c r="D13" s="17">
        <v>6.3220078046202194E-2</v>
      </c>
      <c r="E13" s="17">
        <v>1.23471734535327E-2</v>
      </c>
      <c r="F13" s="17"/>
      <c r="G13" s="17">
        <v>0</v>
      </c>
      <c r="H13" s="17">
        <v>3.5582483490996498E-2</v>
      </c>
      <c r="I13" s="17">
        <v>6.8983815256500297E-2</v>
      </c>
      <c r="J13" s="17">
        <v>0</v>
      </c>
      <c r="K13" s="17">
        <v>0</v>
      </c>
      <c r="L13" s="17">
        <v>0</v>
      </c>
      <c r="M13" s="17"/>
      <c r="N13" s="17">
        <v>3.0295782828991001E-2</v>
      </c>
      <c r="O13" s="17">
        <v>2.3835442546457201E-2</v>
      </c>
      <c r="P13" s="17">
        <v>0</v>
      </c>
      <c r="Q13" s="17">
        <v>8.3230867774820694E-2</v>
      </c>
      <c r="R13" s="17"/>
      <c r="S13" s="17">
        <v>7.2542670751952004E-2</v>
      </c>
      <c r="T13" s="17">
        <v>3.7034230738291499E-2</v>
      </c>
      <c r="U13" s="17">
        <v>0</v>
      </c>
      <c r="V13" s="17">
        <v>0</v>
      </c>
      <c r="W13" s="17">
        <v>0</v>
      </c>
      <c r="X13" s="17"/>
      <c r="Y13" s="17">
        <v>0</v>
      </c>
      <c r="Z13" s="17">
        <v>7.1565695557086501E-2</v>
      </c>
      <c r="AA13" s="17">
        <v>0</v>
      </c>
      <c r="AB13" s="17"/>
      <c r="AC13" s="17">
        <v>7.4246493434658403E-2</v>
      </c>
      <c r="AD13" s="17">
        <v>0</v>
      </c>
      <c r="AE13" s="17">
        <v>2.0341591543103901E-2</v>
      </c>
      <c r="AF13" s="17">
        <v>5.9008486375996802E-2</v>
      </c>
      <c r="AG13" s="17">
        <v>0</v>
      </c>
      <c r="AH13" s="17"/>
      <c r="AI13" s="17">
        <v>0.123339165135703</v>
      </c>
      <c r="AJ13" s="17">
        <v>1.6499073434034402E-2</v>
      </c>
      <c r="AK13" s="17">
        <v>5.5453186061910298E-2</v>
      </c>
      <c r="AL13" s="17">
        <v>0</v>
      </c>
      <c r="AM13" s="17"/>
      <c r="AN13" s="17">
        <v>2.7802993332020302E-2</v>
      </c>
      <c r="AO13" s="17">
        <v>3.6993015964942998E-2</v>
      </c>
      <c r="AP13" s="17"/>
      <c r="AQ13" s="17">
        <v>3.4294525381255402E-2</v>
      </c>
      <c r="AR13" s="17" t="s">
        <v>116</v>
      </c>
      <c r="AS13" s="17"/>
      <c r="AT13" s="17">
        <v>7.74291053939032E-2</v>
      </c>
      <c r="AU13" s="17">
        <v>0</v>
      </c>
      <c r="AV13" s="17">
        <v>0</v>
      </c>
    </row>
    <row r="14" spans="2:48" x14ac:dyDescent="0.35">
      <c r="B14" s="18" t="s">
        <v>114</v>
      </c>
      <c r="C14" s="17">
        <v>0.61127066309323497</v>
      </c>
      <c r="D14" s="17">
        <v>0.498722040737265</v>
      </c>
      <c r="E14" s="17">
        <v>0.69666727599253697</v>
      </c>
      <c r="F14" s="17"/>
      <c r="G14" s="17">
        <v>0.37394752198203501</v>
      </c>
      <c r="H14" s="17">
        <v>0.53379446927755603</v>
      </c>
      <c r="I14" s="17">
        <v>0.56078786040801099</v>
      </c>
      <c r="J14" s="17">
        <v>0.78938992909811201</v>
      </c>
      <c r="K14" s="17">
        <v>0.60955382177212003</v>
      </c>
      <c r="L14" s="17">
        <v>1</v>
      </c>
      <c r="M14" s="17"/>
      <c r="N14" s="17">
        <v>0.49938755510925698</v>
      </c>
      <c r="O14" s="17">
        <v>0.69563817174748299</v>
      </c>
      <c r="P14" s="17">
        <v>0.57185447189851102</v>
      </c>
      <c r="Q14" s="17">
        <v>0.68127436905585903</v>
      </c>
      <c r="R14" s="17"/>
      <c r="S14" s="17">
        <v>0.59565861411143395</v>
      </c>
      <c r="T14" s="17">
        <v>0.64340126353734295</v>
      </c>
      <c r="U14" s="17">
        <v>0.45247601042423102</v>
      </c>
      <c r="V14" s="17">
        <v>0.590232221598749</v>
      </c>
      <c r="W14" s="17">
        <v>0.73616380384046198</v>
      </c>
      <c r="X14" s="17"/>
      <c r="Y14" s="17">
        <v>0.61236559239439303</v>
      </c>
      <c r="Z14" s="17">
        <v>0.55611797205258895</v>
      </c>
      <c r="AA14" s="17">
        <v>0.78675457066385701</v>
      </c>
      <c r="AB14" s="17"/>
      <c r="AC14" s="17">
        <v>0.584657891468925</v>
      </c>
      <c r="AD14" s="17">
        <v>0.65099113243271001</v>
      </c>
      <c r="AE14" s="17">
        <v>0.62499817485063103</v>
      </c>
      <c r="AF14" s="17">
        <v>0.54899735944959704</v>
      </c>
      <c r="AG14" s="17">
        <v>0.19571019409248699</v>
      </c>
      <c r="AH14" s="17"/>
      <c r="AI14" s="17">
        <v>0.76730560025926597</v>
      </c>
      <c r="AJ14" s="17">
        <v>0.61573237507935896</v>
      </c>
      <c r="AK14" s="17">
        <v>0.36785263930990902</v>
      </c>
      <c r="AL14" s="17">
        <v>0.68447445085163405</v>
      </c>
      <c r="AM14" s="17"/>
      <c r="AN14" s="17">
        <v>0.59570735039523004</v>
      </c>
      <c r="AO14" s="17">
        <v>0.61539288678375603</v>
      </c>
      <c r="AP14" s="17"/>
      <c r="AQ14" s="17">
        <v>0.61127066309323497</v>
      </c>
      <c r="AR14" s="17" t="s">
        <v>116</v>
      </c>
      <c r="AS14" s="17"/>
      <c r="AT14" s="17">
        <v>0.63298350568726702</v>
      </c>
      <c r="AU14" s="17">
        <v>0.52654010563498899</v>
      </c>
      <c r="AV14" s="17">
        <v>0.85761724446460696</v>
      </c>
    </row>
    <row r="15" spans="2:48" x14ac:dyDescent="0.35">
      <c r="B15" s="18" t="s">
        <v>90</v>
      </c>
      <c r="C15" s="19">
        <v>3.0242058963740302E-2</v>
      </c>
      <c r="D15" s="19">
        <v>8.7763034684729697E-3</v>
      </c>
      <c r="E15" s="19">
        <v>4.65292668766248E-2</v>
      </c>
      <c r="F15" s="19"/>
      <c r="G15" s="19">
        <v>0.19343039100560799</v>
      </c>
      <c r="H15" s="19">
        <v>8.5401198846385196E-2</v>
      </c>
      <c r="I15" s="19">
        <v>0</v>
      </c>
      <c r="J15" s="19">
        <v>0</v>
      </c>
      <c r="K15" s="19">
        <v>0</v>
      </c>
      <c r="L15" s="19">
        <v>0</v>
      </c>
      <c r="M15" s="19"/>
      <c r="N15" s="19">
        <v>1.29238060463795E-2</v>
      </c>
      <c r="O15" s="19">
        <v>0</v>
      </c>
      <c r="P15" s="19">
        <v>6.8236165964532497E-2</v>
      </c>
      <c r="Q15" s="19">
        <v>6.0584516611011198E-2</v>
      </c>
      <c r="R15" s="19"/>
      <c r="S15" s="19">
        <v>0</v>
      </c>
      <c r="T15" s="19">
        <v>3.04348102642217E-2</v>
      </c>
      <c r="U15" s="19">
        <v>0</v>
      </c>
      <c r="V15" s="19">
        <v>0</v>
      </c>
      <c r="W15" s="19">
        <v>7.0645119141180601E-2</v>
      </c>
      <c r="X15" s="19"/>
      <c r="Y15" s="19">
        <v>0</v>
      </c>
      <c r="Z15" s="19">
        <v>2.1531423242000702E-2</v>
      </c>
      <c r="AA15" s="19">
        <v>0</v>
      </c>
      <c r="AB15" s="19"/>
      <c r="AC15" s="19">
        <v>5.3380814200675898E-2</v>
      </c>
      <c r="AD15" s="19">
        <v>3.3851980493949503E-2</v>
      </c>
      <c r="AE15" s="19">
        <v>1.8925546971078899E-2</v>
      </c>
      <c r="AF15" s="19">
        <v>2.5172290061573802E-2</v>
      </c>
      <c r="AG15" s="19">
        <v>0</v>
      </c>
      <c r="AH15" s="19"/>
      <c r="AI15" s="19">
        <v>0</v>
      </c>
      <c r="AJ15" s="19">
        <v>4.64381924696484E-2</v>
      </c>
      <c r="AK15" s="19">
        <v>4.1836645859241302E-2</v>
      </c>
      <c r="AL15" s="19">
        <v>1.47300345026812E-2</v>
      </c>
      <c r="AM15" s="19"/>
      <c r="AN15" s="19">
        <v>5.1735072462422801E-2</v>
      </c>
      <c r="AO15" s="19">
        <v>2.3300133342720599E-2</v>
      </c>
      <c r="AP15" s="19"/>
      <c r="AQ15" s="19">
        <v>3.0242058963740302E-2</v>
      </c>
      <c r="AR15" s="19" t="s">
        <v>116</v>
      </c>
      <c r="AS15" s="19"/>
      <c r="AT15" s="19">
        <v>2.3295502496105201E-2</v>
      </c>
      <c r="AU15" s="19">
        <v>0</v>
      </c>
      <c r="AV15" s="19">
        <v>0</v>
      </c>
    </row>
    <row r="16" spans="2:48" x14ac:dyDescent="0.35">
      <c r="B16" s="16" t="s">
        <v>118</v>
      </c>
    </row>
    <row r="17" spans="2:2" x14ac:dyDescent="0.35">
      <c r="B17" t="s">
        <v>81</v>
      </c>
    </row>
    <row r="18" spans="2:2" x14ac:dyDescent="0.35">
      <c r="B18" t="s">
        <v>82</v>
      </c>
    </row>
    <row r="20" spans="2:2" x14ac:dyDescent="0.35">
      <c r="B20"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G16"/>
  <sheetViews>
    <sheetView showGridLines="0" workbookViewId="0">
      <pane xSplit="2" topLeftCell="C1" activePane="topRight" state="frozen"/>
      <selection pane="topRight" activeCell="F26" sqref="F26"/>
    </sheetView>
  </sheetViews>
  <sheetFormatPr defaultColWidth="10.90625" defaultRowHeight="14.5" x14ac:dyDescent="0.35"/>
  <cols>
    <col min="2" max="2" width="25.7265625" customWidth="1"/>
    <col min="3" max="7" width="20.7265625" customWidth="1"/>
  </cols>
  <sheetData>
    <row r="2" spans="2:7" ht="40" customHeight="1" x14ac:dyDescent="0.35">
      <c r="D2" s="29" t="s">
        <v>126</v>
      </c>
      <c r="E2" s="26"/>
      <c r="F2" s="26"/>
      <c r="G2" s="26"/>
    </row>
    <row r="6" spans="2:7" ht="50" customHeight="1" x14ac:dyDescent="0.35">
      <c r="B6" s="20" t="s">
        <v>15</v>
      </c>
      <c r="C6" s="20" t="s">
        <v>120</v>
      </c>
      <c r="D6" s="20" t="s">
        <v>121</v>
      </c>
      <c r="E6" s="20" t="s">
        <v>122</v>
      </c>
      <c r="F6" s="20" t="s">
        <v>123</v>
      </c>
    </row>
    <row r="7" spans="2:7" ht="43.5" x14ac:dyDescent="0.35">
      <c r="B7" s="18" t="s">
        <v>124</v>
      </c>
      <c r="C7" s="17">
        <v>0.71060931063802102</v>
      </c>
      <c r="D7" s="17">
        <v>0.74055152064643703</v>
      </c>
      <c r="E7" s="17">
        <v>0.88737586980445704</v>
      </c>
      <c r="F7" s="17">
        <v>0.63860916630725095</v>
      </c>
    </row>
    <row r="8" spans="2:7" ht="29" x14ac:dyDescent="0.35">
      <c r="B8" s="18" t="s">
        <v>125</v>
      </c>
      <c r="C8" s="17">
        <v>0.18313643329139001</v>
      </c>
      <c r="D8" s="17">
        <v>0.18259834731178601</v>
      </c>
      <c r="E8" s="17">
        <v>7.7531461302876206E-2</v>
      </c>
      <c r="F8" s="17">
        <v>0.253880902962691</v>
      </c>
    </row>
    <row r="9" spans="2:7" x14ac:dyDescent="0.35">
      <c r="B9" s="18" t="s">
        <v>77</v>
      </c>
      <c r="C9" s="17">
        <v>0.106254256070589</v>
      </c>
      <c r="D9" s="17">
        <v>7.6850132041776695E-2</v>
      </c>
      <c r="E9" s="17">
        <v>3.5092668892666899E-2</v>
      </c>
      <c r="F9" s="17">
        <v>0.107509930730058</v>
      </c>
    </row>
    <row r="10" spans="2:7" x14ac:dyDescent="0.35">
      <c r="B10" s="16"/>
      <c r="C10" s="16"/>
      <c r="D10" s="16"/>
      <c r="E10" s="16"/>
      <c r="F10" s="16"/>
    </row>
    <row r="11" spans="2:7" x14ac:dyDescent="0.35">
      <c r="B11" t="s">
        <v>81</v>
      </c>
    </row>
    <row r="12" spans="2:7" x14ac:dyDescent="0.35">
      <c r="B12" t="s">
        <v>82</v>
      </c>
    </row>
    <row r="16" spans="2:7" x14ac:dyDescent="0.35">
      <c r="B16"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V16"/>
  <sheetViews>
    <sheetView showGridLines="0" workbookViewId="0">
      <pane xSplit="2" topLeftCell="W1" activePane="topRight" state="frozen"/>
      <selection pane="topRight" activeCell="D2" sqref="D2:A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43.5" x14ac:dyDescent="0.35">
      <c r="B9" s="18" t="s">
        <v>124</v>
      </c>
      <c r="C9" s="17">
        <v>0.71060931063802102</v>
      </c>
      <c r="D9" s="17">
        <v>0.72820073227923299</v>
      </c>
      <c r="E9" s="17">
        <v>0.69299823379618697</v>
      </c>
      <c r="F9" s="17"/>
      <c r="G9" s="17">
        <v>0.77960881783153002</v>
      </c>
      <c r="H9" s="17">
        <v>0.72000976920252302</v>
      </c>
      <c r="I9" s="17">
        <v>0.79856270696534903</v>
      </c>
      <c r="J9" s="17">
        <v>0.763950312777395</v>
      </c>
      <c r="K9" s="17">
        <v>0.76260052746916396</v>
      </c>
      <c r="L9" s="17">
        <v>0.54511274816976396</v>
      </c>
      <c r="M9" s="17"/>
      <c r="N9" s="17">
        <v>0.75155028223141795</v>
      </c>
      <c r="O9" s="17">
        <v>0.63604689015166505</v>
      </c>
      <c r="P9" s="17">
        <v>0.80192454651324596</v>
      </c>
      <c r="Q9" s="17">
        <v>0.691119308350991</v>
      </c>
      <c r="R9" s="17"/>
      <c r="S9" s="17">
        <v>0.59649875770406202</v>
      </c>
      <c r="T9" s="17">
        <v>0.82381972325255404</v>
      </c>
      <c r="U9" s="17">
        <v>0.77737800427619796</v>
      </c>
      <c r="V9" s="17">
        <v>0.69038294916958798</v>
      </c>
      <c r="W9" s="17">
        <v>0.66240748148927597</v>
      </c>
      <c r="X9" s="17"/>
      <c r="Y9" s="17">
        <v>0.68469983663893497</v>
      </c>
      <c r="Z9" s="17">
        <v>0.81199909822076999</v>
      </c>
      <c r="AA9" s="17">
        <v>0.78097869051845203</v>
      </c>
      <c r="AB9" s="17"/>
      <c r="AC9" s="17">
        <v>0.71819947382202798</v>
      </c>
      <c r="AD9" s="17">
        <v>0.70062297506956095</v>
      </c>
      <c r="AE9" s="17">
        <v>0.74846547545462905</v>
      </c>
      <c r="AF9" s="17">
        <v>0.81164636184242001</v>
      </c>
      <c r="AG9" s="17">
        <v>0.93809033602401504</v>
      </c>
      <c r="AH9" s="17"/>
      <c r="AI9" s="17">
        <v>0.79484641777316001</v>
      </c>
      <c r="AJ9" s="17">
        <v>0.66144564711879394</v>
      </c>
      <c r="AK9" s="17">
        <v>0.72293728827505599</v>
      </c>
      <c r="AL9" s="17">
        <v>0.784171148431688</v>
      </c>
      <c r="AM9" s="17"/>
      <c r="AN9" s="17">
        <v>0.84102389380815801</v>
      </c>
      <c r="AO9" s="17">
        <v>0.68783153152072796</v>
      </c>
      <c r="AP9" s="17"/>
      <c r="AQ9" s="17">
        <v>0.71077934571969703</v>
      </c>
      <c r="AR9" s="17">
        <v>0.71094058990968101</v>
      </c>
      <c r="AS9" s="17"/>
      <c r="AT9" s="17">
        <v>0.800966981309574</v>
      </c>
      <c r="AU9" s="17">
        <v>0.734254555725119</v>
      </c>
      <c r="AV9" s="17">
        <v>0.79458936324984797</v>
      </c>
    </row>
    <row r="10" spans="2:48" ht="29" x14ac:dyDescent="0.35">
      <c r="B10" s="18" t="s">
        <v>125</v>
      </c>
      <c r="C10" s="17">
        <v>0.18313643329139001</v>
      </c>
      <c r="D10" s="17">
        <v>0.20611443278821101</v>
      </c>
      <c r="E10" s="17">
        <v>0.16013276007704699</v>
      </c>
      <c r="F10" s="17"/>
      <c r="G10" s="17">
        <v>0.171569596719372</v>
      </c>
      <c r="H10" s="17">
        <v>0.15770876472241799</v>
      </c>
      <c r="I10" s="17">
        <v>0.14571757551790601</v>
      </c>
      <c r="J10" s="17">
        <v>0.20663261463004301</v>
      </c>
      <c r="K10" s="17">
        <v>0.193657085516453</v>
      </c>
      <c r="L10" s="17">
        <v>0.20698889771963599</v>
      </c>
      <c r="M10" s="17"/>
      <c r="N10" s="17">
        <v>0.170301821771878</v>
      </c>
      <c r="O10" s="17">
        <v>0.24743593213853099</v>
      </c>
      <c r="P10" s="17">
        <v>0.12659399535659399</v>
      </c>
      <c r="Q10" s="17">
        <v>0.167144120128431</v>
      </c>
      <c r="R10" s="17"/>
      <c r="S10" s="17">
        <v>0.27007313746967199</v>
      </c>
      <c r="T10" s="17">
        <v>9.8133017106912204E-2</v>
      </c>
      <c r="U10" s="17">
        <v>0.135707421303534</v>
      </c>
      <c r="V10" s="17">
        <v>0.30961705083041202</v>
      </c>
      <c r="W10" s="17">
        <v>0.161218762852467</v>
      </c>
      <c r="X10" s="17"/>
      <c r="Y10" s="17">
        <v>0.25243143569040499</v>
      </c>
      <c r="Z10" s="17">
        <v>0.108566073431342</v>
      </c>
      <c r="AA10" s="17">
        <v>0.21902130948154799</v>
      </c>
      <c r="AB10" s="17"/>
      <c r="AC10" s="17">
        <v>0.195348478507649</v>
      </c>
      <c r="AD10" s="17">
        <v>0.205724350456432</v>
      </c>
      <c r="AE10" s="17">
        <v>0.12889655484616999</v>
      </c>
      <c r="AF10" s="17">
        <v>0.139502380090197</v>
      </c>
      <c r="AG10" s="17">
        <v>0</v>
      </c>
      <c r="AH10" s="17"/>
      <c r="AI10" s="17">
        <v>0.11892188237943201</v>
      </c>
      <c r="AJ10" s="17">
        <v>0.22255446184156399</v>
      </c>
      <c r="AK10" s="17">
        <v>0.20002318272262501</v>
      </c>
      <c r="AL10" s="17">
        <v>0.156921409940804</v>
      </c>
      <c r="AM10" s="17"/>
      <c r="AN10" s="17">
        <v>0.105006302765334</v>
      </c>
      <c r="AO10" s="17">
        <v>0.19858122704943801</v>
      </c>
      <c r="AP10" s="17"/>
      <c r="AQ10" s="17">
        <v>0.211050226974003</v>
      </c>
      <c r="AR10" s="17">
        <v>0.16153796110156701</v>
      </c>
      <c r="AS10" s="17"/>
      <c r="AT10" s="17">
        <v>0.108812182317507</v>
      </c>
      <c r="AU10" s="17">
        <v>0.18502887884980801</v>
      </c>
      <c r="AV10" s="17">
        <v>0.17936826713378401</v>
      </c>
    </row>
    <row r="11" spans="2:48" x14ac:dyDescent="0.35">
      <c r="B11" s="18" t="s">
        <v>77</v>
      </c>
      <c r="C11" s="19">
        <v>0.106254256070589</v>
      </c>
      <c r="D11" s="19">
        <v>6.5684834932556099E-2</v>
      </c>
      <c r="E11" s="19">
        <v>0.14686900612676701</v>
      </c>
      <c r="F11" s="19"/>
      <c r="G11" s="19">
        <v>4.8821585449098502E-2</v>
      </c>
      <c r="H11" s="19">
        <v>0.12228146607505901</v>
      </c>
      <c r="I11" s="19">
        <v>5.5719717516744198E-2</v>
      </c>
      <c r="J11" s="19">
        <v>2.94170725925612E-2</v>
      </c>
      <c r="K11" s="19">
        <v>4.3742387014382697E-2</v>
      </c>
      <c r="L11" s="19">
        <v>0.24789835411059999</v>
      </c>
      <c r="M11" s="19"/>
      <c r="N11" s="19">
        <v>7.8147895996704506E-2</v>
      </c>
      <c r="O11" s="19">
        <v>0.11651717770980501</v>
      </c>
      <c r="P11" s="19">
        <v>7.1481458130160005E-2</v>
      </c>
      <c r="Q11" s="19">
        <v>0.141736571520579</v>
      </c>
      <c r="R11" s="19"/>
      <c r="S11" s="19">
        <v>0.13342810482626699</v>
      </c>
      <c r="T11" s="19">
        <v>7.8047259640534203E-2</v>
      </c>
      <c r="U11" s="19">
        <v>8.6914574420268301E-2</v>
      </c>
      <c r="V11" s="19">
        <v>0</v>
      </c>
      <c r="W11" s="19">
        <v>0.176373755658257</v>
      </c>
      <c r="X11" s="19"/>
      <c r="Y11" s="19">
        <v>6.2868727670660401E-2</v>
      </c>
      <c r="Z11" s="19">
        <v>7.9434828347887898E-2</v>
      </c>
      <c r="AA11" s="19">
        <v>0</v>
      </c>
      <c r="AB11" s="19"/>
      <c r="AC11" s="19">
        <v>8.6452047670322801E-2</v>
      </c>
      <c r="AD11" s="19">
        <v>9.3652674474007505E-2</v>
      </c>
      <c r="AE11" s="19">
        <v>0.1226379696992</v>
      </c>
      <c r="AF11" s="19">
        <v>4.88512580673836E-2</v>
      </c>
      <c r="AG11" s="19">
        <v>6.1909663975985497E-2</v>
      </c>
      <c r="AH11" s="19"/>
      <c r="AI11" s="19">
        <v>8.6231699847408499E-2</v>
      </c>
      <c r="AJ11" s="19">
        <v>0.11599989103964201</v>
      </c>
      <c r="AK11" s="19">
        <v>7.7039529002319099E-2</v>
      </c>
      <c r="AL11" s="19">
        <v>5.89074416275083E-2</v>
      </c>
      <c r="AM11" s="19"/>
      <c r="AN11" s="19">
        <v>5.3969803426507999E-2</v>
      </c>
      <c r="AO11" s="19">
        <v>0.11358724142983399</v>
      </c>
      <c r="AP11" s="19"/>
      <c r="AQ11" s="19">
        <v>7.8170427306300097E-2</v>
      </c>
      <c r="AR11" s="19">
        <v>0.12752144898875201</v>
      </c>
      <c r="AS11" s="19"/>
      <c r="AT11" s="19">
        <v>9.0220836372919402E-2</v>
      </c>
      <c r="AU11" s="19">
        <v>8.0716565425072606E-2</v>
      </c>
      <c r="AV11" s="19">
        <v>2.6042369616368102E-2</v>
      </c>
    </row>
    <row r="12" spans="2:48" x14ac:dyDescent="0.35">
      <c r="B12" s="16"/>
    </row>
    <row r="13" spans="2:48" x14ac:dyDescent="0.35">
      <c r="B13" t="s">
        <v>81</v>
      </c>
    </row>
    <row r="14" spans="2:48" x14ac:dyDescent="0.35">
      <c r="B14" t="s">
        <v>82</v>
      </c>
    </row>
    <row r="16" spans="2:48" x14ac:dyDescent="0.35">
      <c r="B16"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V16"/>
  <sheetViews>
    <sheetView showGridLines="0" workbookViewId="0">
      <pane xSplit="2" topLeftCell="Y1" activePane="topRight" state="frozen"/>
      <selection pane="topRight" activeCell="AT9" sqref="AT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43.5" x14ac:dyDescent="0.35">
      <c r="B9" s="18" t="s">
        <v>124</v>
      </c>
      <c r="C9" s="17">
        <v>0.74055152064643703</v>
      </c>
      <c r="D9" s="17">
        <v>0.72934976117639005</v>
      </c>
      <c r="E9" s="17">
        <v>0.75176579603669902</v>
      </c>
      <c r="F9" s="17"/>
      <c r="G9" s="17">
        <v>0.78607175024765497</v>
      </c>
      <c r="H9" s="17">
        <v>0.76682135796592299</v>
      </c>
      <c r="I9" s="17">
        <v>0.77540210948125599</v>
      </c>
      <c r="J9" s="17">
        <v>0.75239648259067005</v>
      </c>
      <c r="K9" s="17">
        <v>0.70205255235457997</v>
      </c>
      <c r="L9" s="17">
        <v>0.69713490358271502</v>
      </c>
      <c r="M9" s="17"/>
      <c r="N9" s="17">
        <v>0.78589879130030904</v>
      </c>
      <c r="O9" s="17">
        <v>0.64710777917660101</v>
      </c>
      <c r="P9" s="17">
        <v>0.77018694477023897</v>
      </c>
      <c r="Q9" s="17">
        <v>0.77845433545380605</v>
      </c>
      <c r="R9" s="17"/>
      <c r="S9" s="17">
        <v>0.62020991902052103</v>
      </c>
      <c r="T9" s="17">
        <v>0.85551993085861699</v>
      </c>
      <c r="U9" s="17">
        <v>0.818443107909817</v>
      </c>
      <c r="V9" s="17">
        <v>0.74583498405113602</v>
      </c>
      <c r="W9" s="17">
        <v>0.73552531670333199</v>
      </c>
      <c r="X9" s="17"/>
      <c r="Y9" s="17">
        <v>0.71040273057457404</v>
      </c>
      <c r="Z9" s="17">
        <v>0.84640623516481195</v>
      </c>
      <c r="AA9" s="17">
        <v>0.81919779403464699</v>
      </c>
      <c r="AB9" s="17"/>
      <c r="AC9" s="17">
        <v>0.68782365164912396</v>
      </c>
      <c r="AD9" s="17">
        <v>0.76182941853846697</v>
      </c>
      <c r="AE9" s="17">
        <v>0.74359267111370397</v>
      </c>
      <c r="AF9" s="17">
        <v>0.83817673548090998</v>
      </c>
      <c r="AG9" s="17">
        <v>0.89482119086595802</v>
      </c>
      <c r="AH9" s="17"/>
      <c r="AI9" s="17">
        <v>0.79198434649165905</v>
      </c>
      <c r="AJ9" s="17">
        <v>0.74207039542408704</v>
      </c>
      <c r="AK9" s="17">
        <v>0.77035928073360505</v>
      </c>
      <c r="AL9" s="17">
        <v>0.69916522922485103</v>
      </c>
      <c r="AM9" s="17"/>
      <c r="AN9" s="17">
        <v>0.88920214596491898</v>
      </c>
      <c r="AO9" s="17">
        <v>0.71323316433728901</v>
      </c>
      <c r="AP9" s="17"/>
      <c r="AQ9" s="17">
        <v>0.75743675884150097</v>
      </c>
      <c r="AR9" s="17">
        <v>0.72759098049854498</v>
      </c>
      <c r="AS9" s="17"/>
      <c r="AT9" s="17">
        <v>0.84956587341785905</v>
      </c>
      <c r="AU9" s="17">
        <v>0.64973133133928496</v>
      </c>
      <c r="AV9" s="17">
        <v>0.864330603866174</v>
      </c>
    </row>
    <row r="10" spans="2:48" ht="29" x14ac:dyDescent="0.35">
      <c r="B10" s="18" t="s">
        <v>125</v>
      </c>
      <c r="C10" s="17">
        <v>0.18259834731178601</v>
      </c>
      <c r="D10" s="17">
        <v>0.195599401923091</v>
      </c>
      <c r="E10" s="17">
        <v>0.16958276639658601</v>
      </c>
      <c r="F10" s="17"/>
      <c r="G10" s="17">
        <v>0.131399318628724</v>
      </c>
      <c r="H10" s="17">
        <v>0.136218376467175</v>
      </c>
      <c r="I10" s="17">
        <v>0.20224970286943</v>
      </c>
      <c r="J10" s="17">
        <v>0.20108519932673199</v>
      </c>
      <c r="K10" s="17">
        <v>0.193870745068914</v>
      </c>
      <c r="L10" s="17">
        <v>0.204924082655673</v>
      </c>
      <c r="M10" s="17"/>
      <c r="N10" s="17">
        <v>0.151433069470884</v>
      </c>
      <c r="O10" s="17">
        <v>0.26497825237002498</v>
      </c>
      <c r="P10" s="17">
        <v>0.20084497068250001</v>
      </c>
      <c r="Q10" s="17">
        <v>0.109413935604412</v>
      </c>
      <c r="R10" s="17"/>
      <c r="S10" s="17">
        <v>0.27681936265915902</v>
      </c>
      <c r="T10" s="17">
        <v>8.5597885249603906E-2</v>
      </c>
      <c r="U10" s="17">
        <v>0.13750308473242101</v>
      </c>
      <c r="V10" s="17">
        <v>0.25416501594886398</v>
      </c>
      <c r="W10" s="17">
        <v>0.164780945121941</v>
      </c>
      <c r="X10" s="17"/>
      <c r="Y10" s="17">
        <v>0.22654615766290201</v>
      </c>
      <c r="Z10" s="17">
        <v>0.106524274810603</v>
      </c>
      <c r="AA10" s="17">
        <v>0.16676781689269199</v>
      </c>
      <c r="AB10" s="17"/>
      <c r="AC10" s="17">
        <v>0.206798835780932</v>
      </c>
      <c r="AD10" s="17">
        <v>0.17326473371338499</v>
      </c>
      <c r="AE10" s="17">
        <v>0.17769467431722</v>
      </c>
      <c r="AF10" s="17">
        <v>0.13424860449001999</v>
      </c>
      <c r="AG10" s="17">
        <v>0</v>
      </c>
      <c r="AH10" s="17"/>
      <c r="AI10" s="17">
        <v>0.126195906489662</v>
      </c>
      <c r="AJ10" s="17">
        <v>0.18409211042047699</v>
      </c>
      <c r="AK10" s="17">
        <v>0.19268281999678</v>
      </c>
      <c r="AL10" s="17">
        <v>0.211240326658613</v>
      </c>
      <c r="AM10" s="17"/>
      <c r="AN10" s="17">
        <v>7.6740572193219406E-2</v>
      </c>
      <c r="AO10" s="17">
        <v>0.20569794748058301</v>
      </c>
      <c r="AP10" s="17"/>
      <c r="AQ10" s="17">
        <v>0.19533041888017799</v>
      </c>
      <c r="AR10" s="17">
        <v>0.17341782642891301</v>
      </c>
      <c r="AS10" s="17"/>
      <c r="AT10" s="17">
        <v>0.107383254557785</v>
      </c>
      <c r="AU10" s="17">
        <v>0.28262141029649201</v>
      </c>
      <c r="AV10" s="17">
        <v>9.4933441665168095E-2</v>
      </c>
    </row>
    <row r="11" spans="2:48" x14ac:dyDescent="0.35">
      <c r="B11" s="18" t="s">
        <v>77</v>
      </c>
      <c r="C11" s="19">
        <v>7.6850132041776695E-2</v>
      </c>
      <c r="D11" s="19">
        <v>7.5050836900518295E-2</v>
      </c>
      <c r="E11" s="19">
        <v>7.8651437566715499E-2</v>
      </c>
      <c r="F11" s="19"/>
      <c r="G11" s="19">
        <v>8.2528931123621196E-2</v>
      </c>
      <c r="H11" s="19">
        <v>9.6960265566901793E-2</v>
      </c>
      <c r="I11" s="19">
        <v>2.2348187649314101E-2</v>
      </c>
      <c r="J11" s="19">
        <v>4.6518318082597598E-2</v>
      </c>
      <c r="K11" s="19">
        <v>0.104076702576507</v>
      </c>
      <c r="L11" s="19">
        <v>9.7941013761611503E-2</v>
      </c>
      <c r="M11" s="19"/>
      <c r="N11" s="19">
        <v>6.2668139228807096E-2</v>
      </c>
      <c r="O11" s="19">
        <v>8.7913968453374097E-2</v>
      </c>
      <c r="P11" s="19">
        <v>2.8968084547260999E-2</v>
      </c>
      <c r="Q11" s="19">
        <v>0.112131728941782</v>
      </c>
      <c r="R11" s="19"/>
      <c r="S11" s="19">
        <v>0.102970718320319</v>
      </c>
      <c r="T11" s="19">
        <v>5.8882183891779197E-2</v>
      </c>
      <c r="U11" s="19">
        <v>4.4053807357762299E-2</v>
      </c>
      <c r="V11" s="19">
        <v>0</v>
      </c>
      <c r="W11" s="19">
        <v>9.9693738174727001E-2</v>
      </c>
      <c r="X11" s="19"/>
      <c r="Y11" s="19">
        <v>6.3051111762524203E-2</v>
      </c>
      <c r="Z11" s="19">
        <v>4.7069490024585797E-2</v>
      </c>
      <c r="AA11" s="19">
        <v>1.4034389072661E-2</v>
      </c>
      <c r="AB11" s="19"/>
      <c r="AC11" s="19">
        <v>0.105377512569943</v>
      </c>
      <c r="AD11" s="19">
        <v>6.4905847748148393E-2</v>
      </c>
      <c r="AE11" s="19">
        <v>7.8712654569076099E-2</v>
      </c>
      <c r="AF11" s="19">
        <v>2.7574660029069602E-2</v>
      </c>
      <c r="AG11" s="19">
        <v>0.105178809134042</v>
      </c>
      <c r="AH11" s="19"/>
      <c r="AI11" s="19">
        <v>8.1819747018679695E-2</v>
      </c>
      <c r="AJ11" s="19">
        <v>7.3837494155435807E-2</v>
      </c>
      <c r="AK11" s="19">
        <v>3.6957899269614999E-2</v>
      </c>
      <c r="AL11" s="19">
        <v>8.9594444116535499E-2</v>
      </c>
      <c r="AM11" s="19"/>
      <c r="AN11" s="19">
        <v>3.4057281841861499E-2</v>
      </c>
      <c r="AO11" s="19">
        <v>8.1068888182127596E-2</v>
      </c>
      <c r="AP11" s="19"/>
      <c r="AQ11" s="19">
        <v>4.7232822278320701E-2</v>
      </c>
      <c r="AR11" s="19">
        <v>9.89911930725412E-2</v>
      </c>
      <c r="AS11" s="19"/>
      <c r="AT11" s="19">
        <v>4.3050872024356097E-2</v>
      </c>
      <c r="AU11" s="19">
        <v>6.7647258364222307E-2</v>
      </c>
      <c r="AV11" s="19">
        <v>4.0735954468657701E-2</v>
      </c>
    </row>
    <row r="12" spans="2:48" x14ac:dyDescent="0.35">
      <c r="B12" s="16"/>
    </row>
    <row r="13" spans="2:48" x14ac:dyDescent="0.35">
      <c r="B13" t="s">
        <v>81</v>
      </c>
    </row>
    <row r="14" spans="2:48" x14ac:dyDescent="0.35">
      <c r="B14" t="s">
        <v>82</v>
      </c>
    </row>
    <row r="16" spans="2:48" x14ac:dyDescent="0.35">
      <c r="B16"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V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43.5" x14ac:dyDescent="0.35">
      <c r="B9" s="18" t="s">
        <v>124</v>
      </c>
      <c r="C9" s="17">
        <v>0.88737586980445704</v>
      </c>
      <c r="D9" s="17">
        <v>0.88575696763123002</v>
      </c>
      <c r="E9" s="17">
        <v>0.88899658080517097</v>
      </c>
      <c r="F9" s="17"/>
      <c r="G9" s="17">
        <v>0.86605728765575396</v>
      </c>
      <c r="H9" s="17">
        <v>0.85031721964273799</v>
      </c>
      <c r="I9" s="17">
        <v>0.81969393932157197</v>
      </c>
      <c r="J9" s="17">
        <v>0.96366007833128098</v>
      </c>
      <c r="K9" s="17">
        <v>0.87837865938801496</v>
      </c>
      <c r="L9" s="17">
        <v>0.92045874864778199</v>
      </c>
      <c r="M9" s="17"/>
      <c r="N9" s="17">
        <v>0.89909903828494797</v>
      </c>
      <c r="O9" s="17">
        <v>0.85692813036875404</v>
      </c>
      <c r="P9" s="17">
        <v>0.91677398194811599</v>
      </c>
      <c r="Q9" s="17">
        <v>0.88638915832220699</v>
      </c>
      <c r="R9" s="17"/>
      <c r="S9" s="17">
        <v>0.86471134712597897</v>
      </c>
      <c r="T9" s="17">
        <v>0.89577859669085202</v>
      </c>
      <c r="U9" s="17">
        <v>0.972461435745401</v>
      </c>
      <c r="V9" s="17">
        <v>0.88244384567813405</v>
      </c>
      <c r="W9" s="17">
        <v>0.91767510782841899</v>
      </c>
      <c r="X9" s="17"/>
      <c r="Y9" s="17">
        <v>0.86339003275063497</v>
      </c>
      <c r="Z9" s="17">
        <v>0.89193652414186397</v>
      </c>
      <c r="AA9" s="17">
        <v>0.91757573597257802</v>
      </c>
      <c r="AB9" s="17"/>
      <c r="AC9" s="17">
        <v>0.86108793916514204</v>
      </c>
      <c r="AD9" s="17">
        <v>0.91243939186340195</v>
      </c>
      <c r="AE9" s="17">
        <v>0.89737346484367697</v>
      </c>
      <c r="AF9" s="17">
        <v>0.85636833231223397</v>
      </c>
      <c r="AG9" s="17">
        <v>1</v>
      </c>
      <c r="AH9" s="17"/>
      <c r="AI9" s="17">
        <v>0.87284934913953505</v>
      </c>
      <c r="AJ9" s="17">
        <v>0.90117274397680103</v>
      </c>
      <c r="AK9" s="17">
        <v>0.84173427947882795</v>
      </c>
      <c r="AL9" s="17">
        <v>0.93802259529850796</v>
      </c>
      <c r="AM9" s="17"/>
      <c r="AN9" s="17">
        <v>0.88054921270502895</v>
      </c>
      <c r="AO9" s="17">
        <v>0.88917761025827002</v>
      </c>
      <c r="AP9" s="17"/>
      <c r="AQ9" s="17">
        <v>0.83136571915575197</v>
      </c>
      <c r="AR9" s="17">
        <v>0.92856436177674595</v>
      </c>
      <c r="AS9" s="17"/>
      <c r="AT9" s="17">
        <v>0.88854618441187605</v>
      </c>
      <c r="AU9" s="17">
        <v>0.84553459079219795</v>
      </c>
      <c r="AV9" s="17">
        <v>0.93555280153005904</v>
      </c>
    </row>
    <row r="10" spans="2:48" ht="29" x14ac:dyDescent="0.35">
      <c r="B10" s="18" t="s">
        <v>125</v>
      </c>
      <c r="C10" s="17">
        <v>7.7531461302876206E-2</v>
      </c>
      <c r="D10" s="17">
        <v>9.5757539000501199E-2</v>
      </c>
      <c r="E10" s="17">
        <v>5.9285019292404699E-2</v>
      </c>
      <c r="F10" s="17"/>
      <c r="G10" s="17">
        <v>9.9611441279705906E-2</v>
      </c>
      <c r="H10" s="17">
        <v>7.1171542606240298E-2</v>
      </c>
      <c r="I10" s="17">
        <v>0.147432876053503</v>
      </c>
      <c r="J10" s="17">
        <v>2.69112550661352E-2</v>
      </c>
      <c r="K10" s="17">
        <v>6.9974005484808699E-2</v>
      </c>
      <c r="L10" s="17">
        <v>6.6133764869909697E-2</v>
      </c>
      <c r="M10" s="17"/>
      <c r="N10" s="17">
        <v>7.7083451331407593E-2</v>
      </c>
      <c r="O10" s="17">
        <v>0.102681865597975</v>
      </c>
      <c r="P10" s="17">
        <v>7.0169868555045506E-2</v>
      </c>
      <c r="Q10" s="17">
        <v>5.9452234281437803E-2</v>
      </c>
      <c r="R10" s="17"/>
      <c r="S10" s="17">
        <v>0.10588878679331699</v>
      </c>
      <c r="T10" s="17">
        <v>6.0952015582917698E-2</v>
      </c>
      <c r="U10" s="17">
        <v>2.7538564254598601E-2</v>
      </c>
      <c r="V10" s="17">
        <v>0.117556154321866</v>
      </c>
      <c r="W10" s="17">
        <v>4.2400943555563099E-2</v>
      </c>
      <c r="X10" s="17"/>
      <c r="Y10" s="17">
        <v>0.109473784616216</v>
      </c>
      <c r="Z10" s="17">
        <v>6.98410882688172E-2</v>
      </c>
      <c r="AA10" s="17">
        <v>8.24242640274222E-2</v>
      </c>
      <c r="AB10" s="17"/>
      <c r="AC10" s="17">
        <v>7.1403392989946607E-2</v>
      </c>
      <c r="AD10" s="17">
        <v>6.34706455602531E-2</v>
      </c>
      <c r="AE10" s="17">
        <v>5.8760831614922703E-2</v>
      </c>
      <c r="AF10" s="17">
        <v>0.143631667687766</v>
      </c>
      <c r="AG10" s="17">
        <v>0</v>
      </c>
      <c r="AH10" s="17"/>
      <c r="AI10" s="17">
        <v>7.7880885860606902E-2</v>
      </c>
      <c r="AJ10" s="17">
        <v>7.2552728304470196E-2</v>
      </c>
      <c r="AK10" s="17">
        <v>0.130982833418196</v>
      </c>
      <c r="AL10" s="17">
        <v>3.9814703308244298E-2</v>
      </c>
      <c r="AM10" s="17"/>
      <c r="AN10" s="17">
        <v>6.3677006330739305E-2</v>
      </c>
      <c r="AO10" s="17">
        <v>8.0733321576837297E-2</v>
      </c>
      <c r="AP10" s="17"/>
      <c r="AQ10" s="17">
        <v>0.118695860208491</v>
      </c>
      <c r="AR10" s="17">
        <v>4.6840294698040102E-2</v>
      </c>
      <c r="AS10" s="17"/>
      <c r="AT10" s="17">
        <v>8.0587223683778006E-2</v>
      </c>
      <c r="AU10" s="17">
        <v>0.121775379624777</v>
      </c>
      <c r="AV10" s="17">
        <v>6.4447198469941097E-2</v>
      </c>
    </row>
    <row r="11" spans="2:48" x14ac:dyDescent="0.35">
      <c r="B11" s="18" t="s">
        <v>77</v>
      </c>
      <c r="C11" s="19">
        <v>3.5092668892666899E-2</v>
      </c>
      <c r="D11" s="19">
        <v>1.84854933682689E-2</v>
      </c>
      <c r="E11" s="19">
        <v>5.1718399902424203E-2</v>
      </c>
      <c r="F11" s="19"/>
      <c r="G11" s="19">
        <v>3.43312710645403E-2</v>
      </c>
      <c r="H11" s="19">
        <v>7.8511237751022103E-2</v>
      </c>
      <c r="I11" s="19">
        <v>3.2873184624925403E-2</v>
      </c>
      <c r="J11" s="19">
        <v>9.4286666025837507E-3</v>
      </c>
      <c r="K11" s="19">
        <v>5.1647335127176203E-2</v>
      </c>
      <c r="L11" s="19">
        <v>1.34074864823082E-2</v>
      </c>
      <c r="M11" s="19"/>
      <c r="N11" s="19">
        <v>2.3817510383643901E-2</v>
      </c>
      <c r="O11" s="19">
        <v>4.0390004033270997E-2</v>
      </c>
      <c r="P11" s="19">
        <v>1.30561494968384E-2</v>
      </c>
      <c r="Q11" s="19">
        <v>5.4158607396355599E-2</v>
      </c>
      <c r="R11" s="19"/>
      <c r="S11" s="19">
        <v>2.93998660807047E-2</v>
      </c>
      <c r="T11" s="19">
        <v>4.32693877262307E-2</v>
      </c>
      <c r="U11" s="19">
        <v>0</v>
      </c>
      <c r="V11" s="19">
        <v>0</v>
      </c>
      <c r="W11" s="19">
        <v>3.9923948616017502E-2</v>
      </c>
      <c r="X11" s="19"/>
      <c r="Y11" s="19">
        <v>2.7136182633149201E-2</v>
      </c>
      <c r="Z11" s="19">
        <v>3.8222387589318799E-2</v>
      </c>
      <c r="AA11" s="19">
        <v>0</v>
      </c>
      <c r="AB11" s="19"/>
      <c r="AC11" s="19">
        <v>6.7508667844910997E-2</v>
      </c>
      <c r="AD11" s="19">
        <v>2.4089962576344801E-2</v>
      </c>
      <c r="AE11" s="19">
        <v>4.3865703541399903E-2</v>
      </c>
      <c r="AF11" s="19">
        <v>0</v>
      </c>
      <c r="AG11" s="19">
        <v>0</v>
      </c>
      <c r="AH11" s="19"/>
      <c r="AI11" s="19">
        <v>4.9269764999858301E-2</v>
      </c>
      <c r="AJ11" s="19">
        <v>2.6274527718729301E-2</v>
      </c>
      <c r="AK11" s="19">
        <v>2.7282887102976001E-2</v>
      </c>
      <c r="AL11" s="19">
        <v>2.2162701393248101E-2</v>
      </c>
      <c r="AM11" s="19"/>
      <c r="AN11" s="19">
        <v>5.5773780964231801E-2</v>
      </c>
      <c r="AO11" s="19">
        <v>3.0089068164892801E-2</v>
      </c>
      <c r="AP11" s="19"/>
      <c r="AQ11" s="19">
        <v>4.9938420635757798E-2</v>
      </c>
      <c r="AR11" s="19">
        <v>2.4595343525213802E-2</v>
      </c>
      <c r="AS11" s="19"/>
      <c r="AT11" s="19">
        <v>3.0866591904345601E-2</v>
      </c>
      <c r="AU11" s="19">
        <v>3.2690029583024402E-2</v>
      </c>
      <c r="AV11" s="19">
        <v>0</v>
      </c>
    </row>
    <row r="12" spans="2:48" x14ac:dyDescent="0.35">
      <c r="B12" s="16"/>
    </row>
    <row r="13" spans="2:48" x14ac:dyDescent="0.35">
      <c r="B13" t="s">
        <v>81</v>
      </c>
    </row>
    <row r="14" spans="2:48" x14ac:dyDescent="0.35">
      <c r="B14" t="s">
        <v>82</v>
      </c>
    </row>
    <row r="16" spans="2:48" x14ac:dyDescent="0.35">
      <c r="B16"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V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43.5" x14ac:dyDescent="0.35">
      <c r="B9" s="18" t="s">
        <v>124</v>
      </c>
      <c r="C9" s="17">
        <v>0.63860916630725095</v>
      </c>
      <c r="D9" s="17">
        <v>0.62301614546406803</v>
      </c>
      <c r="E9" s="17">
        <v>0.65421960950317104</v>
      </c>
      <c r="F9" s="17"/>
      <c r="G9" s="17">
        <v>0.70683100499656704</v>
      </c>
      <c r="H9" s="17">
        <v>0.70113573927607997</v>
      </c>
      <c r="I9" s="17">
        <v>0.62808155070475802</v>
      </c>
      <c r="J9" s="17">
        <v>0.65208028693307596</v>
      </c>
      <c r="K9" s="17">
        <v>0.63529906212319798</v>
      </c>
      <c r="L9" s="17">
        <v>0.56460692205294405</v>
      </c>
      <c r="M9" s="17"/>
      <c r="N9" s="17">
        <v>0.70161816119440701</v>
      </c>
      <c r="O9" s="17">
        <v>0.60303069422647104</v>
      </c>
      <c r="P9" s="17">
        <v>0.65020508411838396</v>
      </c>
      <c r="Q9" s="17">
        <v>0.62550551340542404</v>
      </c>
      <c r="R9" s="17"/>
      <c r="S9" s="17">
        <v>0.43644653002481898</v>
      </c>
      <c r="T9" s="17">
        <v>0.763240515593681</v>
      </c>
      <c r="U9" s="17">
        <v>0.68654193003882402</v>
      </c>
      <c r="V9" s="17">
        <v>0.69091950193617502</v>
      </c>
      <c r="W9" s="17">
        <v>0.71728261859262399</v>
      </c>
      <c r="X9" s="17"/>
      <c r="Y9" s="17">
        <v>0.52187355304505401</v>
      </c>
      <c r="Z9" s="17">
        <v>0.76137202508408997</v>
      </c>
      <c r="AA9" s="17">
        <v>0.61079453261980399</v>
      </c>
      <c r="AB9" s="17"/>
      <c r="AC9" s="17">
        <v>0.56904856997413999</v>
      </c>
      <c r="AD9" s="17">
        <v>0.62428331508985402</v>
      </c>
      <c r="AE9" s="17">
        <v>0.70914079605015501</v>
      </c>
      <c r="AF9" s="17">
        <v>0.76448497223988998</v>
      </c>
      <c r="AG9" s="17">
        <v>0.81327130503480405</v>
      </c>
      <c r="AH9" s="17"/>
      <c r="AI9" s="17">
        <v>0.66057969009474504</v>
      </c>
      <c r="AJ9" s="17">
        <v>0.63945482687129696</v>
      </c>
      <c r="AK9" s="17">
        <v>0.66835770729213795</v>
      </c>
      <c r="AL9" s="17">
        <v>0.66181652895975795</v>
      </c>
      <c r="AM9" s="17"/>
      <c r="AN9" s="17">
        <v>0.67123977470699003</v>
      </c>
      <c r="AO9" s="17">
        <v>0.63282025680334697</v>
      </c>
      <c r="AP9" s="17"/>
      <c r="AQ9" s="17">
        <v>0.67375500624353502</v>
      </c>
      <c r="AR9" s="17">
        <v>0.61713507537973999</v>
      </c>
      <c r="AS9" s="17"/>
      <c r="AT9" s="17">
        <v>0.79367611074504796</v>
      </c>
      <c r="AU9" s="17">
        <v>0.45535562127916401</v>
      </c>
      <c r="AV9" s="17">
        <v>0.64143897579160802</v>
      </c>
    </row>
    <row r="10" spans="2:48" ht="29" x14ac:dyDescent="0.35">
      <c r="B10" s="18" t="s">
        <v>125</v>
      </c>
      <c r="C10" s="17">
        <v>0.253880902962691</v>
      </c>
      <c r="D10" s="17">
        <v>0.31452027036595598</v>
      </c>
      <c r="E10" s="17">
        <v>0.19317378214209099</v>
      </c>
      <c r="F10" s="17"/>
      <c r="G10" s="17">
        <v>0.181926233074935</v>
      </c>
      <c r="H10" s="17">
        <v>0.171021211486797</v>
      </c>
      <c r="I10" s="17">
        <v>0.27981807758853</v>
      </c>
      <c r="J10" s="17">
        <v>0.33081846757688799</v>
      </c>
      <c r="K10" s="17">
        <v>0.26912889980916699</v>
      </c>
      <c r="L10" s="17">
        <v>0.26433322021233202</v>
      </c>
      <c r="M10" s="17"/>
      <c r="N10" s="17">
        <v>0.187860150474052</v>
      </c>
      <c r="O10" s="17">
        <v>0.30653955387731902</v>
      </c>
      <c r="P10" s="17">
        <v>0.26650311315971098</v>
      </c>
      <c r="Q10" s="17">
        <v>0.23772093136032699</v>
      </c>
      <c r="R10" s="17"/>
      <c r="S10" s="17">
        <v>0.450411308750712</v>
      </c>
      <c r="T10" s="17">
        <v>0.156051745320191</v>
      </c>
      <c r="U10" s="17">
        <v>0.225096539664633</v>
      </c>
      <c r="V10" s="17">
        <v>0.30908049806382498</v>
      </c>
      <c r="W10" s="17">
        <v>0.121045642417243</v>
      </c>
      <c r="X10" s="17"/>
      <c r="Y10" s="17">
        <v>0.40139081020295198</v>
      </c>
      <c r="Z10" s="17">
        <v>0.19080595384037599</v>
      </c>
      <c r="AA10" s="17">
        <v>0.31535472864388903</v>
      </c>
      <c r="AB10" s="17"/>
      <c r="AC10" s="17">
        <v>0.33382129286097101</v>
      </c>
      <c r="AD10" s="17">
        <v>0.270476899221753</v>
      </c>
      <c r="AE10" s="17">
        <v>0.16600655933842401</v>
      </c>
      <c r="AF10" s="17">
        <v>0.18404941855850299</v>
      </c>
      <c r="AG10" s="17">
        <v>0</v>
      </c>
      <c r="AH10" s="17"/>
      <c r="AI10" s="17">
        <v>0.26976765075348502</v>
      </c>
      <c r="AJ10" s="17">
        <v>0.26162893031823897</v>
      </c>
      <c r="AK10" s="17">
        <v>0.237368834702606</v>
      </c>
      <c r="AL10" s="17">
        <v>0.25302326815364501</v>
      </c>
      <c r="AM10" s="17"/>
      <c r="AN10" s="17">
        <v>0.26274866785341899</v>
      </c>
      <c r="AO10" s="17">
        <v>0.25687861875519502</v>
      </c>
      <c r="AP10" s="17"/>
      <c r="AQ10" s="17">
        <v>0.25730810868738802</v>
      </c>
      <c r="AR10" s="17">
        <v>0.25069817768116198</v>
      </c>
      <c r="AS10" s="17"/>
      <c r="AT10" s="17">
        <v>0.16178444583769999</v>
      </c>
      <c r="AU10" s="17">
        <v>0.50345952644982805</v>
      </c>
      <c r="AV10" s="17">
        <v>0.29391914882239401</v>
      </c>
    </row>
    <row r="11" spans="2:48" x14ac:dyDescent="0.35">
      <c r="B11" s="18" t="s">
        <v>77</v>
      </c>
      <c r="C11" s="19">
        <v>0.107509930730058</v>
      </c>
      <c r="D11" s="19">
        <v>6.2463584169975502E-2</v>
      </c>
      <c r="E11" s="19">
        <v>0.15260660835473799</v>
      </c>
      <c r="F11" s="19"/>
      <c r="G11" s="19">
        <v>0.111242761928498</v>
      </c>
      <c r="H11" s="19">
        <v>0.127843049237123</v>
      </c>
      <c r="I11" s="19">
        <v>9.2100371706711495E-2</v>
      </c>
      <c r="J11" s="19">
        <v>1.7101245490036301E-2</v>
      </c>
      <c r="K11" s="19">
        <v>9.5572038067635603E-2</v>
      </c>
      <c r="L11" s="19">
        <v>0.17105985773472401</v>
      </c>
      <c r="M11" s="19"/>
      <c r="N11" s="19">
        <v>0.110521688331541</v>
      </c>
      <c r="O11" s="19">
        <v>9.0429751896210206E-2</v>
      </c>
      <c r="P11" s="19">
        <v>8.3291802721904701E-2</v>
      </c>
      <c r="Q11" s="19">
        <v>0.136773555234249</v>
      </c>
      <c r="R11" s="19"/>
      <c r="S11" s="19">
        <v>0.113142161224469</v>
      </c>
      <c r="T11" s="19">
        <v>8.0707739086128202E-2</v>
      </c>
      <c r="U11" s="19">
        <v>8.83615302965437E-2</v>
      </c>
      <c r="V11" s="19">
        <v>0</v>
      </c>
      <c r="W11" s="19">
        <v>0.16167173899013401</v>
      </c>
      <c r="X11" s="19"/>
      <c r="Y11" s="19">
        <v>7.6735636751993699E-2</v>
      </c>
      <c r="Z11" s="19">
        <v>4.7822021075534002E-2</v>
      </c>
      <c r="AA11" s="19">
        <v>7.38507387363075E-2</v>
      </c>
      <c r="AB11" s="19"/>
      <c r="AC11" s="19">
        <v>9.7130137164888705E-2</v>
      </c>
      <c r="AD11" s="19">
        <v>0.105239785688393</v>
      </c>
      <c r="AE11" s="19">
        <v>0.124852644611421</v>
      </c>
      <c r="AF11" s="19">
        <v>5.14656092016074E-2</v>
      </c>
      <c r="AG11" s="19">
        <v>0.18672869496519601</v>
      </c>
      <c r="AH11" s="19"/>
      <c r="AI11" s="19">
        <v>6.9652659151769603E-2</v>
      </c>
      <c r="AJ11" s="19">
        <v>9.8916242810464794E-2</v>
      </c>
      <c r="AK11" s="19">
        <v>9.4273458005256605E-2</v>
      </c>
      <c r="AL11" s="19">
        <v>8.51602028865968E-2</v>
      </c>
      <c r="AM11" s="19"/>
      <c r="AN11" s="19">
        <v>6.6011557439591695E-2</v>
      </c>
      <c r="AO11" s="19">
        <v>0.110301124441458</v>
      </c>
      <c r="AP11" s="19"/>
      <c r="AQ11" s="19">
        <v>6.8936885069076595E-2</v>
      </c>
      <c r="AR11" s="19">
        <v>0.132166746939098</v>
      </c>
      <c r="AS11" s="19"/>
      <c r="AT11" s="19">
        <v>4.4539443417251301E-2</v>
      </c>
      <c r="AU11" s="19">
        <v>4.1184852271008203E-2</v>
      </c>
      <c r="AV11" s="19">
        <v>6.4641875385998304E-2</v>
      </c>
    </row>
    <row r="12" spans="2:48" x14ac:dyDescent="0.35">
      <c r="B12" s="16"/>
    </row>
    <row r="13" spans="2:48" x14ac:dyDescent="0.35">
      <c r="B13" t="s">
        <v>81</v>
      </c>
    </row>
    <row r="14" spans="2:48" x14ac:dyDescent="0.35">
      <c r="B14" t="s">
        <v>82</v>
      </c>
    </row>
    <row r="16" spans="2:48" x14ac:dyDescent="0.35">
      <c r="B16"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V22"/>
  <sheetViews>
    <sheetView showGridLines="0" workbookViewId="0">
      <pane xSplit="2" topLeftCell="C1" activePane="topRight" state="frozen"/>
      <selection pane="topRight" activeCell="D2" sqref="D2:A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x14ac:dyDescent="0.35">
      <c r="B9" s="18" t="s">
        <v>131</v>
      </c>
      <c r="C9" s="17">
        <v>0.50890909821668096</v>
      </c>
      <c r="D9" s="17">
        <v>0.49391865236225002</v>
      </c>
      <c r="E9" s="17">
        <v>0.52391629315636001</v>
      </c>
      <c r="F9" s="17"/>
      <c r="G9" s="17">
        <v>0.57252536516535801</v>
      </c>
      <c r="H9" s="17">
        <v>0.62870664665453802</v>
      </c>
      <c r="I9" s="17">
        <v>0.59937175257675401</v>
      </c>
      <c r="J9" s="17">
        <v>0.49106864450026999</v>
      </c>
      <c r="K9" s="17">
        <v>0.48304157741585502</v>
      </c>
      <c r="L9" s="17">
        <v>0.36894561572119</v>
      </c>
      <c r="M9" s="17"/>
      <c r="N9" s="17">
        <v>0.50929148960413295</v>
      </c>
      <c r="O9" s="17">
        <v>0.44967908349876101</v>
      </c>
      <c r="P9" s="17">
        <v>0.501215774677783</v>
      </c>
      <c r="Q9" s="17">
        <v>0.57214375557109198</v>
      </c>
      <c r="R9" s="17"/>
      <c r="S9" s="17">
        <v>0.37594495741559902</v>
      </c>
      <c r="T9" s="17">
        <v>0.60852504431575705</v>
      </c>
      <c r="U9" s="17">
        <v>0.61077719932667196</v>
      </c>
      <c r="V9" s="17">
        <v>0.38348414545283699</v>
      </c>
      <c r="W9" s="17">
        <v>0.543145268816143</v>
      </c>
      <c r="X9" s="17"/>
      <c r="Y9" s="17">
        <v>0.477091857081753</v>
      </c>
      <c r="Z9" s="17">
        <v>0.61942927537183401</v>
      </c>
      <c r="AA9" s="17">
        <v>0.61411658671720804</v>
      </c>
      <c r="AB9" s="17"/>
      <c r="AC9" s="17">
        <v>0.48289031491972201</v>
      </c>
      <c r="AD9" s="17">
        <v>0.51848433583054698</v>
      </c>
      <c r="AE9" s="17">
        <v>0.54900592046517704</v>
      </c>
      <c r="AF9" s="17">
        <v>0.47647462118085498</v>
      </c>
      <c r="AG9" s="17">
        <v>0.83291152688997205</v>
      </c>
      <c r="AH9" s="17"/>
      <c r="AI9" s="17">
        <v>0.55812591014822399</v>
      </c>
      <c r="AJ9" s="17">
        <v>0.51230792762330302</v>
      </c>
      <c r="AK9" s="17">
        <v>0.48503539004396101</v>
      </c>
      <c r="AL9" s="17">
        <v>0.48509183605794898</v>
      </c>
      <c r="AM9" s="17"/>
      <c r="AN9" s="17">
        <v>0.66438213957675196</v>
      </c>
      <c r="AO9" s="17">
        <v>0.48045128863065301</v>
      </c>
      <c r="AP9" s="17"/>
      <c r="AQ9" s="17">
        <v>0.54663162269759302</v>
      </c>
      <c r="AR9" s="17">
        <v>0.48308184865890602</v>
      </c>
      <c r="AS9" s="17"/>
      <c r="AT9" s="17">
        <v>0.65017886236449396</v>
      </c>
      <c r="AU9" s="17">
        <v>0.47159526048889</v>
      </c>
      <c r="AV9" s="17">
        <v>0.61827924890529895</v>
      </c>
    </row>
    <row r="10" spans="2:48" x14ac:dyDescent="0.35">
      <c r="B10" s="18" t="s">
        <v>132</v>
      </c>
      <c r="C10" s="17">
        <v>0.30680243767875198</v>
      </c>
      <c r="D10" s="17">
        <v>0.31109192060306001</v>
      </c>
      <c r="E10" s="17">
        <v>0.30250816204074699</v>
      </c>
      <c r="F10" s="17"/>
      <c r="G10" s="17">
        <v>0.35336034729114102</v>
      </c>
      <c r="H10" s="17">
        <v>0.22540182589073299</v>
      </c>
      <c r="I10" s="17">
        <v>0.24133609489746699</v>
      </c>
      <c r="J10" s="17">
        <v>0.25989537074254199</v>
      </c>
      <c r="K10" s="17">
        <v>0.337937923787132</v>
      </c>
      <c r="L10" s="17">
        <v>0.39456802216377301</v>
      </c>
      <c r="M10" s="17"/>
      <c r="N10" s="17">
        <v>0.330194035043616</v>
      </c>
      <c r="O10" s="17">
        <v>0.37576389955130801</v>
      </c>
      <c r="P10" s="17">
        <v>0.29369669789554498</v>
      </c>
      <c r="Q10" s="17">
        <v>0.237422562886937</v>
      </c>
      <c r="R10" s="17"/>
      <c r="S10" s="17">
        <v>0.32595504595557701</v>
      </c>
      <c r="T10" s="17">
        <v>0.28882159824033299</v>
      </c>
      <c r="U10" s="17">
        <v>0.23253733228743401</v>
      </c>
      <c r="V10" s="17">
        <v>0.61651585454716296</v>
      </c>
      <c r="W10" s="17">
        <v>0.26535339831620203</v>
      </c>
      <c r="X10" s="17"/>
      <c r="Y10" s="17">
        <v>0.29366412004681097</v>
      </c>
      <c r="Z10" s="17">
        <v>0.260450636935385</v>
      </c>
      <c r="AA10" s="17">
        <v>0.241239998269099</v>
      </c>
      <c r="AB10" s="17"/>
      <c r="AC10" s="17">
        <v>0.29695758402581102</v>
      </c>
      <c r="AD10" s="17">
        <v>0.309590632901868</v>
      </c>
      <c r="AE10" s="17">
        <v>0.27702051003588402</v>
      </c>
      <c r="AF10" s="17">
        <v>0.407966705647691</v>
      </c>
      <c r="AG10" s="17">
        <v>0.167088473110028</v>
      </c>
      <c r="AH10" s="17"/>
      <c r="AI10" s="17">
        <v>0.30628042256736798</v>
      </c>
      <c r="AJ10" s="17">
        <v>0.32085450559737899</v>
      </c>
      <c r="AK10" s="17">
        <v>0.30960512581601801</v>
      </c>
      <c r="AL10" s="17">
        <v>0.303902042894098</v>
      </c>
      <c r="AM10" s="17"/>
      <c r="AN10" s="17">
        <v>0.147178362219299</v>
      </c>
      <c r="AO10" s="17">
        <v>0.33783252468401298</v>
      </c>
      <c r="AP10" s="17"/>
      <c r="AQ10" s="17">
        <v>0.29500909452614898</v>
      </c>
      <c r="AR10" s="17">
        <v>0.31787353891627701</v>
      </c>
      <c r="AS10" s="17"/>
      <c r="AT10" s="17">
        <v>0.23869135428007801</v>
      </c>
      <c r="AU10" s="17">
        <v>0.25837311541396302</v>
      </c>
      <c r="AV10" s="17">
        <v>0.23559503188792899</v>
      </c>
    </row>
    <row r="11" spans="2:48" x14ac:dyDescent="0.35">
      <c r="B11" s="18" t="s">
        <v>133</v>
      </c>
      <c r="C11" s="17">
        <v>0.100601641147681</v>
      </c>
      <c r="D11" s="17">
        <v>0.107558525562017</v>
      </c>
      <c r="E11" s="17">
        <v>9.3636983685681102E-2</v>
      </c>
      <c r="F11" s="17"/>
      <c r="G11" s="17">
        <v>3.09594176981981E-2</v>
      </c>
      <c r="H11" s="17">
        <v>9.0464967687136799E-2</v>
      </c>
      <c r="I11" s="17">
        <v>9.0038313710886206E-2</v>
      </c>
      <c r="J11" s="17">
        <v>0.141644907436517</v>
      </c>
      <c r="K11" s="17">
        <v>5.2265034624086701E-2</v>
      </c>
      <c r="L11" s="17">
        <v>0.15059820521855299</v>
      </c>
      <c r="M11" s="17"/>
      <c r="N11" s="17">
        <v>6.6007220466164002E-2</v>
      </c>
      <c r="O11" s="17">
        <v>0.102937438407251</v>
      </c>
      <c r="P11" s="17">
        <v>0.121624849052396</v>
      </c>
      <c r="Q11" s="17">
        <v>0.100373043770713</v>
      </c>
      <c r="R11" s="17"/>
      <c r="S11" s="17">
        <v>0.15731805223234999</v>
      </c>
      <c r="T11" s="17">
        <v>6.4956008428522394E-2</v>
      </c>
      <c r="U11" s="17">
        <v>0.156685468385895</v>
      </c>
      <c r="V11" s="17">
        <v>0</v>
      </c>
      <c r="W11" s="17">
        <v>9.5741918600562206E-2</v>
      </c>
      <c r="X11" s="17"/>
      <c r="Y11" s="17">
        <v>8.53544355656531E-2</v>
      </c>
      <c r="Z11" s="17">
        <v>8.4848437147598502E-2</v>
      </c>
      <c r="AA11" s="17">
        <v>0.105345745026835</v>
      </c>
      <c r="AB11" s="17"/>
      <c r="AC11" s="17">
        <v>0.13188750028714999</v>
      </c>
      <c r="AD11" s="17">
        <v>6.1000314517144598E-2</v>
      </c>
      <c r="AE11" s="17">
        <v>0.100782331661445</v>
      </c>
      <c r="AF11" s="17">
        <v>4.5397440333323401E-2</v>
      </c>
      <c r="AG11" s="17">
        <v>0</v>
      </c>
      <c r="AH11" s="17"/>
      <c r="AI11" s="17">
        <v>8.1322744553603596E-2</v>
      </c>
      <c r="AJ11" s="17">
        <v>7.3691292048676596E-2</v>
      </c>
      <c r="AK11" s="17">
        <v>9.9831665850612705E-2</v>
      </c>
      <c r="AL11" s="17">
        <v>0.152889911433127</v>
      </c>
      <c r="AM11" s="17"/>
      <c r="AN11" s="17">
        <v>0.117843532491805</v>
      </c>
      <c r="AO11" s="17">
        <v>9.4052971539668198E-2</v>
      </c>
      <c r="AP11" s="17"/>
      <c r="AQ11" s="17">
        <v>9.0347788728980305E-2</v>
      </c>
      <c r="AR11" s="17">
        <v>0.10605398839234</v>
      </c>
      <c r="AS11" s="17"/>
      <c r="AT11" s="17">
        <v>6.96712337496182E-2</v>
      </c>
      <c r="AU11" s="17">
        <v>0.108239805211926</v>
      </c>
      <c r="AV11" s="17">
        <v>0.146125719206772</v>
      </c>
    </row>
    <row r="12" spans="2:48" x14ac:dyDescent="0.35">
      <c r="B12" s="18" t="s">
        <v>134</v>
      </c>
      <c r="C12" s="17">
        <v>5.3112737312710399E-2</v>
      </c>
      <c r="D12" s="17">
        <v>5.8453995800727E-2</v>
      </c>
      <c r="E12" s="17">
        <v>4.77655109439106E-2</v>
      </c>
      <c r="F12" s="17"/>
      <c r="G12" s="17">
        <v>2.2305195091924E-2</v>
      </c>
      <c r="H12" s="17">
        <v>2.0435133726174101E-2</v>
      </c>
      <c r="I12" s="17">
        <v>5.9227187081786099E-2</v>
      </c>
      <c r="J12" s="17">
        <v>8.5907101672982003E-2</v>
      </c>
      <c r="K12" s="17">
        <v>5.90755621965992E-2</v>
      </c>
      <c r="L12" s="17">
        <v>5.9365637808087797E-2</v>
      </c>
      <c r="M12" s="17"/>
      <c r="N12" s="17">
        <v>4.8733393285322398E-2</v>
      </c>
      <c r="O12" s="17">
        <v>2.9132181197298601E-2</v>
      </c>
      <c r="P12" s="17">
        <v>6.5882282278897905E-2</v>
      </c>
      <c r="Q12" s="17">
        <v>7.0810870066473602E-2</v>
      </c>
      <c r="R12" s="17"/>
      <c r="S12" s="17">
        <v>8.8699964712297602E-2</v>
      </c>
      <c r="T12" s="17">
        <v>2.3630614064830399E-2</v>
      </c>
      <c r="U12" s="17">
        <v>0</v>
      </c>
      <c r="V12" s="17">
        <v>0</v>
      </c>
      <c r="W12" s="17">
        <v>4.5544611123453399E-2</v>
      </c>
      <c r="X12" s="17"/>
      <c r="Y12" s="17">
        <v>8.7165999361166202E-2</v>
      </c>
      <c r="Z12" s="17">
        <v>2.20835833954054E-2</v>
      </c>
      <c r="AA12" s="17">
        <v>0</v>
      </c>
      <c r="AB12" s="17"/>
      <c r="AC12" s="17">
        <v>6.0417784803785797E-2</v>
      </c>
      <c r="AD12" s="17">
        <v>6.9125437551850896E-2</v>
      </c>
      <c r="AE12" s="17">
        <v>4.59730672698608E-2</v>
      </c>
      <c r="AF12" s="17">
        <v>3.34320787030832E-2</v>
      </c>
      <c r="AG12" s="17">
        <v>0</v>
      </c>
      <c r="AH12" s="17"/>
      <c r="AI12" s="17">
        <v>3.5312524879291797E-2</v>
      </c>
      <c r="AJ12" s="17">
        <v>6.1417670294383199E-2</v>
      </c>
      <c r="AK12" s="17">
        <v>6.4344681146538393E-2</v>
      </c>
      <c r="AL12" s="17">
        <v>3.5953508221577099E-2</v>
      </c>
      <c r="AM12" s="17"/>
      <c r="AN12" s="17">
        <v>6.0299954208436701E-2</v>
      </c>
      <c r="AO12" s="17">
        <v>5.2744891187270798E-2</v>
      </c>
      <c r="AP12" s="17"/>
      <c r="AQ12" s="17">
        <v>3.7712885751119397E-2</v>
      </c>
      <c r="AR12" s="17">
        <v>6.1966847165087401E-2</v>
      </c>
      <c r="AS12" s="17"/>
      <c r="AT12" s="17">
        <v>2.5957201421567801E-2</v>
      </c>
      <c r="AU12" s="17">
        <v>9.5378803513416502E-2</v>
      </c>
      <c r="AV12" s="17">
        <v>0</v>
      </c>
    </row>
    <row r="13" spans="2:48" x14ac:dyDescent="0.35">
      <c r="B13" s="18" t="s">
        <v>135</v>
      </c>
      <c r="C13" s="17">
        <v>2.35503877378587E-2</v>
      </c>
      <c r="D13" s="17">
        <v>2.54791776212486E-2</v>
      </c>
      <c r="E13" s="17">
        <v>2.1619442784066401E-2</v>
      </c>
      <c r="F13" s="17"/>
      <c r="G13" s="17">
        <v>0</v>
      </c>
      <c r="H13" s="17">
        <v>2.6461316356264801E-2</v>
      </c>
      <c r="I13" s="17">
        <v>0</v>
      </c>
      <c r="J13" s="17">
        <v>2.1483975647688999E-2</v>
      </c>
      <c r="K13" s="17">
        <v>6.7679901976326201E-2</v>
      </c>
      <c r="L13" s="17">
        <v>1.9291626461489901E-2</v>
      </c>
      <c r="M13" s="17"/>
      <c r="N13" s="17">
        <v>2.4421554514897199E-2</v>
      </c>
      <c r="O13" s="17">
        <v>3.7026749558159398E-2</v>
      </c>
      <c r="P13" s="17">
        <v>1.12067248327437E-2</v>
      </c>
      <c r="Q13" s="17">
        <v>1.9249767704783701E-2</v>
      </c>
      <c r="R13" s="17"/>
      <c r="S13" s="17">
        <v>4.7377702424180101E-2</v>
      </c>
      <c r="T13" s="17">
        <v>7.7313318254518797E-3</v>
      </c>
      <c r="U13" s="17">
        <v>0</v>
      </c>
      <c r="V13" s="17">
        <v>0</v>
      </c>
      <c r="W13" s="17">
        <v>3.9126876776223299E-2</v>
      </c>
      <c r="X13" s="17"/>
      <c r="Y13" s="17">
        <v>4.7621789075369E-2</v>
      </c>
      <c r="Z13" s="17">
        <v>9.2011226920174893E-3</v>
      </c>
      <c r="AA13" s="17">
        <v>3.9297669986857499E-2</v>
      </c>
      <c r="AB13" s="17"/>
      <c r="AC13" s="17">
        <v>2.18648330311879E-2</v>
      </c>
      <c r="AD13" s="17">
        <v>3.1649308583102498E-2</v>
      </c>
      <c r="AE13" s="17">
        <v>2.1203838105997099E-2</v>
      </c>
      <c r="AF13" s="17">
        <v>1.8100483923734399E-2</v>
      </c>
      <c r="AG13" s="17">
        <v>0</v>
      </c>
      <c r="AH13" s="17"/>
      <c r="AI13" s="17">
        <v>1.89583978515129E-2</v>
      </c>
      <c r="AJ13" s="17">
        <v>2.7503535387023999E-2</v>
      </c>
      <c r="AK13" s="17">
        <v>3.7190642009714302E-2</v>
      </c>
      <c r="AL13" s="17">
        <v>0</v>
      </c>
      <c r="AM13" s="17"/>
      <c r="AN13" s="17">
        <v>0</v>
      </c>
      <c r="AO13" s="17">
        <v>2.8376538513302199E-2</v>
      </c>
      <c r="AP13" s="17"/>
      <c r="AQ13" s="17">
        <v>2.1512655884338198E-2</v>
      </c>
      <c r="AR13" s="17">
        <v>2.52228252993454E-2</v>
      </c>
      <c r="AS13" s="17"/>
      <c r="AT13" s="17">
        <v>1.08150652339759E-2</v>
      </c>
      <c r="AU13" s="17">
        <v>5.3941021880465199E-2</v>
      </c>
      <c r="AV13" s="17">
        <v>0</v>
      </c>
    </row>
    <row r="14" spans="2:48" x14ac:dyDescent="0.35">
      <c r="B14" s="18" t="s">
        <v>90</v>
      </c>
      <c r="C14" s="17">
        <v>7.0236979063169804E-3</v>
      </c>
      <c r="D14" s="17">
        <v>3.4977280506965302E-3</v>
      </c>
      <c r="E14" s="17">
        <v>1.05536073892351E-2</v>
      </c>
      <c r="F14" s="17"/>
      <c r="G14" s="17">
        <v>2.0849674753379E-2</v>
      </c>
      <c r="H14" s="17">
        <v>8.53010968515369E-3</v>
      </c>
      <c r="I14" s="17">
        <v>1.00266517331067E-2</v>
      </c>
      <c r="J14" s="17">
        <v>0</v>
      </c>
      <c r="K14" s="17">
        <v>0</v>
      </c>
      <c r="L14" s="17">
        <v>7.2308926269063498E-3</v>
      </c>
      <c r="M14" s="17"/>
      <c r="N14" s="17">
        <v>2.13523070858684E-2</v>
      </c>
      <c r="O14" s="17">
        <v>5.4606477872224503E-3</v>
      </c>
      <c r="P14" s="17">
        <v>6.3736712626340898E-3</v>
      </c>
      <c r="Q14" s="17">
        <v>0</v>
      </c>
      <c r="R14" s="17"/>
      <c r="S14" s="17">
        <v>4.7042772599964902E-3</v>
      </c>
      <c r="T14" s="17">
        <v>6.33540312510432E-3</v>
      </c>
      <c r="U14" s="17">
        <v>0</v>
      </c>
      <c r="V14" s="17">
        <v>0</v>
      </c>
      <c r="W14" s="17">
        <v>1.10879263674155E-2</v>
      </c>
      <c r="X14" s="17"/>
      <c r="Y14" s="17">
        <v>9.1017988692483603E-3</v>
      </c>
      <c r="Z14" s="17">
        <v>3.9869444577596402E-3</v>
      </c>
      <c r="AA14" s="17">
        <v>0</v>
      </c>
      <c r="AB14" s="17"/>
      <c r="AC14" s="17">
        <v>5.98198293234317E-3</v>
      </c>
      <c r="AD14" s="17">
        <v>1.0149970615487201E-2</v>
      </c>
      <c r="AE14" s="17">
        <v>6.0143324616366697E-3</v>
      </c>
      <c r="AF14" s="17">
        <v>1.8628670211312901E-2</v>
      </c>
      <c r="AG14" s="17">
        <v>0</v>
      </c>
      <c r="AH14" s="17"/>
      <c r="AI14" s="17">
        <v>0</v>
      </c>
      <c r="AJ14" s="17">
        <v>4.2250690492339898E-3</v>
      </c>
      <c r="AK14" s="17">
        <v>3.9924951331552902E-3</v>
      </c>
      <c r="AL14" s="17">
        <v>2.2162701393248101E-2</v>
      </c>
      <c r="AM14" s="17"/>
      <c r="AN14" s="17">
        <v>1.0296011503707099E-2</v>
      </c>
      <c r="AO14" s="17">
        <v>6.5417854450933099E-3</v>
      </c>
      <c r="AP14" s="17"/>
      <c r="AQ14" s="17">
        <v>8.7859524118206207E-3</v>
      </c>
      <c r="AR14" s="17">
        <v>5.80095156804374E-3</v>
      </c>
      <c r="AS14" s="17"/>
      <c r="AT14" s="17">
        <v>4.6862829502662103E-3</v>
      </c>
      <c r="AU14" s="17">
        <v>1.2471993491340099E-2</v>
      </c>
      <c r="AV14" s="17">
        <v>0</v>
      </c>
    </row>
    <row r="15" spans="2:48" x14ac:dyDescent="0.35">
      <c r="B15" s="18" t="s">
        <v>136</v>
      </c>
      <c r="C15" s="21">
        <v>0.81571153589543299</v>
      </c>
      <c r="D15" s="21">
        <v>0.80501057296531098</v>
      </c>
      <c r="E15" s="21">
        <v>0.82642445519710706</v>
      </c>
      <c r="F15" s="21"/>
      <c r="G15" s="21">
        <v>0.92588571245649898</v>
      </c>
      <c r="H15" s="21">
        <v>0.854108472545271</v>
      </c>
      <c r="I15" s="21">
        <v>0.840707847474221</v>
      </c>
      <c r="J15" s="21">
        <v>0.75096401524281198</v>
      </c>
      <c r="K15" s="21">
        <v>0.82097950120298802</v>
      </c>
      <c r="L15" s="21">
        <v>0.76351363788496296</v>
      </c>
      <c r="M15" s="21"/>
      <c r="N15" s="21">
        <v>0.83948552464774795</v>
      </c>
      <c r="O15" s="21">
        <v>0.82544298305006902</v>
      </c>
      <c r="P15" s="21">
        <v>0.79491247257332798</v>
      </c>
      <c r="Q15" s="21">
        <v>0.80956631845802995</v>
      </c>
      <c r="R15" s="21"/>
      <c r="S15" s="21">
        <v>0.70190000337117597</v>
      </c>
      <c r="T15" s="21">
        <v>0.89734664255609098</v>
      </c>
      <c r="U15" s="21">
        <v>0.84331453161410597</v>
      </c>
      <c r="V15" s="21">
        <v>1</v>
      </c>
      <c r="W15" s="21">
        <v>0.80849866713234597</v>
      </c>
      <c r="X15" s="21"/>
      <c r="Y15" s="21">
        <v>0.77075597712856303</v>
      </c>
      <c r="Z15" s="21">
        <v>0.87987991230721896</v>
      </c>
      <c r="AA15" s="21">
        <v>0.85535658498630796</v>
      </c>
      <c r="AB15" s="21"/>
      <c r="AC15" s="21">
        <v>0.77984789894553297</v>
      </c>
      <c r="AD15" s="21">
        <v>0.82807496873241504</v>
      </c>
      <c r="AE15" s="21">
        <v>0.82602643050106095</v>
      </c>
      <c r="AF15" s="21">
        <v>0.88444132682854604</v>
      </c>
      <c r="AG15" s="21">
        <v>1</v>
      </c>
      <c r="AH15" s="21"/>
      <c r="AI15" s="21">
        <v>0.86440633271559197</v>
      </c>
      <c r="AJ15" s="21">
        <v>0.83316243322068195</v>
      </c>
      <c r="AK15" s="21">
        <v>0.79464051585997897</v>
      </c>
      <c r="AL15" s="21">
        <v>0.78899387895204698</v>
      </c>
      <c r="AM15" s="21"/>
      <c r="AN15" s="21">
        <v>0.81156050179605199</v>
      </c>
      <c r="AO15" s="21">
        <v>0.81828381331466504</v>
      </c>
      <c r="AP15" s="21"/>
      <c r="AQ15" s="21">
        <v>0.84164071722374101</v>
      </c>
      <c r="AR15" s="21">
        <v>0.80095538757518303</v>
      </c>
      <c r="AS15" s="21"/>
      <c r="AT15" s="21">
        <v>0.888870216644572</v>
      </c>
      <c r="AU15" s="21">
        <v>0.72996837590285302</v>
      </c>
      <c r="AV15" s="21">
        <v>0.85387428079322802</v>
      </c>
    </row>
    <row r="16" spans="2:48" x14ac:dyDescent="0.35">
      <c r="B16" s="18" t="s">
        <v>137</v>
      </c>
      <c r="C16" s="21">
        <v>7.6663125050569103E-2</v>
      </c>
      <c r="D16" s="21">
        <v>8.3933173421975496E-2</v>
      </c>
      <c r="E16" s="21">
        <v>6.9384953727976997E-2</v>
      </c>
      <c r="F16" s="21"/>
      <c r="G16" s="21">
        <v>2.2305195091924E-2</v>
      </c>
      <c r="H16" s="21">
        <v>4.6896450082438902E-2</v>
      </c>
      <c r="I16" s="21">
        <v>5.9227187081786099E-2</v>
      </c>
      <c r="J16" s="21">
        <v>0.10739107732067101</v>
      </c>
      <c r="K16" s="21">
        <v>0.12675546417292499</v>
      </c>
      <c r="L16" s="21">
        <v>7.8657264269577698E-2</v>
      </c>
      <c r="M16" s="21"/>
      <c r="N16" s="21">
        <v>7.31549478002195E-2</v>
      </c>
      <c r="O16" s="21">
        <v>6.6158930755458006E-2</v>
      </c>
      <c r="P16" s="21">
        <v>7.70890071116416E-2</v>
      </c>
      <c r="Q16" s="21">
        <v>9.0060637771257293E-2</v>
      </c>
      <c r="R16" s="21"/>
      <c r="S16" s="21">
        <v>0.13607766713647801</v>
      </c>
      <c r="T16" s="21">
        <v>3.1361945890282301E-2</v>
      </c>
      <c r="U16" s="21">
        <v>0</v>
      </c>
      <c r="V16" s="21">
        <v>0</v>
      </c>
      <c r="W16" s="21">
        <v>8.4671487899676601E-2</v>
      </c>
      <c r="X16" s="21"/>
      <c r="Y16" s="21">
        <v>0.13478778843653499</v>
      </c>
      <c r="Z16" s="21">
        <v>3.1284706087422898E-2</v>
      </c>
      <c r="AA16" s="21">
        <v>3.9297669986857499E-2</v>
      </c>
      <c r="AB16" s="21"/>
      <c r="AC16" s="21">
        <v>8.2282617834973606E-2</v>
      </c>
      <c r="AD16" s="21">
        <v>0.10077474613495301</v>
      </c>
      <c r="AE16" s="21">
        <v>6.7176905375857895E-2</v>
      </c>
      <c r="AF16" s="21">
        <v>5.1532562626817602E-2</v>
      </c>
      <c r="AG16" s="21">
        <v>0</v>
      </c>
      <c r="AH16" s="21"/>
      <c r="AI16" s="21">
        <v>5.4270922730804701E-2</v>
      </c>
      <c r="AJ16" s="21">
        <v>8.8921205681407198E-2</v>
      </c>
      <c r="AK16" s="21">
        <v>0.10153532315625299</v>
      </c>
      <c r="AL16" s="21">
        <v>3.5953508221577099E-2</v>
      </c>
      <c r="AM16" s="21"/>
      <c r="AN16" s="21">
        <v>6.0299954208436701E-2</v>
      </c>
      <c r="AO16" s="21">
        <v>8.1121429700572997E-2</v>
      </c>
      <c r="AP16" s="21"/>
      <c r="AQ16" s="21">
        <v>5.9225541635457603E-2</v>
      </c>
      <c r="AR16" s="21">
        <v>8.7189672464432794E-2</v>
      </c>
      <c r="AS16" s="21"/>
      <c r="AT16" s="21">
        <v>3.6772266655543701E-2</v>
      </c>
      <c r="AU16" s="21">
        <v>0.149319825393882</v>
      </c>
      <c r="AV16" s="21">
        <v>0</v>
      </c>
    </row>
    <row r="17" spans="2:48" x14ac:dyDescent="0.35">
      <c r="B17" s="18" t="s">
        <v>93</v>
      </c>
      <c r="C17" s="22">
        <v>0.73904841084486395</v>
      </c>
      <c r="D17" s="22">
        <v>0.72107739954333505</v>
      </c>
      <c r="E17" s="22">
        <v>0.75703950146913002</v>
      </c>
      <c r="F17" s="22"/>
      <c r="G17" s="22">
        <v>0.90358051736457501</v>
      </c>
      <c r="H17" s="22">
        <v>0.80721202246283197</v>
      </c>
      <c r="I17" s="22">
        <v>0.78148066039243502</v>
      </c>
      <c r="J17" s="22">
        <v>0.64357293792214099</v>
      </c>
      <c r="K17" s="22">
        <v>0.69422403703006297</v>
      </c>
      <c r="L17" s="22">
        <v>0.68485637361538498</v>
      </c>
      <c r="M17" s="22"/>
      <c r="N17" s="22">
        <v>0.76633057684752903</v>
      </c>
      <c r="O17" s="22">
        <v>0.75928405229461104</v>
      </c>
      <c r="P17" s="22">
        <v>0.71782346546168696</v>
      </c>
      <c r="Q17" s="22">
        <v>0.71950568068677301</v>
      </c>
      <c r="R17" s="22"/>
      <c r="S17" s="22">
        <v>0.56582233623469802</v>
      </c>
      <c r="T17" s="22">
        <v>0.86598469666580902</v>
      </c>
      <c r="U17" s="22">
        <v>0.84331453161410597</v>
      </c>
      <c r="V17" s="22">
        <v>1</v>
      </c>
      <c r="W17" s="22">
        <v>0.72382717923266904</v>
      </c>
      <c r="X17" s="22"/>
      <c r="Y17" s="22">
        <v>0.63596818869202798</v>
      </c>
      <c r="Z17" s="22">
        <v>0.84859520621979601</v>
      </c>
      <c r="AA17" s="22">
        <v>0.81605891499945005</v>
      </c>
      <c r="AB17" s="22"/>
      <c r="AC17" s="22">
        <v>0.69756528111055904</v>
      </c>
      <c r="AD17" s="22">
        <v>0.72730022259746097</v>
      </c>
      <c r="AE17" s="22">
        <v>0.75884952512520298</v>
      </c>
      <c r="AF17" s="22">
        <v>0.83290876420172899</v>
      </c>
      <c r="AG17" s="22">
        <v>1</v>
      </c>
      <c r="AH17" s="22"/>
      <c r="AI17" s="22">
        <v>0.81013540998478695</v>
      </c>
      <c r="AJ17" s="22">
        <v>0.74424122753927502</v>
      </c>
      <c r="AK17" s="22">
        <v>0.69310519270372695</v>
      </c>
      <c r="AL17" s="22">
        <v>0.75304037073047003</v>
      </c>
      <c r="AM17" s="22"/>
      <c r="AN17" s="22">
        <v>0.75126054758761496</v>
      </c>
      <c r="AO17" s="22">
        <v>0.73716238361409203</v>
      </c>
      <c r="AP17" s="22"/>
      <c r="AQ17" s="22">
        <v>0.782415175588284</v>
      </c>
      <c r="AR17" s="22">
        <v>0.71376571511075004</v>
      </c>
      <c r="AS17" s="22"/>
      <c r="AT17" s="22">
        <v>0.85209794998902799</v>
      </c>
      <c r="AU17" s="22">
        <v>0.58064855050897102</v>
      </c>
      <c r="AV17" s="22">
        <v>0.85387428079322802</v>
      </c>
    </row>
    <row r="18" spans="2:48" x14ac:dyDescent="0.35">
      <c r="B18" s="16"/>
    </row>
    <row r="19" spans="2:48" x14ac:dyDescent="0.35">
      <c r="B19" t="s">
        <v>81</v>
      </c>
    </row>
    <row r="20" spans="2:48" x14ac:dyDescent="0.35">
      <c r="B20" t="s">
        <v>82</v>
      </c>
    </row>
    <row r="22" spans="2:48" x14ac:dyDescent="0.35">
      <c r="B22"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V17"/>
  <sheetViews>
    <sheetView showGridLines="0" workbookViewId="0">
      <pane xSplit="2" topLeftCell="C1" activePane="topRight" state="frozen"/>
      <selection pane="topRight" activeCell="AT9" sqref="AT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43.5" x14ac:dyDescent="0.35">
      <c r="B9" s="18" t="s">
        <v>139</v>
      </c>
      <c r="C9" s="17">
        <v>0.44877438978064499</v>
      </c>
      <c r="D9" s="17">
        <v>0.40563693185674299</v>
      </c>
      <c r="E9" s="17">
        <v>0.49196004593475001</v>
      </c>
      <c r="F9" s="17"/>
      <c r="G9" s="17">
        <v>0.46431050874635998</v>
      </c>
      <c r="H9" s="17">
        <v>0.54163201970716401</v>
      </c>
      <c r="I9" s="17">
        <v>0.571894492805051</v>
      </c>
      <c r="J9" s="17">
        <v>0.40907049331439899</v>
      </c>
      <c r="K9" s="17">
        <v>0.398070355127769</v>
      </c>
      <c r="L9" s="17">
        <v>0.35952981236588999</v>
      </c>
      <c r="M9" s="17"/>
      <c r="N9" s="17">
        <v>0.42405431948741401</v>
      </c>
      <c r="O9" s="17">
        <v>0.48421604535025797</v>
      </c>
      <c r="P9" s="17">
        <v>0.42558124989905599</v>
      </c>
      <c r="Q9" s="17">
        <v>0.45300018706511902</v>
      </c>
      <c r="R9" s="17"/>
      <c r="S9" s="17">
        <v>0.33517064367202198</v>
      </c>
      <c r="T9" s="17">
        <v>0.53254738855398198</v>
      </c>
      <c r="U9" s="17">
        <v>0.479080365685849</v>
      </c>
      <c r="V9" s="17">
        <v>0.534830263866928</v>
      </c>
      <c r="W9" s="17">
        <v>0.51196173816468005</v>
      </c>
      <c r="X9" s="17"/>
      <c r="Y9" s="17">
        <v>0.39348036084404098</v>
      </c>
      <c r="Z9" s="17">
        <v>0.49392032399481001</v>
      </c>
      <c r="AA9" s="17">
        <v>0.50957632044283896</v>
      </c>
      <c r="AB9" s="17"/>
      <c r="AC9" s="17">
        <v>0.43314672680953697</v>
      </c>
      <c r="AD9" s="17">
        <v>0.38681173977743799</v>
      </c>
      <c r="AE9" s="17">
        <v>0.52938810575244499</v>
      </c>
      <c r="AF9" s="17">
        <v>0.46192054921702402</v>
      </c>
      <c r="AG9" s="17">
        <v>0.49306304546123197</v>
      </c>
      <c r="AH9" s="17"/>
      <c r="AI9" s="17">
        <v>0.45427226067078502</v>
      </c>
      <c r="AJ9" s="17">
        <v>0.45166810538402102</v>
      </c>
      <c r="AK9" s="17">
        <v>0.47751217468430202</v>
      </c>
      <c r="AL9" s="17">
        <v>0.40191723426271297</v>
      </c>
      <c r="AM9" s="17"/>
      <c r="AN9" s="17">
        <v>0.477590027824222</v>
      </c>
      <c r="AO9" s="17">
        <v>0.448225299618982</v>
      </c>
      <c r="AP9" s="17"/>
      <c r="AQ9" s="17">
        <v>0.53421743186594906</v>
      </c>
      <c r="AR9" s="17">
        <v>0.38895026824934198</v>
      </c>
      <c r="AS9" s="17"/>
      <c r="AT9" s="17">
        <v>0.53228410163117801</v>
      </c>
      <c r="AU9" s="17">
        <v>0.446724988466638</v>
      </c>
      <c r="AV9" s="17">
        <v>0.41328276481442999</v>
      </c>
    </row>
    <row r="10" spans="2:48" ht="43.5" x14ac:dyDescent="0.35">
      <c r="B10" s="18" t="s">
        <v>140</v>
      </c>
      <c r="C10" s="17">
        <v>0.45327979795401702</v>
      </c>
      <c r="D10" s="17">
        <v>0.49007716366502102</v>
      </c>
      <c r="E10" s="17">
        <v>0.416441317907846</v>
      </c>
      <c r="F10" s="17"/>
      <c r="G10" s="17">
        <v>0.433586352971853</v>
      </c>
      <c r="H10" s="17">
        <v>0.40120037441109402</v>
      </c>
      <c r="I10" s="17">
        <v>0.36945790376066701</v>
      </c>
      <c r="J10" s="17">
        <v>0.46104092048418999</v>
      </c>
      <c r="K10" s="17">
        <v>0.48291924410535397</v>
      </c>
      <c r="L10" s="17">
        <v>0.52687294415735997</v>
      </c>
      <c r="M10" s="17"/>
      <c r="N10" s="17">
        <v>0.50129146095743604</v>
      </c>
      <c r="O10" s="17">
        <v>0.42499455355266902</v>
      </c>
      <c r="P10" s="17">
        <v>0.48064685892508602</v>
      </c>
      <c r="Q10" s="17">
        <v>0.42809235136793999</v>
      </c>
      <c r="R10" s="17"/>
      <c r="S10" s="17">
        <v>0.50011356008727503</v>
      </c>
      <c r="T10" s="17">
        <v>0.41674326480343399</v>
      </c>
      <c r="U10" s="17">
        <v>0.42390062810785301</v>
      </c>
      <c r="V10" s="17">
        <v>0.40971770125152401</v>
      </c>
      <c r="W10" s="17">
        <v>0.40621646561211999</v>
      </c>
      <c r="X10" s="17"/>
      <c r="Y10" s="17">
        <v>0.45954988930759499</v>
      </c>
      <c r="Z10" s="17">
        <v>0.45167497129283202</v>
      </c>
      <c r="AA10" s="17">
        <v>0.44785388772995</v>
      </c>
      <c r="AB10" s="17"/>
      <c r="AC10" s="17">
        <v>0.45617860520211001</v>
      </c>
      <c r="AD10" s="17">
        <v>0.551509367314027</v>
      </c>
      <c r="AE10" s="17">
        <v>0.37647165649018599</v>
      </c>
      <c r="AF10" s="17">
        <v>0.45063487460263302</v>
      </c>
      <c r="AG10" s="17">
        <v>0.50693695453876797</v>
      </c>
      <c r="AH10" s="17"/>
      <c r="AI10" s="17">
        <v>0.46126901132466402</v>
      </c>
      <c r="AJ10" s="17">
        <v>0.46668326967525903</v>
      </c>
      <c r="AK10" s="17">
        <v>0.42942875699671301</v>
      </c>
      <c r="AL10" s="17">
        <v>0.50386140935211099</v>
      </c>
      <c r="AM10" s="17"/>
      <c r="AN10" s="17">
        <v>0.42468712883644899</v>
      </c>
      <c r="AO10" s="17">
        <v>0.45636300375730499</v>
      </c>
      <c r="AP10" s="17"/>
      <c r="AQ10" s="17">
        <v>0.37904151523790902</v>
      </c>
      <c r="AR10" s="17">
        <v>0.50974828438641395</v>
      </c>
      <c r="AS10" s="17"/>
      <c r="AT10" s="17">
        <v>0.42191808235669898</v>
      </c>
      <c r="AU10" s="17">
        <v>0.36974606438301399</v>
      </c>
      <c r="AV10" s="17">
        <v>0.52100411758337695</v>
      </c>
    </row>
    <row r="11" spans="2:48" ht="29" x14ac:dyDescent="0.35">
      <c r="B11" s="18" t="s">
        <v>141</v>
      </c>
      <c r="C11" s="17">
        <v>7.2627632817623994E-2</v>
      </c>
      <c r="D11" s="17">
        <v>9.0234335466738799E-2</v>
      </c>
      <c r="E11" s="17">
        <v>5.5001257894150897E-2</v>
      </c>
      <c r="F11" s="17"/>
      <c r="G11" s="17">
        <v>2.7672777429913899E-2</v>
      </c>
      <c r="H11" s="17">
        <v>2.98575066167046E-2</v>
      </c>
      <c r="I11" s="17">
        <v>4.6326067518074297E-2</v>
      </c>
      <c r="J11" s="17">
        <v>0.113623017775171</v>
      </c>
      <c r="K11" s="17">
        <v>6.9604090731610002E-2</v>
      </c>
      <c r="L11" s="17">
        <v>0.11359724347675</v>
      </c>
      <c r="M11" s="17"/>
      <c r="N11" s="17">
        <v>6.4427000298073106E-2</v>
      </c>
      <c r="O11" s="17">
        <v>7.44074577354054E-2</v>
      </c>
      <c r="P11" s="17">
        <v>5.0773064565618899E-2</v>
      </c>
      <c r="Q11" s="17">
        <v>9.3594417582586603E-2</v>
      </c>
      <c r="R11" s="17"/>
      <c r="S11" s="17">
        <v>0.145816395552789</v>
      </c>
      <c r="T11" s="17">
        <v>2.4473625182500899E-2</v>
      </c>
      <c r="U11" s="17">
        <v>6.1537822176395501E-2</v>
      </c>
      <c r="V11" s="17">
        <v>5.5452034881547499E-2</v>
      </c>
      <c r="W11" s="17">
        <v>4.4915531866345698E-2</v>
      </c>
      <c r="X11" s="17"/>
      <c r="Y11" s="17">
        <v>0.116729892361362</v>
      </c>
      <c r="Z11" s="17">
        <v>2.1961468154778702E-2</v>
      </c>
      <c r="AA11" s="17">
        <v>0</v>
      </c>
      <c r="AB11" s="17"/>
      <c r="AC11" s="17">
        <v>7.4195006601571994E-2</v>
      </c>
      <c r="AD11" s="17">
        <v>4.51706433369281E-2</v>
      </c>
      <c r="AE11" s="17">
        <v>6.2417203372319E-2</v>
      </c>
      <c r="AF11" s="17">
        <v>6.6975473396247098E-2</v>
      </c>
      <c r="AG11" s="17">
        <v>0</v>
      </c>
      <c r="AH11" s="17"/>
      <c r="AI11" s="17">
        <v>6.96788870730672E-2</v>
      </c>
      <c r="AJ11" s="17">
        <v>5.9934154628557001E-2</v>
      </c>
      <c r="AK11" s="17">
        <v>8.1508469056444294E-2</v>
      </c>
      <c r="AL11" s="17">
        <v>3.7698509420124801E-2</v>
      </c>
      <c r="AM11" s="17"/>
      <c r="AN11" s="17">
        <v>6.4937619140504499E-2</v>
      </c>
      <c r="AO11" s="17">
        <v>7.1022926608280704E-2</v>
      </c>
      <c r="AP11" s="17"/>
      <c r="AQ11" s="17">
        <v>6.29903864511345E-2</v>
      </c>
      <c r="AR11" s="17">
        <v>7.7455153402431504E-2</v>
      </c>
      <c r="AS11" s="17"/>
      <c r="AT11" s="17">
        <v>1.2660792137599301E-2</v>
      </c>
      <c r="AU11" s="17">
        <v>0.140828943367868</v>
      </c>
      <c r="AV11" s="17">
        <v>2.8451592184986298E-2</v>
      </c>
    </row>
    <row r="12" spans="2:48" x14ac:dyDescent="0.35">
      <c r="B12" s="18" t="s">
        <v>77</v>
      </c>
      <c r="C12" s="19">
        <v>2.53181794477139E-2</v>
      </c>
      <c r="D12" s="19">
        <v>1.4051569011497801E-2</v>
      </c>
      <c r="E12" s="19">
        <v>3.6597378263253801E-2</v>
      </c>
      <c r="F12" s="19"/>
      <c r="G12" s="19">
        <v>7.4430360851872907E-2</v>
      </c>
      <c r="H12" s="19">
        <v>2.7310099265037201E-2</v>
      </c>
      <c r="I12" s="19">
        <v>1.23215359162074E-2</v>
      </c>
      <c r="J12" s="19">
        <v>1.62655684262402E-2</v>
      </c>
      <c r="K12" s="19">
        <v>4.9406310035266202E-2</v>
      </c>
      <c r="L12" s="19">
        <v>0</v>
      </c>
      <c r="M12" s="19"/>
      <c r="N12" s="19">
        <v>1.02272192570773E-2</v>
      </c>
      <c r="O12" s="19">
        <v>1.63819433616673E-2</v>
      </c>
      <c r="P12" s="19">
        <v>4.29988266102393E-2</v>
      </c>
      <c r="Q12" s="19">
        <v>2.5313043984354602E-2</v>
      </c>
      <c r="R12" s="19"/>
      <c r="S12" s="19">
        <v>1.8899400687914E-2</v>
      </c>
      <c r="T12" s="19">
        <v>2.6235721460083E-2</v>
      </c>
      <c r="U12" s="19">
        <v>3.5481184029902503E-2</v>
      </c>
      <c r="V12" s="19">
        <v>0</v>
      </c>
      <c r="W12" s="19">
        <v>3.6906264356854603E-2</v>
      </c>
      <c r="X12" s="19"/>
      <c r="Y12" s="19">
        <v>3.0239857487001899E-2</v>
      </c>
      <c r="Z12" s="19">
        <v>3.24432365575789E-2</v>
      </c>
      <c r="AA12" s="19">
        <v>4.25697918272109E-2</v>
      </c>
      <c r="AB12" s="19"/>
      <c r="AC12" s="19">
        <v>3.6479661386780701E-2</v>
      </c>
      <c r="AD12" s="19">
        <v>1.65082495716063E-2</v>
      </c>
      <c r="AE12" s="19">
        <v>3.1723034385049399E-2</v>
      </c>
      <c r="AF12" s="19">
        <v>2.0469102784096398E-2</v>
      </c>
      <c r="AG12" s="19">
        <v>0</v>
      </c>
      <c r="AH12" s="19"/>
      <c r="AI12" s="19">
        <v>1.47798409314843E-2</v>
      </c>
      <c r="AJ12" s="19">
        <v>2.1714470312163298E-2</v>
      </c>
      <c r="AK12" s="19">
        <v>1.15505992625409E-2</v>
      </c>
      <c r="AL12" s="19">
        <v>5.6522846965050701E-2</v>
      </c>
      <c r="AM12" s="19"/>
      <c r="AN12" s="19">
        <v>3.2785224198824799E-2</v>
      </c>
      <c r="AO12" s="19">
        <v>2.4388770015432399E-2</v>
      </c>
      <c r="AP12" s="19"/>
      <c r="AQ12" s="19">
        <v>2.3750666445007201E-2</v>
      </c>
      <c r="AR12" s="19">
        <v>2.38462939618122E-2</v>
      </c>
      <c r="AS12" s="19"/>
      <c r="AT12" s="19">
        <v>3.3137023874523303E-2</v>
      </c>
      <c r="AU12" s="19">
        <v>4.2700003782480497E-2</v>
      </c>
      <c r="AV12" s="19">
        <v>3.72615254172073E-2</v>
      </c>
    </row>
    <row r="13" spans="2:48" x14ac:dyDescent="0.35">
      <c r="B13" s="16"/>
    </row>
    <row r="14" spans="2:48" x14ac:dyDescent="0.35">
      <c r="B14" t="s">
        <v>81</v>
      </c>
    </row>
    <row r="15" spans="2:48" x14ac:dyDescent="0.35">
      <c r="B15" t="s">
        <v>82</v>
      </c>
    </row>
    <row r="17" spans="2:2" x14ac:dyDescent="0.35">
      <c r="B17"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V25"/>
  <sheetViews>
    <sheetView showGridLines="0" topLeftCell="A3" workbookViewId="0">
      <pane xSplit="2" topLeftCell="C1" activePane="topRight" state="frozen"/>
      <selection pane="topRight" activeCell="D2" sqref="D2:AN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x14ac:dyDescent="0.35">
      <c r="B9" s="18" t="s">
        <v>143</v>
      </c>
      <c r="C9" s="17">
        <v>0.66969771966533198</v>
      </c>
      <c r="D9" s="17">
        <v>0.62466017788905404</v>
      </c>
      <c r="E9" s="17">
        <v>0.71478558266847003</v>
      </c>
      <c r="F9" s="17"/>
      <c r="G9" s="17">
        <v>0.57400971455248495</v>
      </c>
      <c r="H9" s="17">
        <v>0.67963895657254303</v>
      </c>
      <c r="I9" s="17">
        <v>0.61943912708139404</v>
      </c>
      <c r="J9" s="17">
        <v>0.67382985593899802</v>
      </c>
      <c r="K9" s="17">
        <v>0.76575284412910705</v>
      </c>
      <c r="L9" s="17">
        <v>0.67166488243399702</v>
      </c>
      <c r="M9" s="17"/>
      <c r="N9" s="17">
        <v>0.75341951868270696</v>
      </c>
      <c r="O9" s="17">
        <v>0.682266423668204</v>
      </c>
      <c r="P9" s="17">
        <v>0.60262715175186998</v>
      </c>
      <c r="Q9" s="17">
        <v>0.64982934269711801</v>
      </c>
      <c r="R9" s="17"/>
      <c r="S9" s="17">
        <v>0.63080204898796799</v>
      </c>
      <c r="T9" s="17">
        <v>0.69744144399599195</v>
      </c>
      <c r="U9" s="17">
        <v>0.76659095516102904</v>
      </c>
      <c r="V9" s="17">
        <v>0.56774725709632901</v>
      </c>
      <c r="W9" s="17">
        <v>0.72879348301822999</v>
      </c>
      <c r="X9" s="17"/>
      <c r="Y9" s="17">
        <v>0.68494657432834305</v>
      </c>
      <c r="Z9" s="17">
        <v>0.684594113874337</v>
      </c>
      <c r="AA9" s="17">
        <v>0.82384850310865299</v>
      </c>
      <c r="AB9" s="17"/>
      <c r="AC9" s="17">
        <v>0.62278813183469195</v>
      </c>
      <c r="AD9" s="17">
        <v>0.68616503854758704</v>
      </c>
      <c r="AE9" s="17">
        <v>0.67486939263316204</v>
      </c>
      <c r="AF9" s="17">
        <v>0.612550783572268</v>
      </c>
      <c r="AG9" s="17">
        <v>0.94682748136466899</v>
      </c>
      <c r="AH9" s="17"/>
      <c r="AI9" s="17">
        <v>0.72298449523486297</v>
      </c>
      <c r="AJ9" s="17">
        <v>0.61515235738948504</v>
      </c>
      <c r="AK9" s="17">
        <v>0.65058997144940001</v>
      </c>
      <c r="AL9" s="17">
        <v>0.796832379144647</v>
      </c>
      <c r="AM9" s="17"/>
      <c r="AN9" s="17">
        <v>0.677863647298931</v>
      </c>
      <c r="AO9" s="17">
        <v>0.67452729627038399</v>
      </c>
      <c r="AP9" s="17"/>
      <c r="AQ9" s="17">
        <v>0.695391846795679</v>
      </c>
      <c r="AR9" s="17">
        <v>0.65252584958111104</v>
      </c>
      <c r="AS9" s="17"/>
      <c r="AT9" s="17">
        <v>0.70769151425991195</v>
      </c>
      <c r="AU9" s="17">
        <v>0.63318778456148295</v>
      </c>
      <c r="AV9" s="17">
        <v>0.83850717445581802</v>
      </c>
    </row>
    <row r="10" spans="2:48" ht="29" x14ac:dyDescent="0.35">
      <c r="B10" s="18" t="s">
        <v>144</v>
      </c>
      <c r="C10" s="17">
        <v>0.613743087790384</v>
      </c>
      <c r="D10" s="17">
        <v>0.610185812557969</v>
      </c>
      <c r="E10" s="17">
        <v>0.61730433762813797</v>
      </c>
      <c r="F10" s="17"/>
      <c r="G10" s="17">
        <v>0.411560126829705</v>
      </c>
      <c r="H10" s="17">
        <v>0.58227460910893003</v>
      </c>
      <c r="I10" s="17">
        <v>0.58095116301400396</v>
      </c>
      <c r="J10" s="17">
        <v>0.677287348296855</v>
      </c>
      <c r="K10" s="17">
        <v>0.64467226276580802</v>
      </c>
      <c r="L10" s="17">
        <v>0.68462691121956298</v>
      </c>
      <c r="M10" s="17"/>
      <c r="N10" s="17">
        <v>0.64446135182862496</v>
      </c>
      <c r="O10" s="17">
        <v>0.69409946997377603</v>
      </c>
      <c r="P10" s="17">
        <v>0.53963146363760295</v>
      </c>
      <c r="Q10" s="17">
        <v>0.57052137351569898</v>
      </c>
      <c r="R10" s="17"/>
      <c r="S10" s="17">
        <v>0.58869575113164097</v>
      </c>
      <c r="T10" s="17">
        <v>0.64899948987416201</v>
      </c>
      <c r="U10" s="17">
        <v>0.73838095834278905</v>
      </c>
      <c r="V10" s="17">
        <v>0.42536563497404101</v>
      </c>
      <c r="W10" s="17">
        <v>0.60089817010616098</v>
      </c>
      <c r="X10" s="17"/>
      <c r="Y10" s="17">
        <v>0.57261676939782102</v>
      </c>
      <c r="Z10" s="17">
        <v>0.64459101296435395</v>
      </c>
      <c r="AA10" s="17">
        <v>0.57921839469506498</v>
      </c>
      <c r="AB10" s="17"/>
      <c r="AC10" s="17">
        <v>0.56625770222743999</v>
      </c>
      <c r="AD10" s="17">
        <v>0.55184549595030896</v>
      </c>
      <c r="AE10" s="17">
        <v>0.68585375838349405</v>
      </c>
      <c r="AF10" s="17">
        <v>0.66134958497028096</v>
      </c>
      <c r="AG10" s="17">
        <v>0.73179803092513895</v>
      </c>
      <c r="AH10" s="17"/>
      <c r="AI10" s="17">
        <v>0.57173725982887602</v>
      </c>
      <c r="AJ10" s="17">
        <v>0.61597176059694103</v>
      </c>
      <c r="AK10" s="17">
        <v>0.66656675247278196</v>
      </c>
      <c r="AL10" s="17">
        <v>0.61032847332233497</v>
      </c>
      <c r="AM10" s="17"/>
      <c r="AN10" s="17">
        <v>0.60578754336936202</v>
      </c>
      <c r="AO10" s="17">
        <v>0.61534178712719101</v>
      </c>
      <c r="AP10" s="17"/>
      <c r="AQ10" s="17">
        <v>0.58436753826721899</v>
      </c>
      <c r="AR10" s="17">
        <v>0.63893367178762706</v>
      </c>
      <c r="AS10" s="17"/>
      <c r="AT10" s="17">
        <v>0.65603108110040798</v>
      </c>
      <c r="AU10" s="17">
        <v>0.55418272094248999</v>
      </c>
      <c r="AV10" s="17">
        <v>0.64069574558180498</v>
      </c>
    </row>
    <row r="11" spans="2:48" ht="29" x14ac:dyDescent="0.35">
      <c r="B11" s="18" t="s">
        <v>145</v>
      </c>
      <c r="C11" s="17">
        <v>0.60947053295553999</v>
      </c>
      <c r="D11" s="17">
        <v>0.59228042792895597</v>
      </c>
      <c r="E11" s="17">
        <v>0.62667984478473004</v>
      </c>
      <c r="F11" s="17"/>
      <c r="G11" s="17">
        <v>0.65197356064096201</v>
      </c>
      <c r="H11" s="17">
        <v>0.63626424551960203</v>
      </c>
      <c r="I11" s="17">
        <v>0.63453072931422005</v>
      </c>
      <c r="J11" s="17">
        <v>0.68237720039599203</v>
      </c>
      <c r="K11" s="17">
        <v>0.58819309626612304</v>
      </c>
      <c r="L11" s="17">
        <v>0.52047529088412203</v>
      </c>
      <c r="M11" s="17"/>
      <c r="N11" s="17">
        <v>0.653003746992463</v>
      </c>
      <c r="O11" s="17">
        <v>0.57945704705004797</v>
      </c>
      <c r="P11" s="17">
        <v>0.56380268581583404</v>
      </c>
      <c r="Q11" s="17">
        <v>0.64061283854159101</v>
      </c>
      <c r="R11" s="17"/>
      <c r="S11" s="17">
        <v>0.49868675198350798</v>
      </c>
      <c r="T11" s="17">
        <v>0.67292825927026201</v>
      </c>
      <c r="U11" s="17">
        <v>0.58763133868057904</v>
      </c>
      <c r="V11" s="17">
        <v>0.63349553890140098</v>
      </c>
      <c r="W11" s="17">
        <v>0.628310164853217</v>
      </c>
      <c r="X11" s="17"/>
      <c r="Y11" s="17">
        <v>0.53955178414288996</v>
      </c>
      <c r="Z11" s="17">
        <v>0.67733221071894301</v>
      </c>
      <c r="AA11" s="17">
        <v>0.54693417469739503</v>
      </c>
      <c r="AB11" s="17"/>
      <c r="AC11" s="17">
        <v>0.55829566591951696</v>
      </c>
      <c r="AD11" s="17">
        <v>0.64211382088269198</v>
      </c>
      <c r="AE11" s="17">
        <v>0.62161971717039999</v>
      </c>
      <c r="AF11" s="17">
        <v>0.68122464244269199</v>
      </c>
      <c r="AG11" s="17">
        <v>0.79837952707256998</v>
      </c>
      <c r="AH11" s="17"/>
      <c r="AI11" s="17">
        <v>0.71713267236540901</v>
      </c>
      <c r="AJ11" s="17">
        <v>0.54737185158354495</v>
      </c>
      <c r="AK11" s="17">
        <v>0.68059910262766699</v>
      </c>
      <c r="AL11" s="17">
        <v>0.57748505223913404</v>
      </c>
      <c r="AM11" s="17"/>
      <c r="AN11" s="17">
        <v>0.64422975416931505</v>
      </c>
      <c r="AO11" s="17">
        <v>0.60309019477653703</v>
      </c>
      <c r="AP11" s="17"/>
      <c r="AQ11" s="17">
        <v>0.62230581657586903</v>
      </c>
      <c r="AR11" s="17">
        <v>0.59838177603486598</v>
      </c>
      <c r="AS11" s="17"/>
      <c r="AT11" s="17">
        <v>0.71005142826012901</v>
      </c>
      <c r="AU11" s="17">
        <v>0.560665293509232</v>
      </c>
      <c r="AV11" s="17">
        <v>0.52543588970657795</v>
      </c>
    </row>
    <row r="12" spans="2:48" ht="58" x14ac:dyDescent="0.35">
      <c r="B12" s="18" t="s">
        <v>146</v>
      </c>
      <c r="C12" s="17">
        <v>0.52660472500173605</v>
      </c>
      <c r="D12" s="17">
        <v>0.47935680978947698</v>
      </c>
      <c r="E12" s="17">
        <v>0.57390543112944603</v>
      </c>
      <c r="F12" s="17"/>
      <c r="G12" s="17">
        <v>0.36649071220761698</v>
      </c>
      <c r="H12" s="17">
        <v>0.49848841384810999</v>
      </c>
      <c r="I12" s="17">
        <v>0.52173772268108698</v>
      </c>
      <c r="J12" s="17">
        <v>0.56777154827092002</v>
      </c>
      <c r="K12" s="17">
        <v>0.540618724007638</v>
      </c>
      <c r="L12" s="17">
        <v>0.58454514982721995</v>
      </c>
      <c r="M12" s="17"/>
      <c r="N12" s="17">
        <v>0.62198859633924797</v>
      </c>
      <c r="O12" s="17">
        <v>0.56318878133137096</v>
      </c>
      <c r="P12" s="17">
        <v>0.486632305808608</v>
      </c>
      <c r="Q12" s="17">
        <v>0.45854262985914701</v>
      </c>
      <c r="R12" s="17"/>
      <c r="S12" s="17">
        <v>0.456717879751043</v>
      </c>
      <c r="T12" s="17">
        <v>0.55386522820938</v>
      </c>
      <c r="U12" s="17">
        <v>0.75486791471697001</v>
      </c>
      <c r="V12" s="17">
        <v>0.36416567473216599</v>
      </c>
      <c r="W12" s="17">
        <v>0.59801712736913804</v>
      </c>
      <c r="X12" s="17"/>
      <c r="Y12" s="17">
        <v>0.39474489926691297</v>
      </c>
      <c r="Z12" s="17">
        <v>0.55652609643340101</v>
      </c>
      <c r="AA12" s="17">
        <v>0.66464412104441595</v>
      </c>
      <c r="AB12" s="17"/>
      <c r="AC12" s="17">
        <v>0.47277451838325601</v>
      </c>
      <c r="AD12" s="17">
        <v>0.46572354950557299</v>
      </c>
      <c r="AE12" s="17">
        <v>0.59702573960182204</v>
      </c>
      <c r="AF12" s="17">
        <v>0.49810119480631598</v>
      </c>
      <c r="AG12" s="17">
        <v>0.58335007663303995</v>
      </c>
      <c r="AH12" s="17"/>
      <c r="AI12" s="17">
        <v>0.501879054182097</v>
      </c>
      <c r="AJ12" s="17">
        <v>0.49830970153392601</v>
      </c>
      <c r="AK12" s="17">
        <v>0.58346354262384703</v>
      </c>
      <c r="AL12" s="17">
        <v>0.60654798254759701</v>
      </c>
      <c r="AM12" s="17"/>
      <c r="AN12" s="17">
        <v>0.48225906978531402</v>
      </c>
      <c r="AO12" s="17">
        <v>0.53861090007295798</v>
      </c>
      <c r="AP12" s="17"/>
      <c r="AQ12" s="17">
        <v>0.52088923429991396</v>
      </c>
      <c r="AR12" s="17">
        <v>0.53389754648974996</v>
      </c>
      <c r="AS12" s="17"/>
      <c r="AT12" s="17">
        <v>0.59988874103164502</v>
      </c>
      <c r="AU12" s="17">
        <v>0.46618442685149297</v>
      </c>
      <c r="AV12" s="17">
        <v>0.53092800830171005</v>
      </c>
    </row>
    <row r="13" spans="2:48" ht="29" x14ac:dyDescent="0.35">
      <c r="B13" s="18" t="s">
        <v>147</v>
      </c>
      <c r="C13" s="17">
        <v>0.48151592237264901</v>
      </c>
      <c r="D13" s="17">
        <v>0.46590630330747401</v>
      </c>
      <c r="E13" s="17">
        <v>0.49714298233604198</v>
      </c>
      <c r="F13" s="17"/>
      <c r="G13" s="17">
        <v>0.42539767240502502</v>
      </c>
      <c r="H13" s="17">
        <v>0.500198374767862</v>
      </c>
      <c r="I13" s="17">
        <v>0.381514744515705</v>
      </c>
      <c r="J13" s="17">
        <v>0.56779223667589596</v>
      </c>
      <c r="K13" s="17">
        <v>0.50714960973227796</v>
      </c>
      <c r="L13" s="17">
        <v>0.483089318684365</v>
      </c>
      <c r="M13" s="17"/>
      <c r="N13" s="17">
        <v>0.51960934583384699</v>
      </c>
      <c r="O13" s="17">
        <v>0.504201611163132</v>
      </c>
      <c r="P13" s="17">
        <v>0.50986227097041503</v>
      </c>
      <c r="Q13" s="17">
        <v>0.41169126213510698</v>
      </c>
      <c r="R13" s="17"/>
      <c r="S13" s="17">
        <v>0.390576849655491</v>
      </c>
      <c r="T13" s="17">
        <v>0.54494582889337095</v>
      </c>
      <c r="U13" s="17">
        <v>0.60595404441266199</v>
      </c>
      <c r="V13" s="17">
        <v>0.40076367475150398</v>
      </c>
      <c r="W13" s="17">
        <v>0.49012823486345503</v>
      </c>
      <c r="X13" s="17"/>
      <c r="Y13" s="17">
        <v>0.413193700433024</v>
      </c>
      <c r="Z13" s="17">
        <v>0.54552962500963698</v>
      </c>
      <c r="AA13" s="17">
        <v>0.66458071963493903</v>
      </c>
      <c r="AB13" s="17"/>
      <c r="AC13" s="17">
        <v>0.41697028593593199</v>
      </c>
      <c r="AD13" s="17">
        <v>0.48227237408058798</v>
      </c>
      <c r="AE13" s="17">
        <v>0.52373440779603697</v>
      </c>
      <c r="AF13" s="17">
        <v>0.49942785917563698</v>
      </c>
      <c r="AG13" s="17">
        <v>0.501973040065263</v>
      </c>
      <c r="AH13" s="17"/>
      <c r="AI13" s="17">
        <v>0.40139036927939398</v>
      </c>
      <c r="AJ13" s="17">
        <v>0.46429818101522102</v>
      </c>
      <c r="AK13" s="17">
        <v>0.56872337392403904</v>
      </c>
      <c r="AL13" s="17">
        <v>0.60095375542115204</v>
      </c>
      <c r="AM13" s="17"/>
      <c r="AN13" s="17">
        <v>0.45720264574026498</v>
      </c>
      <c r="AO13" s="17">
        <v>0.486065879686368</v>
      </c>
      <c r="AP13" s="17"/>
      <c r="AQ13" s="17">
        <v>0.499315608930823</v>
      </c>
      <c r="AR13" s="17">
        <v>0.47135948761308699</v>
      </c>
      <c r="AS13" s="17"/>
      <c r="AT13" s="17">
        <v>0.56941841013558803</v>
      </c>
      <c r="AU13" s="17">
        <v>0.373123723367212</v>
      </c>
      <c r="AV13" s="17">
        <v>0.65280188864071398</v>
      </c>
    </row>
    <row r="14" spans="2:48" ht="58" x14ac:dyDescent="0.35">
      <c r="B14" s="18" t="s">
        <v>148</v>
      </c>
      <c r="C14" s="17">
        <v>0.44347357348706601</v>
      </c>
      <c r="D14" s="17">
        <v>0.40583357347999499</v>
      </c>
      <c r="E14" s="17">
        <v>0.48115562931922601</v>
      </c>
      <c r="F14" s="17"/>
      <c r="G14" s="17">
        <v>0.40965759854676598</v>
      </c>
      <c r="H14" s="17">
        <v>0.42800712981797701</v>
      </c>
      <c r="I14" s="17">
        <v>0.389271208893818</v>
      </c>
      <c r="J14" s="17">
        <v>0.45519357812427202</v>
      </c>
      <c r="K14" s="17">
        <v>0.52887040236212901</v>
      </c>
      <c r="L14" s="17">
        <v>0.43926352952618197</v>
      </c>
      <c r="M14" s="17"/>
      <c r="N14" s="17">
        <v>0.531880335279447</v>
      </c>
      <c r="O14" s="17">
        <v>0.51131889729387103</v>
      </c>
      <c r="P14" s="17">
        <v>0.37843065240907398</v>
      </c>
      <c r="Q14" s="17">
        <v>0.36662417665581098</v>
      </c>
      <c r="R14" s="17"/>
      <c r="S14" s="17">
        <v>0.33116277563090901</v>
      </c>
      <c r="T14" s="17">
        <v>0.50492967195611105</v>
      </c>
      <c r="U14" s="17">
        <v>0.58118211388232999</v>
      </c>
      <c r="V14" s="17">
        <v>0.32218761695030501</v>
      </c>
      <c r="W14" s="17">
        <v>0.447255147003011</v>
      </c>
      <c r="X14" s="17"/>
      <c r="Y14" s="17">
        <v>0.33224205612469299</v>
      </c>
      <c r="Z14" s="17">
        <v>0.51325574912302996</v>
      </c>
      <c r="AA14" s="17">
        <v>0.44034272327597701</v>
      </c>
      <c r="AB14" s="17"/>
      <c r="AC14" s="17">
        <v>0.312395564651202</v>
      </c>
      <c r="AD14" s="17">
        <v>0.38570799597238697</v>
      </c>
      <c r="AE14" s="17">
        <v>0.57976690791379804</v>
      </c>
      <c r="AF14" s="17">
        <v>0.53355352104603604</v>
      </c>
      <c r="AG14" s="17">
        <v>0.93809033602401504</v>
      </c>
      <c r="AH14" s="17"/>
      <c r="AI14" s="17">
        <v>0.37671137903107199</v>
      </c>
      <c r="AJ14" s="17">
        <v>0.423541122133479</v>
      </c>
      <c r="AK14" s="17">
        <v>0.56297995225134301</v>
      </c>
      <c r="AL14" s="17">
        <v>0.44481505574862801</v>
      </c>
      <c r="AM14" s="17"/>
      <c r="AN14" s="17">
        <v>0.36607406448887497</v>
      </c>
      <c r="AO14" s="17">
        <v>0.45400511722190801</v>
      </c>
      <c r="AP14" s="17"/>
      <c r="AQ14" s="17">
        <v>0.42374973343674999</v>
      </c>
      <c r="AR14" s="17">
        <v>0.45884059128919802</v>
      </c>
      <c r="AS14" s="17"/>
      <c r="AT14" s="17">
        <v>0.53617680959110303</v>
      </c>
      <c r="AU14" s="17">
        <v>0.25982424132544302</v>
      </c>
      <c r="AV14" s="17">
        <v>0.39961094395501201</v>
      </c>
    </row>
    <row r="15" spans="2:48" x14ac:dyDescent="0.35">
      <c r="B15" s="18" t="s">
        <v>149</v>
      </c>
      <c r="C15" s="17">
        <v>0.40592328453541099</v>
      </c>
      <c r="D15" s="17">
        <v>0.35125001822098501</v>
      </c>
      <c r="E15" s="17">
        <v>0.46065763823890798</v>
      </c>
      <c r="F15" s="17"/>
      <c r="G15" s="17">
        <v>0.35769755089856098</v>
      </c>
      <c r="H15" s="17">
        <v>0.41585642429186997</v>
      </c>
      <c r="I15" s="17">
        <v>0.41414793384180199</v>
      </c>
      <c r="J15" s="17">
        <v>0.49285836028163599</v>
      </c>
      <c r="K15" s="17">
        <v>0.44503395540889501</v>
      </c>
      <c r="L15" s="17">
        <v>0.330644765763704</v>
      </c>
      <c r="M15" s="17"/>
      <c r="N15" s="17">
        <v>0.429929108678615</v>
      </c>
      <c r="O15" s="17">
        <v>0.49077961418822802</v>
      </c>
      <c r="P15" s="17">
        <v>0.32874812131183501</v>
      </c>
      <c r="Q15" s="17">
        <v>0.35648599261782798</v>
      </c>
      <c r="R15" s="17"/>
      <c r="S15" s="17">
        <v>0.28720119476385297</v>
      </c>
      <c r="T15" s="17">
        <v>0.52698671741640102</v>
      </c>
      <c r="U15" s="17">
        <v>0.59193475768899095</v>
      </c>
      <c r="V15" s="17">
        <v>0.32859070804566298</v>
      </c>
      <c r="W15" s="17">
        <v>0.34018137598859299</v>
      </c>
      <c r="X15" s="17"/>
      <c r="Y15" s="17">
        <v>0.32644943925013198</v>
      </c>
      <c r="Z15" s="17">
        <v>0.49209133856702397</v>
      </c>
      <c r="AA15" s="17">
        <v>0.56998456366887795</v>
      </c>
      <c r="AB15" s="17"/>
      <c r="AC15" s="17">
        <v>0.34940067064984298</v>
      </c>
      <c r="AD15" s="17">
        <v>0.41251460888888702</v>
      </c>
      <c r="AE15" s="17">
        <v>0.52584970135304099</v>
      </c>
      <c r="AF15" s="17">
        <v>0.38984041818841098</v>
      </c>
      <c r="AG15" s="17">
        <v>0.42042315423410898</v>
      </c>
      <c r="AH15" s="17"/>
      <c r="AI15" s="17">
        <v>0.45540671085082601</v>
      </c>
      <c r="AJ15" s="17">
        <v>0.38462673269280401</v>
      </c>
      <c r="AK15" s="17">
        <v>0.42043978869167598</v>
      </c>
      <c r="AL15" s="17">
        <v>0.38948866075460797</v>
      </c>
      <c r="AM15" s="17"/>
      <c r="AN15" s="17">
        <v>0.40279377673579397</v>
      </c>
      <c r="AO15" s="17">
        <v>0.405435107445555</v>
      </c>
      <c r="AP15" s="17"/>
      <c r="AQ15" s="17">
        <v>0.40582806465445198</v>
      </c>
      <c r="AR15" s="17">
        <v>0.40390854823476902</v>
      </c>
      <c r="AS15" s="17"/>
      <c r="AT15" s="17">
        <v>0.465004437802293</v>
      </c>
      <c r="AU15" s="17">
        <v>0.29252313388946499</v>
      </c>
      <c r="AV15" s="17">
        <v>0.612415365967244</v>
      </c>
    </row>
    <row r="16" spans="2:48" ht="29" x14ac:dyDescent="0.35">
      <c r="B16" s="18" t="s">
        <v>150</v>
      </c>
      <c r="C16" s="17">
        <v>0.39315497506603803</v>
      </c>
      <c r="D16" s="17">
        <v>0.34274778844709702</v>
      </c>
      <c r="E16" s="17">
        <v>0.44361848250918801</v>
      </c>
      <c r="F16" s="17"/>
      <c r="G16" s="17">
        <v>0.45237780506991399</v>
      </c>
      <c r="H16" s="17">
        <v>0.29917517505013302</v>
      </c>
      <c r="I16" s="17">
        <v>0.41884063108359199</v>
      </c>
      <c r="J16" s="17">
        <v>0.38492482937512301</v>
      </c>
      <c r="K16" s="17">
        <v>0.39163504518011399</v>
      </c>
      <c r="L16" s="17">
        <v>0.42067573315361001</v>
      </c>
      <c r="M16" s="17"/>
      <c r="N16" s="17">
        <v>0.37501094844231098</v>
      </c>
      <c r="O16" s="17">
        <v>0.40269214808556603</v>
      </c>
      <c r="P16" s="17">
        <v>0.391214599005349</v>
      </c>
      <c r="Q16" s="17">
        <v>0.39401812539324499</v>
      </c>
      <c r="R16" s="17"/>
      <c r="S16" s="17">
        <v>0.33601252964508599</v>
      </c>
      <c r="T16" s="17">
        <v>0.37008087161011899</v>
      </c>
      <c r="U16" s="17">
        <v>0.49321998745620799</v>
      </c>
      <c r="V16" s="17">
        <v>0.48825633423167902</v>
      </c>
      <c r="W16" s="17">
        <v>0.47747265602047401</v>
      </c>
      <c r="X16" s="17"/>
      <c r="Y16" s="17">
        <v>0.33865740241198899</v>
      </c>
      <c r="Z16" s="17">
        <v>0.39637281769517702</v>
      </c>
      <c r="AA16" s="17">
        <v>0.55794963452983404</v>
      </c>
      <c r="AB16" s="17"/>
      <c r="AC16" s="17">
        <v>0.39535423561827598</v>
      </c>
      <c r="AD16" s="17">
        <v>0.31735003378739701</v>
      </c>
      <c r="AE16" s="17">
        <v>0.464364377413852</v>
      </c>
      <c r="AF16" s="17">
        <v>0.34175168254340899</v>
      </c>
      <c r="AG16" s="17">
        <v>0.59218345951558204</v>
      </c>
      <c r="AH16" s="17"/>
      <c r="AI16" s="17">
        <v>0.38630505019365502</v>
      </c>
      <c r="AJ16" s="17">
        <v>0.37519105048251999</v>
      </c>
      <c r="AK16" s="17">
        <v>0.47140389868903898</v>
      </c>
      <c r="AL16" s="17">
        <v>0.35783004342927699</v>
      </c>
      <c r="AM16" s="17"/>
      <c r="AN16" s="17">
        <v>0.37678620246920003</v>
      </c>
      <c r="AO16" s="17">
        <v>0.39232020928189498</v>
      </c>
      <c r="AP16" s="17"/>
      <c r="AQ16" s="17">
        <v>0.37439892855290502</v>
      </c>
      <c r="AR16" s="17">
        <v>0.40856594550009501</v>
      </c>
      <c r="AS16" s="17"/>
      <c r="AT16" s="17">
        <v>0.437586008341321</v>
      </c>
      <c r="AU16" s="17">
        <v>0.41635691844818501</v>
      </c>
      <c r="AV16" s="17">
        <v>0.34789654120650598</v>
      </c>
    </row>
    <row r="17" spans="2:48" ht="43.5" x14ac:dyDescent="0.35">
      <c r="B17" s="18" t="s">
        <v>151</v>
      </c>
      <c r="C17" s="17">
        <v>0.28064677399784199</v>
      </c>
      <c r="D17" s="17">
        <v>0.27081698834748402</v>
      </c>
      <c r="E17" s="17">
        <v>0.29048754263826099</v>
      </c>
      <c r="F17" s="17"/>
      <c r="G17" s="17">
        <v>0.25391227365455199</v>
      </c>
      <c r="H17" s="17">
        <v>0.20640753931549999</v>
      </c>
      <c r="I17" s="17">
        <v>0.35388327611050302</v>
      </c>
      <c r="J17" s="17">
        <v>0.27597748115081</v>
      </c>
      <c r="K17" s="17">
        <v>0.233848782350359</v>
      </c>
      <c r="L17" s="17">
        <v>0.33097545440291398</v>
      </c>
      <c r="M17" s="17"/>
      <c r="N17" s="17">
        <v>0.30100442596899801</v>
      </c>
      <c r="O17" s="17">
        <v>0.32516968900522297</v>
      </c>
      <c r="P17" s="17">
        <v>0.23021375812082101</v>
      </c>
      <c r="Q17" s="17">
        <v>0.25722822704158599</v>
      </c>
      <c r="R17" s="17"/>
      <c r="S17" s="17">
        <v>0.212082500426165</v>
      </c>
      <c r="T17" s="17">
        <v>0.280044206629603</v>
      </c>
      <c r="U17" s="17">
        <v>0.45596053846532397</v>
      </c>
      <c r="V17" s="17">
        <v>0.31837135888631801</v>
      </c>
      <c r="W17" s="17">
        <v>0.37582812867140902</v>
      </c>
      <c r="X17" s="17"/>
      <c r="Y17" s="17">
        <v>0.278866295704566</v>
      </c>
      <c r="Z17" s="17">
        <v>0.29373685496143298</v>
      </c>
      <c r="AA17" s="17">
        <v>0.369258229488518</v>
      </c>
      <c r="AB17" s="17"/>
      <c r="AC17" s="17">
        <v>0.226728937008327</v>
      </c>
      <c r="AD17" s="17">
        <v>0.25879748838758698</v>
      </c>
      <c r="AE17" s="17">
        <v>0.314219146136338</v>
      </c>
      <c r="AF17" s="17">
        <v>0.26907382191457102</v>
      </c>
      <c r="AG17" s="17">
        <v>0.57354294069765299</v>
      </c>
      <c r="AH17" s="17"/>
      <c r="AI17" s="17">
        <v>0.29845739894297901</v>
      </c>
      <c r="AJ17" s="17">
        <v>0.247037422862254</v>
      </c>
      <c r="AK17" s="17">
        <v>0.32152200963221</v>
      </c>
      <c r="AL17" s="17">
        <v>0.23938057282772399</v>
      </c>
      <c r="AM17" s="17"/>
      <c r="AN17" s="17">
        <v>0.21168700032000101</v>
      </c>
      <c r="AO17" s="17">
        <v>0.29273874633716401</v>
      </c>
      <c r="AP17" s="17"/>
      <c r="AQ17" s="17">
        <v>0.22944396712864501</v>
      </c>
      <c r="AR17" s="17">
        <v>0.31897326457990499</v>
      </c>
      <c r="AS17" s="17"/>
      <c r="AT17" s="17">
        <v>0.28023712017451202</v>
      </c>
      <c r="AU17" s="17">
        <v>0.277432395247112</v>
      </c>
      <c r="AV17" s="17">
        <v>0.40421539058843697</v>
      </c>
    </row>
    <row r="18" spans="2:48" ht="43.5" x14ac:dyDescent="0.35">
      <c r="B18" s="18" t="s">
        <v>152</v>
      </c>
      <c r="C18" s="17">
        <v>2.2957607293625001E-2</v>
      </c>
      <c r="D18" s="17">
        <v>1.9332598594238502E-2</v>
      </c>
      <c r="E18" s="17">
        <v>2.65866662781277E-2</v>
      </c>
      <c r="F18" s="17"/>
      <c r="G18" s="17">
        <v>0</v>
      </c>
      <c r="H18" s="17">
        <v>4.0237105622685796E-3</v>
      </c>
      <c r="I18" s="17">
        <v>0</v>
      </c>
      <c r="J18" s="17">
        <v>2.1483975647688999E-2</v>
      </c>
      <c r="K18" s="17">
        <v>5.0150914801170399E-2</v>
      </c>
      <c r="L18" s="17">
        <v>4.3963141923358297E-2</v>
      </c>
      <c r="M18" s="17"/>
      <c r="N18" s="17">
        <v>1.7366663824351401E-2</v>
      </c>
      <c r="O18" s="17">
        <v>2.3174316911085902E-2</v>
      </c>
      <c r="P18" s="17">
        <v>3.6011118336902299E-2</v>
      </c>
      <c r="Q18" s="17">
        <v>1.6773148591216001E-2</v>
      </c>
      <c r="R18" s="17"/>
      <c r="S18" s="17">
        <v>6.4744749007450197E-2</v>
      </c>
      <c r="T18" s="17">
        <v>0</v>
      </c>
      <c r="U18" s="17">
        <v>0</v>
      </c>
      <c r="V18" s="17">
        <v>0</v>
      </c>
      <c r="W18" s="17">
        <v>1.11582797493815E-2</v>
      </c>
      <c r="X18" s="17"/>
      <c r="Y18" s="17">
        <v>3.8846069571288597E-2</v>
      </c>
      <c r="Z18" s="17">
        <v>0</v>
      </c>
      <c r="AA18" s="17">
        <v>0</v>
      </c>
      <c r="AB18" s="17"/>
      <c r="AC18" s="17">
        <v>1.8751636267015901E-2</v>
      </c>
      <c r="AD18" s="17">
        <v>2.97397503189697E-2</v>
      </c>
      <c r="AE18" s="17">
        <v>2.7614385208934E-2</v>
      </c>
      <c r="AF18" s="17">
        <v>7.1055572449732103E-3</v>
      </c>
      <c r="AG18" s="17">
        <v>0</v>
      </c>
      <c r="AH18" s="17"/>
      <c r="AI18" s="17">
        <v>3.1484333710446302E-2</v>
      </c>
      <c r="AJ18" s="17">
        <v>2.9013306087900599E-2</v>
      </c>
      <c r="AK18" s="17">
        <v>2.0096241155968E-2</v>
      </c>
      <c r="AL18" s="17">
        <v>0</v>
      </c>
      <c r="AM18" s="17"/>
      <c r="AN18" s="17">
        <v>0</v>
      </c>
      <c r="AO18" s="17">
        <v>2.76622803323767E-2</v>
      </c>
      <c r="AP18" s="17"/>
      <c r="AQ18" s="17">
        <v>1.9470114875071099E-2</v>
      </c>
      <c r="AR18" s="17">
        <v>2.56782967581854E-2</v>
      </c>
      <c r="AS18" s="17"/>
      <c r="AT18" s="17">
        <v>0</v>
      </c>
      <c r="AU18" s="17">
        <v>5.3941021880465199E-2</v>
      </c>
      <c r="AV18" s="17">
        <v>0</v>
      </c>
    </row>
    <row r="19" spans="2:48" x14ac:dyDescent="0.35">
      <c r="B19" s="18" t="s">
        <v>77</v>
      </c>
      <c r="C19" s="17">
        <v>8.9839319911016007E-3</v>
      </c>
      <c r="D19" s="17">
        <v>1.0813602785553799E-2</v>
      </c>
      <c r="E19" s="17">
        <v>7.1522168737246797E-3</v>
      </c>
      <c r="F19" s="17"/>
      <c r="G19" s="17">
        <v>1.4490314384558301E-2</v>
      </c>
      <c r="H19" s="17">
        <v>1.0249879894729801E-2</v>
      </c>
      <c r="I19" s="17">
        <v>0</v>
      </c>
      <c r="J19" s="17">
        <v>0</v>
      </c>
      <c r="K19" s="17">
        <v>1.2213010171088201E-2</v>
      </c>
      <c r="L19" s="17">
        <v>1.53292107557321E-2</v>
      </c>
      <c r="M19" s="17"/>
      <c r="N19" s="17">
        <v>0</v>
      </c>
      <c r="O19" s="17">
        <v>5.4606477872224503E-3</v>
      </c>
      <c r="P19" s="17">
        <v>1.6709881560792401E-2</v>
      </c>
      <c r="Q19" s="17">
        <v>1.25164256147508E-2</v>
      </c>
      <c r="R19" s="17"/>
      <c r="S19" s="17">
        <v>1.11535407224583E-2</v>
      </c>
      <c r="T19" s="17">
        <v>9.8694712407577604E-3</v>
      </c>
      <c r="U19" s="17">
        <v>0</v>
      </c>
      <c r="V19" s="17">
        <v>0</v>
      </c>
      <c r="W19" s="17">
        <v>1.3323382434978499E-2</v>
      </c>
      <c r="X19" s="17"/>
      <c r="Y19" s="17">
        <v>0</v>
      </c>
      <c r="Z19" s="17">
        <v>1.31880671497771E-2</v>
      </c>
      <c r="AA19" s="17">
        <v>0</v>
      </c>
      <c r="AB19" s="17"/>
      <c r="AC19" s="17">
        <v>1.9787281572739301E-2</v>
      </c>
      <c r="AD19" s="17">
        <v>0</v>
      </c>
      <c r="AE19" s="17">
        <v>0</v>
      </c>
      <c r="AF19" s="17">
        <v>0</v>
      </c>
      <c r="AG19" s="17">
        <v>0</v>
      </c>
      <c r="AH19" s="17"/>
      <c r="AI19" s="17">
        <v>7.2151324120573301E-3</v>
      </c>
      <c r="AJ19" s="17">
        <v>1.3736821813568801E-2</v>
      </c>
      <c r="AK19" s="17">
        <v>0</v>
      </c>
      <c r="AL19" s="17">
        <v>0</v>
      </c>
      <c r="AM19" s="17"/>
      <c r="AN19" s="17">
        <v>2.1274657903922401E-2</v>
      </c>
      <c r="AO19" s="17">
        <v>6.8550759831878102E-3</v>
      </c>
      <c r="AP19" s="17"/>
      <c r="AQ19" s="17">
        <v>4.7271127412516697E-3</v>
      </c>
      <c r="AR19" s="17">
        <v>1.21493802811847E-2</v>
      </c>
      <c r="AS19" s="17"/>
      <c r="AT19" s="17">
        <v>1.05043604260402E-2</v>
      </c>
      <c r="AU19" s="17">
        <v>0</v>
      </c>
      <c r="AV19" s="17">
        <v>0</v>
      </c>
    </row>
    <row r="20" spans="2:48" x14ac:dyDescent="0.35">
      <c r="B20" s="18" t="s">
        <v>153</v>
      </c>
      <c r="C20" s="19">
        <v>2.9233964497852702E-3</v>
      </c>
      <c r="D20" s="19">
        <v>5.8435301834835404E-3</v>
      </c>
      <c r="E20" s="19">
        <v>0</v>
      </c>
      <c r="F20" s="19"/>
      <c r="G20" s="19">
        <v>0</v>
      </c>
      <c r="H20" s="19">
        <v>0</v>
      </c>
      <c r="I20" s="19">
        <v>0</v>
      </c>
      <c r="J20" s="19">
        <v>0</v>
      </c>
      <c r="K20" s="19">
        <v>7.2401657593513698E-3</v>
      </c>
      <c r="L20" s="19">
        <v>7.2308926269063498E-3</v>
      </c>
      <c r="M20" s="19"/>
      <c r="N20" s="19">
        <v>1.5549981115879101E-2</v>
      </c>
      <c r="O20" s="19">
        <v>0</v>
      </c>
      <c r="P20" s="19">
        <v>0</v>
      </c>
      <c r="Q20" s="19">
        <v>0</v>
      </c>
      <c r="R20" s="19"/>
      <c r="S20" s="19">
        <v>3.5285007294979399E-3</v>
      </c>
      <c r="T20" s="19">
        <v>4.8319699501664596E-3</v>
      </c>
      <c r="U20" s="19">
        <v>0</v>
      </c>
      <c r="V20" s="19">
        <v>0</v>
      </c>
      <c r="W20" s="19">
        <v>0</v>
      </c>
      <c r="X20" s="19"/>
      <c r="Y20" s="19">
        <v>0</v>
      </c>
      <c r="Z20" s="19">
        <v>4.3753382400537203E-3</v>
      </c>
      <c r="AA20" s="19">
        <v>0</v>
      </c>
      <c r="AB20" s="19"/>
      <c r="AC20" s="19">
        <v>0</v>
      </c>
      <c r="AD20" s="19">
        <v>5.6326434089099004E-3</v>
      </c>
      <c r="AE20" s="19">
        <v>0</v>
      </c>
      <c r="AF20" s="19">
        <v>1.8628670211312901E-2</v>
      </c>
      <c r="AG20" s="19">
        <v>0</v>
      </c>
      <c r="AH20" s="19"/>
      <c r="AI20" s="19">
        <v>0</v>
      </c>
      <c r="AJ20" s="19">
        <v>0</v>
      </c>
      <c r="AK20" s="19">
        <v>0</v>
      </c>
      <c r="AL20" s="19">
        <v>1.3015716570337401E-2</v>
      </c>
      <c r="AM20" s="19"/>
      <c r="AN20" s="19">
        <v>0</v>
      </c>
      <c r="AO20" s="19">
        <v>3.52248433742879E-3</v>
      </c>
      <c r="AP20" s="19"/>
      <c r="AQ20" s="19">
        <v>6.98080755386559E-3</v>
      </c>
      <c r="AR20" s="19">
        <v>0</v>
      </c>
      <c r="AS20" s="19"/>
      <c r="AT20" s="19">
        <v>5.1428037719725896E-3</v>
      </c>
      <c r="AU20" s="19">
        <v>0</v>
      </c>
      <c r="AV20" s="19">
        <v>0</v>
      </c>
    </row>
    <row r="21" spans="2:48" x14ac:dyDescent="0.35">
      <c r="B21" s="16"/>
    </row>
    <row r="22" spans="2:48" x14ac:dyDescent="0.35">
      <c r="B22" t="s">
        <v>81</v>
      </c>
    </row>
    <row r="23" spans="2:48" x14ac:dyDescent="0.35">
      <c r="B23" t="s">
        <v>82</v>
      </c>
    </row>
    <row r="25" spans="2:48" x14ac:dyDescent="0.35">
      <c r="B25"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V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58" x14ac:dyDescent="0.35">
      <c r="B9" s="18" t="s">
        <v>155</v>
      </c>
      <c r="C9" s="17">
        <v>0.370744580116117</v>
      </c>
      <c r="D9" s="17">
        <v>0.37026768889318101</v>
      </c>
      <c r="E9" s="17">
        <v>0.37122200417788997</v>
      </c>
      <c r="F9" s="17"/>
      <c r="G9" s="17">
        <v>0.35811615186765999</v>
      </c>
      <c r="H9" s="17">
        <v>0.338558308569476</v>
      </c>
      <c r="I9" s="17">
        <v>0.30089276583708802</v>
      </c>
      <c r="J9" s="17">
        <v>0.32154719417908301</v>
      </c>
      <c r="K9" s="17">
        <v>0.35008398765323301</v>
      </c>
      <c r="L9" s="17">
        <v>0.49076175500819402</v>
      </c>
      <c r="M9" s="17"/>
      <c r="N9" s="17">
        <v>0.34590475138278698</v>
      </c>
      <c r="O9" s="17">
        <v>0.29389427275944402</v>
      </c>
      <c r="P9" s="17">
        <v>0.40627686733980001</v>
      </c>
      <c r="Q9" s="17">
        <v>0.427564267554285</v>
      </c>
      <c r="R9" s="17"/>
      <c r="S9" s="17">
        <v>0.42589163474851699</v>
      </c>
      <c r="T9" s="17">
        <v>0.25279535427600103</v>
      </c>
      <c r="U9" s="17">
        <v>0.352669320943091</v>
      </c>
      <c r="V9" s="17">
        <v>0.57063118140302405</v>
      </c>
      <c r="W9" s="17">
        <v>0.45692623802558202</v>
      </c>
      <c r="X9" s="17"/>
      <c r="Y9" s="17">
        <v>0.39687951549963102</v>
      </c>
      <c r="Z9" s="17">
        <v>0.32081575305922599</v>
      </c>
      <c r="AA9" s="17">
        <v>0.302823490252492</v>
      </c>
      <c r="AB9" s="17"/>
      <c r="AC9" s="17">
        <v>0.41637267590079502</v>
      </c>
      <c r="AD9" s="17">
        <v>0.37837318049304702</v>
      </c>
      <c r="AE9" s="17">
        <v>0.30518508013051499</v>
      </c>
      <c r="AF9" s="17">
        <v>0.30903059927277099</v>
      </c>
      <c r="AG9" s="17">
        <v>0.33884877839150102</v>
      </c>
      <c r="AH9" s="17"/>
      <c r="AI9" s="17">
        <v>0.41496134737156198</v>
      </c>
      <c r="AJ9" s="17">
        <v>0.34698879565979701</v>
      </c>
      <c r="AK9" s="17">
        <v>0.393059501662884</v>
      </c>
      <c r="AL9" s="17">
        <v>0.29656082888537399</v>
      </c>
      <c r="AM9" s="17"/>
      <c r="AN9" s="17">
        <v>0.29294005988170302</v>
      </c>
      <c r="AO9" s="17">
        <v>0.38399052542101603</v>
      </c>
      <c r="AP9" s="17"/>
      <c r="AQ9" s="17">
        <v>0.29987760619523601</v>
      </c>
      <c r="AR9" s="17">
        <v>0.42243094267725501</v>
      </c>
      <c r="AS9" s="17"/>
      <c r="AT9" s="17">
        <v>0.31643293393928301</v>
      </c>
      <c r="AU9" s="17">
        <v>0.42489885115020098</v>
      </c>
      <c r="AV9" s="17">
        <v>0.237475716142134</v>
      </c>
    </row>
    <row r="10" spans="2:48" ht="43.5" x14ac:dyDescent="0.35">
      <c r="B10" s="18" t="s">
        <v>156</v>
      </c>
      <c r="C10" s="17">
        <v>0.367849677135899</v>
      </c>
      <c r="D10" s="17">
        <v>0.35346265017309197</v>
      </c>
      <c r="E10" s="17">
        <v>0.38225277897355597</v>
      </c>
      <c r="F10" s="17"/>
      <c r="G10" s="17">
        <v>0.44397785259119299</v>
      </c>
      <c r="H10" s="17">
        <v>0.43760358464486798</v>
      </c>
      <c r="I10" s="17">
        <v>0.32016147978658899</v>
      </c>
      <c r="J10" s="17">
        <v>0.359917216158614</v>
      </c>
      <c r="K10" s="17">
        <v>0.29933933737034601</v>
      </c>
      <c r="L10" s="17">
        <v>0.36743291669852901</v>
      </c>
      <c r="M10" s="17"/>
      <c r="N10" s="17">
        <v>0.39445438500328101</v>
      </c>
      <c r="O10" s="17">
        <v>0.34678886406678699</v>
      </c>
      <c r="P10" s="17">
        <v>0.40708911853954599</v>
      </c>
      <c r="Q10" s="17">
        <v>0.33352421813605798</v>
      </c>
      <c r="R10" s="17"/>
      <c r="S10" s="17">
        <v>0.29508837439394497</v>
      </c>
      <c r="T10" s="17">
        <v>0.40026508975520603</v>
      </c>
      <c r="U10" s="17">
        <v>0.35843018375283903</v>
      </c>
      <c r="V10" s="17">
        <v>0.19865074122294701</v>
      </c>
      <c r="W10" s="17">
        <v>0.414357544160186</v>
      </c>
      <c r="X10" s="17"/>
      <c r="Y10" s="17">
        <v>0.37357186012192301</v>
      </c>
      <c r="Z10" s="17">
        <v>0.39659416335173803</v>
      </c>
      <c r="AA10" s="17">
        <v>0.46558258013534198</v>
      </c>
      <c r="AB10" s="17"/>
      <c r="AC10" s="17">
        <v>0.34222517942116898</v>
      </c>
      <c r="AD10" s="17">
        <v>0.36567598725816303</v>
      </c>
      <c r="AE10" s="17">
        <v>0.33521922955336803</v>
      </c>
      <c r="AF10" s="17">
        <v>0.41580727646055399</v>
      </c>
      <c r="AG10" s="17">
        <v>0.40175814540472599</v>
      </c>
      <c r="AH10" s="17"/>
      <c r="AI10" s="17">
        <v>0.43512509784033598</v>
      </c>
      <c r="AJ10" s="17">
        <v>0.32149953044337098</v>
      </c>
      <c r="AK10" s="17">
        <v>0.40353987060454199</v>
      </c>
      <c r="AL10" s="17">
        <v>0.39272615599472499</v>
      </c>
      <c r="AM10" s="17"/>
      <c r="AN10" s="17">
        <v>0.37513912082516498</v>
      </c>
      <c r="AO10" s="17">
        <v>0.367168298109533</v>
      </c>
      <c r="AP10" s="17"/>
      <c r="AQ10" s="17">
        <v>0.30385083941240598</v>
      </c>
      <c r="AR10" s="17">
        <v>0.413365748162489</v>
      </c>
      <c r="AS10" s="17"/>
      <c r="AT10" s="17">
        <v>0.42058551184748899</v>
      </c>
      <c r="AU10" s="17">
        <v>0.32858381314442198</v>
      </c>
      <c r="AV10" s="17">
        <v>0.40444909071439999</v>
      </c>
    </row>
    <row r="11" spans="2:48" ht="29" x14ac:dyDescent="0.35">
      <c r="B11" s="18" t="s">
        <v>157</v>
      </c>
      <c r="C11" s="17">
        <v>0.23990651841939301</v>
      </c>
      <c r="D11" s="17">
        <v>0.227530055776267</v>
      </c>
      <c r="E11" s="17">
        <v>0.25229680949897099</v>
      </c>
      <c r="F11" s="17"/>
      <c r="G11" s="17">
        <v>0.371313354561631</v>
      </c>
      <c r="H11" s="17">
        <v>0.31796143698087298</v>
      </c>
      <c r="I11" s="17">
        <v>0.29030146494057102</v>
      </c>
      <c r="J11" s="17">
        <v>0.207110175969555</v>
      </c>
      <c r="K11" s="17">
        <v>0.16516437678882001</v>
      </c>
      <c r="L11" s="17">
        <v>0.16643622257632401</v>
      </c>
      <c r="M11" s="17"/>
      <c r="N11" s="17">
        <v>0.29851723380135903</v>
      </c>
      <c r="O11" s="17">
        <v>0.27206178931731501</v>
      </c>
      <c r="P11" s="17">
        <v>0.22447948115954999</v>
      </c>
      <c r="Q11" s="17">
        <v>0.179879696733873</v>
      </c>
      <c r="R11" s="17"/>
      <c r="S11" s="17">
        <v>0.18907823170607499</v>
      </c>
      <c r="T11" s="17">
        <v>0.27744201845466598</v>
      </c>
      <c r="U11" s="17">
        <v>0.50149436745865394</v>
      </c>
      <c r="V11" s="17">
        <v>2.59921792271708E-2</v>
      </c>
      <c r="W11" s="17">
        <v>0.17085178015206201</v>
      </c>
      <c r="X11" s="17"/>
      <c r="Y11" s="17">
        <v>0.16470983526969099</v>
      </c>
      <c r="Z11" s="17">
        <v>0.30318063667440698</v>
      </c>
      <c r="AA11" s="17">
        <v>0.279403357032386</v>
      </c>
      <c r="AB11" s="17"/>
      <c r="AC11" s="17">
        <v>0.126499443234947</v>
      </c>
      <c r="AD11" s="17">
        <v>0.21478845469645599</v>
      </c>
      <c r="AE11" s="17">
        <v>0.332558143484049</v>
      </c>
      <c r="AF11" s="17">
        <v>0.36115570773343503</v>
      </c>
      <c r="AG11" s="17">
        <v>0.22982499085987701</v>
      </c>
      <c r="AH11" s="17"/>
      <c r="AI11" s="17">
        <v>0.22792310259333001</v>
      </c>
      <c r="AJ11" s="17">
        <v>0.224227226648399</v>
      </c>
      <c r="AK11" s="17">
        <v>0.30606234350091299</v>
      </c>
      <c r="AL11" s="17">
        <v>0.25892427171472698</v>
      </c>
      <c r="AM11" s="17"/>
      <c r="AN11" s="17">
        <v>0.15880301221285001</v>
      </c>
      <c r="AO11" s="17">
        <v>0.25764956134704597</v>
      </c>
      <c r="AP11" s="17"/>
      <c r="AQ11" s="17">
        <v>0.25648650553826702</v>
      </c>
      <c r="AR11" s="17">
        <v>0.22442383026993201</v>
      </c>
      <c r="AS11" s="17"/>
      <c r="AT11" s="17">
        <v>0.30543823630127398</v>
      </c>
      <c r="AU11" s="17">
        <v>0.17850281876066801</v>
      </c>
      <c r="AV11" s="17">
        <v>0.37893216182135597</v>
      </c>
    </row>
    <row r="12" spans="2:48" ht="43.5" x14ac:dyDescent="0.35">
      <c r="B12" s="18" t="s">
        <v>158</v>
      </c>
      <c r="C12" s="17">
        <v>0.201226185967435</v>
      </c>
      <c r="D12" s="17">
        <v>0.17259684812911399</v>
      </c>
      <c r="E12" s="17">
        <v>0.22988751186166201</v>
      </c>
      <c r="F12" s="17"/>
      <c r="G12" s="17">
        <v>0.118355598482494</v>
      </c>
      <c r="H12" s="17">
        <v>0.17856826408000001</v>
      </c>
      <c r="I12" s="17">
        <v>0.12353472239973699</v>
      </c>
      <c r="J12" s="17">
        <v>0.212699348452806</v>
      </c>
      <c r="K12" s="17">
        <v>0.17825029578871901</v>
      </c>
      <c r="L12" s="17">
        <v>0.31215396515114802</v>
      </c>
      <c r="M12" s="17"/>
      <c r="N12" s="17">
        <v>0.147386489827566</v>
      </c>
      <c r="O12" s="17">
        <v>0.19671675632418301</v>
      </c>
      <c r="P12" s="17">
        <v>0.213323129529088</v>
      </c>
      <c r="Q12" s="17">
        <v>0.23373638869977501</v>
      </c>
      <c r="R12" s="17"/>
      <c r="S12" s="17">
        <v>0.33833069701609803</v>
      </c>
      <c r="T12" s="17">
        <v>8.9507548942958898E-2</v>
      </c>
      <c r="U12" s="17">
        <v>6.7412429224153497E-2</v>
      </c>
      <c r="V12" s="17">
        <v>0.32162140258403499</v>
      </c>
      <c r="W12" s="17">
        <v>0.22920377316962501</v>
      </c>
      <c r="X12" s="17"/>
      <c r="Y12" s="17">
        <v>0.28391148767181901</v>
      </c>
      <c r="Z12" s="17">
        <v>9.5780448539765695E-2</v>
      </c>
      <c r="AA12" s="17">
        <v>0.1154914250156</v>
      </c>
      <c r="AB12" s="17"/>
      <c r="AC12" s="17">
        <v>0.27802840864261402</v>
      </c>
      <c r="AD12" s="17">
        <v>0.144715860021671</v>
      </c>
      <c r="AE12" s="17">
        <v>0.17784059732292701</v>
      </c>
      <c r="AF12" s="17">
        <v>0.102709860075274</v>
      </c>
      <c r="AG12" s="17">
        <v>0.38211792354955798</v>
      </c>
      <c r="AH12" s="17"/>
      <c r="AI12" s="17">
        <v>0.14814275393256701</v>
      </c>
      <c r="AJ12" s="17">
        <v>0.248762708538215</v>
      </c>
      <c r="AK12" s="17">
        <v>8.2903338222194894E-2</v>
      </c>
      <c r="AL12" s="17">
        <v>0.222076136244687</v>
      </c>
      <c r="AM12" s="17"/>
      <c r="AN12" s="17">
        <v>0.109061948494761</v>
      </c>
      <c r="AO12" s="17">
        <v>0.21693704804157901</v>
      </c>
      <c r="AP12" s="17"/>
      <c r="AQ12" s="17">
        <v>0.147386256357142</v>
      </c>
      <c r="AR12" s="17">
        <v>0.24197763275321901</v>
      </c>
      <c r="AS12" s="17"/>
      <c r="AT12" s="17">
        <v>9.2241331527460294E-2</v>
      </c>
      <c r="AU12" s="17">
        <v>0.26934467926740402</v>
      </c>
      <c r="AV12" s="17">
        <v>4.8979748837371301E-2</v>
      </c>
    </row>
    <row r="13" spans="2:48" ht="43.5" x14ac:dyDescent="0.35">
      <c r="B13" s="18" t="s">
        <v>159</v>
      </c>
      <c r="C13" s="17">
        <v>0.191655821335423</v>
      </c>
      <c r="D13" s="17">
        <v>0.19225845315742099</v>
      </c>
      <c r="E13" s="17">
        <v>0.19105251618243399</v>
      </c>
      <c r="F13" s="17"/>
      <c r="G13" s="17">
        <v>0.134988033657544</v>
      </c>
      <c r="H13" s="17">
        <v>0.13123500708455199</v>
      </c>
      <c r="I13" s="17">
        <v>0.14612204443298299</v>
      </c>
      <c r="J13" s="17">
        <v>0.26892684958957203</v>
      </c>
      <c r="K13" s="17">
        <v>0.31317777143075098</v>
      </c>
      <c r="L13" s="17">
        <v>0.15445365823770299</v>
      </c>
      <c r="M13" s="17"/>
      <c r="N13" s="17">
        <v>0.196573850643283</v>
      </c>
      <c r="O13" s="17">
        <v>0.22509318298457601</v>
      </c>
      <c r="P13" s="17">
        <v>0.15051604777314501</v>
      </c>
      <c r="Q13" s="17">
        <v>0.18897335162364401</v>
      </c>
      <c r="R13" s="17"/>
      <c r="S13" s="17">
        <v>0.15706892080409099</v>
      </c>
      <c r="T13" s="17">
        <v>0.24337101441286799</v>
      </c>
      <c r="U13" s="17">
        <v>0.20918567276310401</v>
      </c>
      <c r="V13" s="17">
        <v>0.10154788012312201</v>
      </c>
      <c r="W13" s="17">
        <v>0.23090580560896901</v>
      </c>
      <c r="X13" s="17"/>
      <c r="Y13" s="17">
        <v>0.17846292451933901</v>
      </c>
      <c r="Z13" s="17">
        <v>0.22275444116516799</v>
      </c>
      <c r="AA13" s="17">
        <v>0.32103891181288402</v>
      </c>
      <c r="AB13" s="17"/>
      <c r="AC13" s="17">
        <v>0.199104664507882</v>
      </c>
      <c r="AD13" s="17">
        <v>0.17542166096544801</v>
      </c>
      <c r="AE13" s="17">
        <v>0.23168843875001699</v>
      </c>
      <c r="AF13" s="17">
        <v>0.14571050389759699</v>
      </c>
      <c r="AG13" s="17">
        <v>0.100214894660537</v>
      </c>
      <c r="AH13" s="17"/>
      <c r="AI13" s="17">
        <v>0.16269322513182699</v>
      </c>
      <c r="AJ13" s="17">
        <v>0.21221190113213201</v>
      </c>
      <c r="AK13" s="17">
        <v>0.212075639392623</v>
      </c>
      <c r="AL13" s="17">
        <v>0.17893921788085801</v>
      </c>
      <c r="AM13" s="17"/>
      <c r="AN13" s="17">
        <v>0.20870983297231499</v>
      </c>
      <c r="AO13" s="17">
        <v>0.18792918599140401</v>
      </c>
      <c r="AP13" s="17"/>
      <c r="AQ13" s="17">
        <v>0.21976143880924101</v>
      </c>
      <c r="AR13" s="17">
        <v>0.17280474928629999</v>
      </c>
      <c r="AS13" s="17"/>
      <c r="AT13" s="17">
        <v>0.240418479510976</v>
      </c>
      <c r="AU13" s="17">
        <v>0.13845113225814201</v>
      </c>
      <c r="AV13" s="17">
        <v>0.39048619268769602</v>
      </c>
    </row>
    <row r="14" spans="2:48" ht="58" x14ac:dyDescent="0.35">
      <c r="B14" s="18" t="s">
        <v>160</v>
      </c>
      <c r="C14" s="17">
        <v>0.162587444311074</v>
      </c>
      <c r="D14" s="17">
        <v>0.14678546395641801</v>
      </c>
      <c r="E14" s="17">
        <v>0.17840708049255499</v>
      </c>
      <c r="F14" s="17"/>
      <c r="G14" s="17">
        <v>0.2346070647556</v>
      </c>
      <c r="H14" s="17">
        <v>0.16624753797146799</v>
      </c>
      <c r="I14" s="17">
        <v>0.17193262558414801</v>
      </c>
      <c r="J14" s="17">
        <v>0.146989831691448</v>
      </c>
      <c r="K14" s="17">
        <v>7.3228455376120202E-2</v>
      </c>
      <c r="L14" s="17">
        <v>0.19172449941965999</v>
      </c>
      <c r="M14" s="17"/>
      <c r="N14" s="17">
        <v>0.18293267150671999</v>
      </c>
      <c r="O14" s="17">
        <v>0.12925640192499899</v>
      </c>
      <c r="P14" s="17">
        <v>0.145042008649718</v>
      </c>
      <c r="Q14" s="17">
        <v>0.19261818523323199</v>
      </c>
      <c r="R14" s="17"/>
      <c r="S14" s="17">
        <v>0.18751558351261499</v>
      </c>
      <c r="T14" s="17">
        <v>0.121385273309756</v>
      </c>
      <c r="U14" s="17">
        <v>9.1948175105691601E-2</v>
      </c>
      <c r="V14" s="17">
        <v>0.41834319771789003</v>
      </c>
      <c r="W14" s="17">
        <v>0.13700454114309399</v>
      </c>
      <c r="X14" s="17"/>
      <c r="Y14" s="17">
        <v>0.21814726435117901</v>
      </c>
      <c r="Z14" s="17">
        <v>8.9358894323859295E-2</v>
      </c>
      <c r="AA14" s="17">
        <v>0.20285239864968199</v>
      </c>
      <c r="AB14" s="17"/>
      <c r="AC14" s="17">
        <v>0.17646732140844301</v>
      </c>
      <c r="AD14" s="17">
        <v>0.150681903936767</v>
      </c>
      <c r="AE14" s="17">
        <v>0.16224240432242601</v>
      </c>
      <c r="AF14" s="17">
        <v>0.231292122909561</v>
      </c>
      <c r="AG14" s="17">
        <v>4.3269145158056799E-2</v>
      </c>
      <c r="AH14" s="17"/>
      <c r="AI14" s="17">
        <v>0.145144934480708</v>
      </c>
      <c r="AJ14" s="17">
        <v>0.162675849713387</v>
      </c>
      <c r="AK14" s="17">
        <v>0.13434425871965999</v>
      </c>
      <c r="AL14" s="17">
        <v>0.19134652626479601</v>
      </c>
      <c r="AM14" s="17"/>
      <c r="AN14" s="17">
        <v>0.164444107436089</v>
      </c>
      <c r="AO14" s="17">
        <v>0.16441624312634301</v>
      </c>
      <c r="AP14" s="17"/>
      <c r="AQ14" s="17">
        <v>0.144148249349661</v>
      </c>
      <c r="AR14" s="17">
        <v>0.17172579120159601</v>
      </c>
      <c r="AS14" s="17"/>
      <c r="AT14" s="17">
        <v>8.7355358629175206E-2</v>
      </c>
      <c r="AU14" s="17">
        <v>0.23419543799363499</v>
      </c>
      <c r="AV14" s="17">
        <v>9.9566933623577103E-2</v>
      </c>
    </row>
    <row r="15" spans="2:48" ht="29" x14ac:dyDescent="0.35">
      <c r="B15" s="18" t="s">
        <v>161</v>
      </c>
      <c r="C15" s="17">
        <v>0.150409565905714</v>
      </c>
      <c r="D15" s="17">
        <v>0.17551530995017101</v>
      </c>
      <c r="E15" s="17">
        <v>0.125275770777834</v>
      </c>
      <c r="F15" s="17"/>
      <c r="G15" s="17">
        <v>0.231914882986298</v>
      </c>
      <c r="H15" s="17">
        <v>0.16057066755566199</v>
      </c>
      <c r="I15" s="17">
        <v>0.169776369502108</v>
      </c>
      <c r="J15" s="17">
        <v>9.5910620557293602E-2</v>
      </c>
      <c r="K15" s="17">
        <v>0.144448087744182</v>
      </c>
      <c r="L15" s="17">
        <v>0.134810594211664</v>
      </c>
      <c r="M15" s="17"/>
      <c r="N15" s="17">
        <v>0.16665836661585701</v>
      </c>
      <c r="O15" s="17">
        <v>0.13756025120739801</v>
      </c>
      <c r="P15" s="17">
        <v>0.17466820843292799</v>
      </c>
      <c r="Q15" s="17">
        <v>0.13098536404884201</v>
      </c>
      <c r="R15" s="17"/>
      <c r="S15" s="17">
        <v>0.17695545846298599</v>
      </c>
      <c r="T15" s="17">
        <v>0.104460614102109</v>
      </c>
      <c r="U15" s="17">
        <v>0.30739673138953599</v>
      </c>
      <c r="V15" s="17">
        <v>2.59921792271708E-2</v>
      </c>
      <c r="W15" s="17">
        <v>7.1689049774344898E-2</v>
      </c>
      <c r="X15" s="17"/>
      <c r="Y15" s="17">
        <v>0.14540741757445999</v>
      </c>
      <c r="Z15" s="17">
        <v>0.15395082938853599</v>
      </c>
      <c r="AA15" s="17">
        <v>0.16506329458077701</v>
      </c>
      <c r="AB15" s="17"/>
      <c r="AC15" s="17">
        <v>0.133821452329042</v>
      </c>
      <c r="AD15" s="17">
        <v>8.60437495889433E-2</v>
      </c>
      <c r="AE15" s="17">
        <v>0.197243467687302</v>
      </c>
      <c r="AF15" s="17">
        <v>0.177875880958271</v>
      </c>
      <c r="AG15" s="17">
        <v>0.105178809134042</v>
      </c>
      <c r="AH15" s="17"/>
      <c r="AI15" s="17">
        <v>0.15819547775931</v>
      </c>
      <c r="AJ15" s="17">
        <v>0.15695436443267399</v>
      </c>
      <c r="AK15" s="17">
        <v>0.13579587646928101</v>
      </c>
      <c r="AL15" s="17">
        <v>0.13280540412337299</v>
      </c>
      <c r="AM15" s="17"/>
      <c r="AN15" s="17">
        <v>0.20495133855341199</v>
      </c>
      <c r="AO15" s="17">
        <v>0.14035749522244301</v>
      </c>
      <c r="AP15" s="17"/>
      <c r="AQ15" s="17">
        <v>0.141413918104008</v>
      </c>
      <c r="AR15" s="17">
        <v>0.152774156692843</v>
      </c>
      <c r="AS15" s="17"/>
      <c r="AT15" s="17">
        <v>0.17125933602866</v>
      </c>
      <c r="AU15" s="17">
        <v>0.16486579725633899</v>
      </c>
      <c r="AV15" s="17">
        <v>0.13077784368191001</v>
      </c>
    </row>
    <row r="16" spans="2:48" ht="43.5" x14ac:dyDescent="0.35">
      <c r="B16" s="18" t="s">
        <v>162</v>
      </c>
      <c r="C16" s="17">
        <v>6.8683530415022301E-2</v>
      </c>
      <c r="D16" s="17">
        <v>7.1862343983514695E-2</v>
      </c>
      <c r="E16" s="17">
        <v>6.5501165102975198E-2</v>
      </c>
      <c r="F16" s="17"/>
      <c r="G16" s="17">
        <v>0.17895612663764199</v>
      </c>
      <c r="H16" s="17">
        <v>0.160284227752684</v>
      </c>
      <c r="I16" s="17">
        <v>7.3503157917522002E-2</v>
      </c>
      <c r="J16" s="17">
        <v>2.1483975647688999E-2</v>
      </c>
      <c r="K16" s="17">
        <v>1.5348869435365399E-2</v>
      </c>
      <c r="L16" s="17">
        <v>2.0345925232994399E-2</v>
      </c>
      <c r="M16" s="17"/>
      <c r="N16" s="17">
        <v>8.1205700549158794E-2</v>
      </c>
      <c r="O16" s="17">
        <v>7.6142685071865904E-2</v>
      </c>
      <c r="P16" s="17">
        <v>8.3852130534332298E-2</v>
      </c>
      <c r="Q16" s="17">
        <v>3.7224018249220302E-2</v>
      </c>
      <c r="R16" s="17"/>
      <c r="S16" s="17">
        <v>4.3370338248992703E-2</v>
      </c>
      <c r="T16" s="17">
        <v>8.3460275908331702E-2</v>
      </c>
      <c r="U16" s="17">
        <v>9.9719858689662294E-2</v>
      </c>
      <c r="V16" s="17">
        <v>0.103296981928447</v>
      </c>
      <c r="W16" s="17">
        <v>3.6660242480161101E-2</v>
      </c>
      <c r="X16" s="17"/>
      <c r="Y16" s="17">
        <v>6.7331691393004406E-2</v>
      </c>
      <c r="Z16" s="17">
        <v>7.6858513777184903E-2</v>
      </c>
      <c r="AA16" s="17">
        <v>0.16773348931033</v>
      </c>
      <c r="AB16" s="17"/>
      <c r="AC16" s="17">
        <v>1.25053182656687E-2</v>
      </c>
      <c r="AD16" s="17">
        <v>0.12028588453133</v>
      </c>
      <c r="AE16" s="17">
        <v>8.4232799889221804E-2</v>
      </c>
      <c r="AF16" s="17">
        <v>0.16127917230775399</v>
      </c>
      <c r="AG16" s="17">
        <v>9.6441663793387505E-2</v>
      </c>
      <c r="AH16" s="17"/>
      <c r="AI16" s="17">
        <v>5.8695472389362603E-2</v>
      </c>
      <c r="AJ16" s="17">
        <v>7.07568946160234E-2</v>
      </c>
      <c r="AK16" s="17">
        <v>4.0229844683392503E-2</v>
      </c>
      <c r="AL16" s="17">
        <v>0.103047757128335</v>
      </c>
      <c r="AM16" s="17"/>
      <c r="AN16" s="17">
        <v>0.15211190747411801</v>
      </c>
      <c r="AO16" s="17">
        <v>5.2586648182110202E-2</v>
      </c>
      <c r="AP16" s="17"/>
      <c r="AQ16" s="17">
        <v>0.105537942108752</v>
      </c>
      <c r="AR16" s="17">
        <v>3.9656365821665401E-2</v>
      </c>
      <c r="AS16" s="17"/>
      <c r="AT16" s="17">
        <v>6.6101974905482697E-2</v>
      </c>
      <c r="AU16" s="17">
        <v>5.4912807045375302E-2</v>
      </c>
      <c r="AV16" s="17">
        <v>0.192201166082166</v>
      </c>
    </row>
    <row r="17" spans="2:48" x14ac:dyDescent="0.35">
      <c r="B17" s="18" t="s">
        <v>163</v>
      </c>
      <c r="C17" s="17">
        <v>6.5576123205328102E-2</v>
      </c>
      <c r="D17" s="17">
        <v>7.6787731429678097E-2</v>
      </c>
      <c r="E17" s="17">
        <v>5.43519880565798E-2</v>
      </c>
      <c r="F17" s="17"/>
      <c r="G17" s="17">
        <v>1.6199644328037201E-2</v>
      </c>
      <c r="H17" s="17">
        <v>7.7049762394532401E-2</v>
      </c>
      <c r="I17" s="17">
        <v>7.6544975108013197E-2</v>
      </c>
      <c r="J17" s="17">
        <v>4.29679512953779E-2</v>
      </c>
      <c r="K17" s="17">
        <v>8.7938185677431197E-2</v>
      </c>
      <c r="L17" s="17">
        <v>7.3429683455597597E-2</v>
      </c>
      <c r="M17" s="17"/>
      <c r="N17" s="17">
        <v>4.91131069078347E-2</v>
      </c>
      <c r="O17" s="17">
        <v>7.9220952018256893E-2</v>
      </c>
      <c r="P17" s="17">
        <v>6.2184346103799103E-2</v>
      </c>
      <c r="Q17" s="17">
        <v>6.6004817286669099E-2</v>
      </c>
      <c r="R17" s="17"/>
      <c r="S17" s="17">
        <v>0.115792198548927</v>
      </c>
      <c r="T17" s="17">
        <v>4.25656004765156E-2</v>
      </c>
      <c r="U17" s="17">
        <v>3.4609471478364698E-2</v>
      </c>
      <c r="V17" s="17">
        <v>5.5452034881547499E-2</v>
      </c>
      <c r="W17" s="17">
        <v>2.55840522784485E-2</v>
      </c>
      <c r="X17" s="17"/>
      <c r="Y17" s="17">
        <v>9.6739800678951701E-2</v>
      </c>
      <c r="Z17" s="17">
        <v>3.9216520078233702E-2</v>
      </c>
      <c r="AA17" s="17">
        <v>3.6562030931270202E-2</v>
      </c>
      <c r="AB17" s="17"/>
      <c r="AC17" s="17">
        <v>5.5746169126204302E-2</v>
      </c>
      <c r="AD17" s="17">
        <v>7.6649001687380494E-2</v>
      </c>
      <c r="AE17" s="17">
        <v>7.5489765919119503E-2</v>
      </c>
      <c r="AF17" s="17">
        <v>4.1043464357475599E-2</v>
      </c>
      <c r="AG17" s="17">
        <v>0.124646181725834</v>
      </c>
      <c r="AH17" s="17"/>
      <c r="AI17" s="17">
        <v>5.5778998947785E-2</v>
      </c>
      <c r="AJ17" s="17">
        <v>6.3108843275974005E-2</v>
      </c>
      <c r="AK17" s="17">
        <v>9.0772785613493404E-2</v>
      </c>
      <c r="AL17" s="17">
        <v>3.7005046112154598E-2</v>
      </c>
      <c r="AM17" s="17"/>
      <c r="AN17" s="17">
        <v>7.5936924313553297E-2</v>
      </c>
      <c r="AO17" s="17">
        <v>6.0473853367995198E-2</v>
      </c>
      <c r="AP17" s="17"/>
      <c r="AQ17" s="17">
        <v>8.1194569514080994E-2</v>
      </c>
      <c r="AR17" s="17">
        <v>5.4766368036381297E-2</v>
      </c>
      <c r="AS17" s="17"/>
      <c r="AT17" s="17">
        <v>2.2189605836785999E-2</v>
      </c>
      <c r="AU17" s="17">
        <v>0.15478363114702701</v>
      </c>
      <c r="AV17" s="17">
        <v>3.2002905966277598E-2</v>
      </c>
    </row>
    <row r="18" spans="2:48" x14ac:dyDescent="0.35">
      <c r="B18" s="18" t="s">
        <v>77</v>
      </c>
      <c r="C18" s="17">
        <v>3.2630548276046598E-2</v>
      </c>
      <c r="D18" s="17">
        <v>2.3620351194221099E-2</v>
      </c>
      <c r="E18" s="17">
        <v>4.1650812607404802E-2</v>
      </c>
      <c r="F18" s="17"/>
      <c r="G18" s="17">
        <v>3.2297148996849198E-2</v>
      </c>
      <c r="H18" s="17">
        <v>2.3724640648765699E-2</v>
      </c>
      <c r="I18" s="17">
        <v>3.08111266291001E-2</v>
      </c>
      <c r="J18" s="17">
        <v>2.3577242529776599E-2</v>
      </c>
      <c r="K18" s="17">
        <v>1.8104696163212902E-2</v>
      </c>
      <c r="L18" s="17">
        <v>5.59231472332384E-2</v>
      </c>
      <c r="M18" s="17"/>
      <c r="N18" s="17">
        <v>2.44560625209885E-2</v>
      </c>
      <c r="O18" s="17">
        <v>2.3282578464280598E-2</v>
      </c>
      <c r="P18" s="17">
        <v>2.3083552823426501E-2</v>
      </c>
      <c r="Q18" s="17">
        <v>5.4795057427653601E-2</v>
      </c>
      <c r="R18" s="17"/>
      <c r="S18" s="17">
        <v>4.2410626242997601E-2</v>
      </c>
      <c r="T18" s="17">
        <v>2.2808619227886399E-2</v>
      </c>
      <c r="U18" s="17">
        <v>5.87511117204602E-2</v>
      </c>
      <c r="V18" s="17">
        <v>0</v>
      </c>
      <c r="W18" s="17">
        <v>5.7310193178399499E-2</v>
      </c>
      <c r="X18" s="17"/>
      <c r="Y18" s="17">
        <v>9.1017988692483603E-3</v>
      </c>
      <c r="Z18" s="17">
        <v>2.4904437401592899E-2</v>
      </c>
      <c r="AA18" s="17">
        <v>0</v>
      </c>
      <c r="AB18" s="17"/>
      <c r="AC18" s="17">
        <v>3.1954961535799999E-2</v>
      </c>
      <c r="AD18" s="17">
        <v>2.8711550905563401E-2</v>
      </c>
      <c r="AE18" s="17">
        <v>3.4668072011678E-2</v>
      </c>
      <c r="AF18" s="17">
        <v>5.7514320393830497E-2</v>
      </c>
      <c r="AG18" s="17">
        <v>0</v>
      </c>
      <c r="AH18" s="17"/>
      <c r="AI18" s="17">
        <v>2.0978576912127001E-2</v>
      </c>
      <c r="AJ18" s="17">
        <v>3.6559811984834101E-2</v>
      </c>
      <c r="AK18" s="17">
        <v>2.8639306999231999E-2</v>
      </c>
      <c r="AL18" s="17">
        <v>2.2162701393248101E-2</v>
      </c>
      <c r="AM18" s="17"/>
      <c r="AN18" s="17">
        <v>4.2217307572103201E-2</v>
      </c>
      <c r="AO18" s="17">
        <v>3.1439595197106797E-2</v>
      </c>
      <c r="AP18" s="17"/>
      <c r="AQ18" s="17">
        <v>3.00525351018049E-2</v>
      </c>
      <c r="AR18" s="17">
        <v>3.4769565207667101E-2</v>
      </c>
      <c r="AS18" s="17"/>
      <c r="AT18" s="17">
        <v>1.6612061200979401E-2</v>
      </c>
      <c r="AU18" s="17">
        <v>1.2471993491340099E-2</v>
      </c>
      <c r="AV18" s="17">
        <v>0</v>
      </c>
    </row>
    <row r="19" spans="2:48" x14ac:dyDescent="0.35">
      <c r="B19" s="18" t="s">
        <v>153</v>
      </c>
      <c r="C19" s="19">
        <v>9.1755630578755198E-3</v>
      </c>
      <c r="D19" s="19">
        <v>1.5441317211490901E-2</v>
      </c>
      <c r="E19" s="19">
        <v>2.9028080684291601E-3</v>
      </c>
      <c r="F19" s="19"/>
      <c r="G19" s="19">
        <v>1.31824630453557E-2</v>
      </c>
      <c r="H19" s="19">
        <v>2.2533570785305601E-2</v>
      </c>
      <c r="I19" s="19">
        <v>0</v>
      </c>
      <c r="J19" s="19">
        <v>0</v>
      </c>
      <c r="K19" s="19">
        <v>0</v>
      </c>
      <c r="L19" s="19">
        <v>1.6476170773175799E-2</v>
      </c>
      <c r="M19" s="19"/>
      <c r="N19" s="19">
        <v>0</v>
      </c>
      <c r="O19" s="19">
        <v>2.6455374693104501E-2</v>
      </c>
      <c r="P19" s="19">
        <v>0</v>
      </c>
      <c r="Q19" s="19">
        <v>4.9339919982619301E-3</v>
      </c>
      <c r="R19" s="19"/>
      <c r="S19" s="19">
        <v>1.19880693531516E-2</v>
      </c>
      <c r="T19" s="19">
        <v>1.03215233103396E-2</v>
      </c>
      <c r="U19" s="19">
        <v>0</v>
      </c>
      <c r="V19" s="19">
        <v>0</v>
      </c>
      <c r="W19" s="19">
        <v>0</v>
      </c>
      <c r="X19" s="19"/>
      <c r="Y19" s="19">
        <v>0</v>
      </c>
      <c r="Z19" s="19">
        <v>1.29732118998243E-2</v>
      </c>
      <c r="AA19" s="19">
        <v>0</v>
      </c>
      <c r="AB19" s="19"/>
      <c r="AC19" s="19">
        <v>0</v>
      </c>
      <c r="AD19" s="19">
        <v>6.9623239815384402E-3</v>
      </c>
      <c r="AE19" s="19">
        <v>1.43680876578517E-2</v>
      </c>
      <c r="AF19" s="19">
        <v>0</v>
      </c>
      <c r="AG19" s="19">
        <v>0</v>
      </c>
      <c r="AH19" s="19"/>
      <c r="AI19" s="19">
        <v>0</v>
      </c>
      <c r="AJ19" s="19">
        <v>0</v>
      </c>
      <c r="AK19" s="19">
        <v>8.2761341548790897E-3</v>
      </c>
      <c r="AL19" s="19">
        <v>2.7802743677427601E-2</v>
      </c>
      <c r="AM19" s="19"/>
      <c r="AN19" s="19">
        <v>0</v>
      </c>
      <c r="AO19" s="19">
        <v>9.3080374908445195E-3</v>
      </c>
      <c r="AP19" s="19"/>
      <c r="AQ19" s="19">
        <v>8.9255705447067492E-3</v>
      </c>
      <c r="AR19" s="19">
        <v>9.4320584650023701E-3</v>
      </c>
      <c r="AS19" s="19"/>
      <c r="AT19" s="19">
        <v>1.09854923686123E-2</v>
      </c>
      <c r="AU19" s="19">
        <v>0</v>
      </c>
      <c r="AV19" s="19">
        <v>0</v>
      </c>
    </row>
    <row r="20" spans="2:48" x14ac:dyDescent="0.35">
      <c r="B20" s="16"/>
    </row>
    <row r="21" spans="2:48" x14ac:dyDescent="0.35">
      <c r="B21" t="s">
        <v>81</v>
      </c>
    </row>
    <row r="22" spans="2:48" x14ac:dyDescent="0.35">
      <c r="B22" t="s">
        <v>82</v>
      </c>
    </row>
    <row r="24" spans="2:48" x14ac:dyDescent="0.35">
      <c r="B24"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V22"/>
  <sheetViews>
    <sheetView showGridLines="0" topLeftCell="A5" workbookViewId="0">
      <pane xSplit="2" topLeftCell="V1" activePane="topRight" state="frozen"/>
      <selection pane="topRight" activeCell="A14" sqref="A14:XFD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29" x14ac:dyDescent="0.35">
      <c r="B9" s="18" t="s">
        <v>165</v>
      </c>
      <c r="C9" s="17">
        <v>0.41612160341750098</v>
      </c>
      <c r="D9" s="17">
        <v>0.34258034763648698</v>
      </c>
      <c r="E9" s="17">
        <v>0.48974502811958998</v>
      </c>
      <c r="F9" s="17"/>
      <c r="G9" s="17">
        <v>0.61276447574820603</v>
      </c>
      <c r="H9" s="17">
        <v>0.59128613040897404</v>
      </c>
      <c r="I9" s="17">
        <v>0.52554998180662804</v>
      </c>
      <c r="J9" s="17">
        <v>0.332509454928132</v>
      </c>
      <c r="K9" s="17">
        <v>0.32164797041957499</v>
      </c>
      <c r="L9" s="17">
        <v>0.25600037430122302</v>
      </c>
      <c r="M9" s="17"/>
      <c r="N9" s="17">
        <v>0.42656722766514799</v>
      </c>
      <c r="O9" s="17">
        <v>0.379637457058834</v>
      </c>
      <c r="P9" s="17">
        <v>0.431953553531228</v>
      </c>
      <c r="Q9" s="17">
        <v>0.43386046919876797</v>
      </c>
      <c r="R9" s="17"/>
      <c r="S9" s="17">
        <v>0.31392699761631199</v>
      </c>
      <c r="T9" s="17">
        <v>0.46055781846388399</v>
      </c>
      <c r="U9" s="17">
        <v>0.40357007846842002</v>
      </c>
      <c r="V9" s="17">
        <v>0.43884798130138902</v>
      </c>
      <c r="W9" s="17">
        <v>0.49271644890830202</v>
      </c>
      <c r="X9" s="17"/>
      <c r="Y9" s="17">
        <v>0.418797391910812</v>
      </c>
      <c r="Z9" s="17">
        <v>0.477322751850001</v>
      </c>
      <c r="AA9" s="17">
        <v>0.50333204075438498</v>
      </c>
      <c r="AB9" s="17"/>
      <c r="AC9" s="17">
        <v>0.40170283663331402</v>
      </c>
      <c r="AD9" s="17">
        <v>0.50286336385679997</v>
      </c>
      <c r="AE9" s="17">
        <v>0.44394243034626102</v>
      </c>
      <c r="AF9" s="17">
        <v>0.38398652932078198</v>
      </c>
      <c r="AG9" s="17">
        <v>0.73269663222943604</v>
      </c>
      <c r="AH9" s="17"/>
      <c r="AI9" s="17">
        <v>0.37906842724062201</v>
      </c>
      <c r="AJ9" s="17">
        <v>0.45500150663920402</v>
      </c>
      <c r="AK9" s="17">
        <v>0.37228356433896898</v>
      </c>
      <c r="AL9" s="17">
        <v>0.49174824443718401</v>
      </c>
      <c r="AM9" s="17"/>
      <c r="AN9" s="17">
        <v>0.61765250028746999</v>
      </c>
      <c r="AO9" s="17">
        <v>0.37686544458251697</v>
      </c>
      <c r="AP9" s="17"/>
      <c r="AQ9" s="17">
        <v>0.46018249647537901</v>
      </c>
      <c r="AR9" s="17">
        <v>0.383273295591878</v>
      </c>
      <c r="AS9" s="17"/>
      <c r="AT9" s="17">
        <v>0.49303751241156701</v>
      </c>
      <c r="AU9" s="17">
        <v>0.42479983555138101</v>
      </c>
      <c r="AV9" s="17">
        <v>0.47879384539744702</v>
      </c>
    </row>
    <row r="10" spans="2:48" ht="43.5" x14ac:dyDescent="0.35">
      <c r="B10" s="18" t="s">
        <v>166</v>
      </c>
      <c r="C10" s="17">
        <v>0.39945202248253198</v>
      </c>
      <c r="D10" s="17">
        <v>0.38751113445176999</v>
      </c>
      <c r="E10" s="17">
        <v>0.41140625227467298</v>
      </c>
      <c r="F10" s="17"/>
      <c r="G10" s="17">
        <v>0.39007932670369799</v>
      </c>
      <c r="H10" s="17">
        <v>0.44040945492516298</v>
      </c>
      <c r="I10" s="17">
        <v>0.25247482303364999</v>
      </c>
      <c r="J10" s="17">
        <v>0.35404833702570299</v>
      </c>
      <c r="K10" s="17">
        <v>0.40472486302991001</v>
      </c>
      <c r="L10" s="17">
        <v>0.49764376518411702</v>
      </c>
      <c r="M10" s="17"/>
      <c r="N10" s="17">
        <v>0.45023381437387999</v>
      </c>
      <c r="O10" s="17">
        <v>0.38292791389826503</v>
      </c>
      <c r="P10" s="17">
        <v>0.35118630139970702</v>
      </c>
      <c r="Q10" s="17">
        <v>0.41166583541229301</v>
      </c>
      <c r="R10" s="17"/>
      <c r="S10" s="17">
        <v>0.40570715688150499</v>
      </c>
      <c r="T10" s="17">
        <v>0.41441440981848998</v>
      </c>
      <c r="U10" s="17">
        <v>0.45076199907523901</v>
      </c>
      <c r="V10" s="17">
        <v>0.33353697490880202</v>
      </c>
      <c r="W10" s="17">
        <v>0.39087025345933302</v>
      </c>
      <c r="X10" s="17"/>
      <c r="Y10" s="17">
        <v>0.369351277367714</v>
      </c>
      <c r="Z10" s="17">
        <v>0.43266748797767601</v>
      </c>
      <c r="AA10" s="17">
        <v>0.47870396186655301</v>
      </c>
      <c r="AB10" s="17"/>
      <c r="AC10" s="17">
        <v>0.33133103635197098</v>
      </c>
      <c r="AD10" s="17">
        <v>0.36298209393300301</v>
      </c>
      <c r="AE10" s="17">
        <v>0.43939957057940299</v>
      </c>
      <c r="AF10" s="17">
        <v>0.468201076057566</v>
      </c>
      <c r="AG10" s="17">
        <v>0.22026099174535799</v>
      </c>
      <c r="AH10" s="17"/>
      <c r="AI10" s="17">
        <v>0.38407968541151499</v>
      </c>
      <c r="AJ10" s="17">
        <v>0.39876105316434401</v>
      </c>
      <c r="AK10" s="17">
        <v>0.41728324564635499</v>
      </c>
      <c r="AL10" s="17">
        <v>0.388609020357784</v>
      </c>
      <c r="AM10" s="17"/>
      <c r="AN10" s="17">
        <v>0.284792211088358</v>
      </c>
      <c r="AO10" s="17">
        <v>0.42120637490132901</v>
      </c>
      <c r="AP10" s="17"/>
      <c r="AQ10" s="17">
        <v>0.363916595680086</v>
      </c>
      <c r="AR10" s="17">
        <v>0.424550549476572</v>
      </c>
      <c r="AS10" s="17"/>
      <c r="AT10" s="17">
        <v>0.42027061886193501</v>
      </c>
      <c r="AU10" s="17">
        <v>0.352881902484109</v>
      </c>
      <c r="AV10" s="17">
        <v>0.50332504249780197</v>
      </c>
    </row>
    <row r="11" spans="2:48" ht="29" x14ac:dyDescent="0.35">
      <c r="B11" s="18" t="s">
        <v>167</v>
      </c>
      <c r="C11" s="17">
        <v>0.39580708298845702</v>
      </c>
      <c r="D11" s="17">
        <v>0.42741596408659899</v>
      </c>
      <c r="E11" s="17">
        <v>0.36416288473902703</v>
      </c>
      <c r="F11" s="17"/>
      <c r="G11" s="17">
        <v>0.26263343089165297</v>
      </c>
      <c r="H11" s="17">
        <v>0.31070029513514902</v>
      </c>
      <c r="I11" s="17">
        <v>0.22412278492846199</v>
      </c>
      <c r="J11" s="17">
        <v>0.474559737679773</v>
      </c>
      <c r="K11" s="17">
        <v>0.47957687095361301</v>
      </c>
      <c r="L11" s="17">
        <v>0.51594298917961801</v>
      </c>
      <c r="M11" s="17"/>
      <c r="N11" s="17">
        <v>0.46978069081373902</v>
      </c>
      <c r="O11" s="17">
        <v>0.46441454195083298</v>
      </c>
      <c r="P11" s="17">
        <v>0.41034676458880598</v>
      </c>
      <c r="Q11" s="17">
        <v>0.26924532244970201</v>
      </c>
      <c r="R11" s="17"/>
      <c r="S11" s="17">
        <v>0.43677629709285698</v>
      </c>
      <c r="T11" s="17">
        <v>0.336250190526036</v>
      </c>
      <c r="U11" s="17">
        <v>0.42389800412022099</v>
      </c>
      <c r="V11" s="17">
        <v>0.46389871872142102</v>
      </c>
      <c r="W11" s="17">
        <v>0.33034625796477401</v>
      </c>
      <c r="X11" s="17"/>
      <c r="Y11" s="17">
        <v>0.43930106006849001</v>
      </c>
      <c r="Z11" s="17">
        <v>0.35005470921355297</v>
      </c>
      <c r="AA11" s="17">
        <v>0.25805033867507599</v>
      </c>
      <c r="AB11" s="17"/>
      <c r="AC11" s="17">
        <v>0.34567938339618098</v>
      </c>
      <c r="AD11" s="17">
        <v>0.301638842142888</v>
      </c>
      <c r="AE11" s="17">
        <v>0.46019012442470703</v>
      </c>
      <c r="AF11" s="17">
        <v>0.46966359556959097</v>
      </c>
      <c r="AG11" s="17">
        <v>0.52560196336815102</v>
      </c>
      <c r="AH11" s="17"/>
      <c r="AI11" s="17">
        <v>0.299635078330316</v>
      </c>
      <c r="AJ11" s="17">
        <v>0.35048600005503999</v>
      </c>
      <c r="AK11" s="17">
        <v>0.49667806798383302</v>
      </c>
      <c r="AL11" s="17">
        <v>0.50470575456067102</v>
      </c>
      <c r="AM11" s="17"/>
      <c r="AN11" s="17">
        <v>0.18723363426619399</v>
      </c>
      <c r="AO11" s="17">
        <v>0.43833073560220298</v>
      </c>
      <c r="AP11" s="17"/>
      <c r="AQ11" s="17">
        <v>0.35315647254677301</v>
      </c>
      <c r="AR11" s="17">
        <v>0.42462155723654699</v>
      </c>
      <c r="AS11" s="17"/>
      <c r="AT11" s="17">
        <v>0.39152458222841402</v>
      </c>
      <c r="AU11" s="17">
        <v>0.36311083849245002</v>
      </c>
      <c r="AV11" s="17">
        <v>0.41266433292526</v>
      </c>
    </row>
    <row r="12" spans="2:48" ht="43.5" x14ac:dyDescent="0.35">
      <c r="B12" s="18" t="s">
        <v>168</v>
      </c>
      <c r="C12" s="17">
        <v>0.35157122104994498</v>
      </c>
      <c r="D12" s="17">
        <v>0.33090255618674402</v>
      </c>
      <c r="E12" s="17">
        <v>0.37226297937101399</v>
      </c>
      <c r="F12" s="17"/>
      <c r="G12" s="17">
        <v>0.37616771175381603</v>
      </c>
      <c r="H12" s="17">
        <v>0.38356839552865901</v>
      </c>
      <c r="I12" s="17">
        <v>0.35753452856287898</v>
      </c>
      <c r="J12" s="17">
        <v>0.311300991688859</v>
      </c>
      <c r="K12" s="17">
        <v>0.44456852547717302</v>
      </c>
      <c r="L12" s="17">
        <v>0.27960181366046</v>
      </c>
      <c r="M12" s="17"/>
      <c r="N12" s="17">
        <v>0.371900462544836</v>
      </c>
      <c r="O12" s="17">
        <v>0.30109604139839302</v>
      </c>
      <c r="P12" s="17">
        <v>0.34627687587484102</v>
      </c>
      <c r="Q12" s="17">
        <v>0.39748443387404903</v>
      </c>
      <c r="R12" s="17"/>
      <c r="S12" s="17">
        <v>0.32221224432337697</v>
      </c>
      <c r="T12" s="17">
        <v>0.36767990477908102</v>
      </c>
      <c r="U12" s="17">
        <v>0.46706540052942003</v>
      </c>
      <c r="V12" s="17">
        <v>0.33510798221774102</v>
      </c>
      <c r="W12" s="17">
        <v>0.29645121749790798</v>
      </c>
      <c r="X12" s="17"/>
      <c r="Y12" s="17">
        <v>0.40753551547991002</v>
      </c>
      <c r="Z12" s="17">
        <v>0.36230021158338099</v>
      </c>
      <c r="AA12" s="17">
        <v>0.50085330061865296</v>
      </c>
      <c r="AB12" s="17"/>
      <c r="AC12" s="17">
        <v>0.382025354631637</v>
      </c>
      <c r="AD12" s="17">
        <v>0.37204951278834902</v>
      </c>
      <c r="AE12" s="17">
        <v>0.30148531764217501</v>
      </c>
      <c r="AF12" s="17">
        <v>0.43002442006490699</v>
      </c>
      <c r="AG12" s="17">
        <v>0.35851349025812301</v>
      </c>
      <c r="AH12" s="17"/>
      <c r="AI12" s="17">
        <v>0.41101165982657301</v>
      </c>
      <c r="AJ12" s="17">
        <v>0.33223836383226202</v>
      </c>
      <c r="AK12" s="17">
        <v>0.33958298081570998</v>
      </c>
      <c r="AL12" s="17">
        <v>0.27959681994913599</v>
      </c>
      <c r="AM12" s="17"/>
      <c r="AN12" s="17">
        <v>0.478992251320631</v>
      </c>
      <c r="AO12" s="17">
        <v>0.32678497711050902</v>
      </c>
      <c r="AP12" s="17"/>
      <c r="AQ12" s="17">
        <v>0.363644279880253</v>
      </c>
      <c r="AR12" s="17">
        <v>0.34032530967761099</v>
      </c>
      <c r="AS12" s="17"/>
      <c r="AT12" s="17">
        <v>0.409940402436137</v>
      </c>
      <c r="AU12" s="17">
        <v>0.333701015042352</v>
      </c>
      <c r="AV12" s="17">
        <v>0.36648384309133097</v>
      </c>
    </row>
    <row r="13" spans="2:48" ht="29" x14ac:dyDescent="0.35">
      <c r="B13" s="18" t="s">
        <v>169</v>
      </c>
      <c r="C13" s="17">
        <v>0.33179854315545099</v>
      </c>
      <c r="D13" s="17">
        <v>0.36839920035908702</v>
      </c>
      <c r="E13" s="17">
        <v>0.29515699140247498</v>
      </c>
      <c r="F13" s="17"/>
      <c r="G13" s="17">
        <v>0.18315181363149199</v>
      </c>
      <c r="H13" s="17">
        <v>0.20394381544644299</v>
      </c>
      <c r="I13" s="17">
        <v>0.496676110895169</v>
      </c>
      <c r="J13" s="17">
        <v>0.26421787455136703</v>
      </c>
      <c r="K13" s="17">
        <v>0.32468585676072997</v>
      </c>
      <c r="L13" s="17">
        <v>0.43126272482218703</v>
      </c>
      <c r="M13" s="17"/>
      <c r="N13" s="17">
        <v>0.34703807078988502</v>
      </c>
      <c r="O13" s="17">
        <v>0.31619787327936599</v>
      </c>
      <c r="P13" s="17">
        <v>0.29241261372129002</v>
      </c>
      <c r="Q13" s="17">
        <v>0.36372165622501601</v>
      </c>
      <c r="R13" s="17"/>
      <c r="S13" s="17">
        <v>0.42128929653805203</v>
      </c>
      <c r="T13" s="17">
        <v>0.26795547476730502</v>
      </c>
      <c r="U13" s="17">
        <v>0.21850954206863399</v>
      </c>
      <c r="V13" s="17">
        <v>0.39774331784625599</v>
      </c>
      <c r="W13" s="17">
        <v>0.36903337810547199</v>
      </c>
      <c r="X13" s="17"/>
      <c r="Y13" s="17">
        <v>0.464439936881545</v>
      </c>
      <c r="Z13" s="17">
        <v>0.275722160990029</v>
      </c>
      <c r="AA13" s="17">
        <v>0.122322599657117</v>
      </c>
      <c r="AB13" s="17"/>
      <c r="AC13" s="17">
        <v>0.36044900481572201</v>
      </c>
      <c r="AD13" s="17">
        <v>0.21204998598666999</v>
      </c>
      <c r="AE13" s="17">
        <v>0.31954994114094498</v>
      </c>
      <c r="AF13" s="17">
        <v>0.28567048776451998</v>
      </c>
      <c r="AG13" s="17">
        <v>0.52640432713056096</v>
      </c>
      <c r="AH13" s="17"/>
      <c r="AI13" s="17">
        <v>0.35789989545916201</v>
      </c>
      <c r="AJ13" s="17">
        <v>0.31322367159655401</v>
      </c>
      <c r="AK13" s="17">
        <v>0.27511313236248602</v>
      </c>
      <c r="AL13" s="17">
        <v>0.35865221375122702</v>
      </c>
      <c r="AM13" s="17"/>
      <c r="AN13" s="17">
        <v>0.23551054749848299</v>
      </c>
      <c r="AO13" s="17">
        <v>0.34796587128423201</v>
      </c>
      <c r="AP13" s="17"/>
      <c r="AQ13" s="17">
        <v>0.28755037622938501</v>
      </c>
      <c r="AR13" s="17">
        <v>0.36664854284951498</v>
      </c>
      <c r="AS13" s="17"/>
      <c r="AT13" s="17">
        <v>0.29413952056916198</v>
      </c>
      <c r="AU13" s="17">
        <v>0.43366456481798299</v>
      </c>
      <c r="AV13" s="17">
        <v>0.282111498289916</v>
      </c>
    </row>
    <row r="14" spans="2:48" ht="43.5" x14ac:dyDescent="0.35">
      <c r="B14" s="18" t="s">
        <v>170</v>
      </c>
      <c r="C14" s="17">
        <v>0.31352094512837297</v>
      </c>
      <c r="D14" s="17">
        <v>0.29700521575305799</v>
      </c>
      <c r="E14" s="17">
        <v>0.33005512781467899</v>
      </c>
      <c r="F14" s="17"/>
      <c r="G14" s="17">
        <v>0.39768011734577802</v>
      </c>
      <c r="H14" s="17">
        <v>0.33967797368925201</v>
      </c>
      <c r="I14" s="17">
        <v>0.33627956826484801</v>
      </c>
      <c r="J14" s="17">
        <v>0.34082204297047097</v>
      </c>
      <c r="K14" s="17">
        <v>0.29637125137103998</v>
      </c>
      <c r="L14" s="17">
        <v>0.235637593999178</v>
      </c>
      <c r="M14" s="17"/>
      <c r="N14" s="17">
        <v>0.30246647993467601</v>
      </c>
      <c r="O14" s="17">
        <v>0.34464751066917698</v>
      </c>
      <c r="P14" s="17">
        <v>0.29639277396401298</v>
      </c>
      <c r="Q14" s="17">
        <v>0.30687407471171302</v>
      </c>
      <c r="R14" s="17"/>
      <c r="S14" s="17">
        <v>0.20529003339965901</v>
      </c>
      <c r="T14" s="17">
        <v>0.41247268688688099</v>
      </c>
      <c r="U14" s="17">
        <v>0.30869124707653001</v>
      </c>
      <c r="V14" s="17">
        <v>0.15436973211523899</v>
      </c>
      <c r="W14" s="17">
        <v>0.31820473641743602</v>
      </c>
      <c r="X14" s="17"/>
      <c r="Y14" s="17">
        <v>0.205930678026231</v>
      </c>
      <c r="Z14" s="17">
        <v>0.43399816964107801</v>
      </c>
      <c r="AA14" s="17">
        <v>0.45103876821601802</v>
      </c>
      <c r="AB14" s="17"/>
      <c r="AC14" s="17">
        <v>0.292650753502675</v>
      </c>
      <c r="AD14" s="17">
        <v>0.35249975776319598</v>
      </c>
      <c r="AE14" s="17">
        <v>0.341222842803377</v>
      </c>
      <c r="AF14" s="17">
        <v>0.30233734905770798</v>
      </c>
      <c r="AG14" s="17">
        <v>0.31524434510006699</v>
      </c>
      <c r="AH14" s="17"/>
      <c r="AI14" s="17">
        <v>0.32243440205840701</v>
      </c>
      <c r="AJ14" s="17">
        <v>0.33603500092663102</v>
      </c>
      <c r="AK14" s="17">
        <v>0.28772046540718799</v>
      </c>
      <c r="AL14" s="17">
        <v>0.29875183000954297</v>
      </c>
      <c r="AM14" s="17"/>
      <c r="AN14" s="17">
        <v>0.39583514313986201</v>
      </c>
      <c r="AO14" s="17">
        <v>0.29922687793894898</v>
      </c>
      <c r="AP14" s="17"/>
      <c r="AQ14" s="17">
        <v>0.36325853841595201</v>
      </c>
      <c r="AR14" s="17">
        <v>0.277185699623757</v>
      </c>
      <c r="AS14" s="17"/>
      <c r="AT14" s="17">
        <v>0.41131927615786101</v>
      </c>
      <c r="AU14" s="17">
        <v>0.23972132679147301</v>
      </c>
      <c r="AV14" s="17">
        <v>0.43437941258521201</v>
      </c>
    </row>
    <row r="15" spans="2:48" ht="29" x14ac:dyDescent="0.35">
      <c r="B15" s="18" t="s">
        <v>171</v>
      </c>
      <c r="C15" s="17">
        <v>0.15737901673424601</v>
      </c>
      <c r="D15" s="17">
        <v>0.16057441215676299</v>
      </c>
      <c r="E15" s="17">
        <v>0.15418005104098201</v>
      </c>
      <c r="F15" s="17"/>
      <c r="G15" s="17">
        <v>0.21640517313881799</v>
      </c>
      <c r="H15" s="17">
        <v>0.186942999322425</v>
      </c>
      <c r="I15" s="17">
        <v>0.20936886961442</v>
      </c>
      <c r="J15" s="17">
        <v>0.21337871495600799</v>
      </c>
      <c r="K15" s="17">
        <v>6.7714997292065898E-2</v>
      </c>
      <c r="L15" s="17">
        <v>9.8866745777587001E-2</v>
      </c>
      <c r="M15" s="17"/>
      <c r="N15" s="17">
        <v>0.18895984959618001</v>
      </c>
      <c r="O15" s="17">
        <v>0.106020517380351</v>
      </c>
      <c r="P15" s="17">
        <v>0.16519143137334799</v>
      </c>
      <c r="Q15" s="17">
        <v>0.17635454590857799</v>
      </c>
      <c r="R15" s="17"/>
      <c r="S15" s="17">
        <v>0.14208189955731901</v>
      </c>
      <c r="T15" s="17">
        <v>0.13896459221406099</v>
      </c>
      <c r="U15" s="17">
        <v>0.208953525789179</v>
      </c>
      <c r="V15" s="17">
        <v>7.7627956044731702E-2</v>
      </c>
      <c r="W15" s="17">
        <v>0.195344907804577</v>
      </c>
      <c r="X15" s="17"/>
      <c r="Y15" s="17">
        <v>7.6652109046556505E-2</v>
      </c>
      <c r="Z15" s="17">
        <v>0.17951431319434</v>
      </c>
      <c r="AA15" s="17">
        <v>0.21058457091161301</v>
      </c>
      <c r="AB15" s="17"/>
      <c r="AC15" s="17">
        <v>0.156168634369131</v>
      </c>
      <c r="AD15" s="17">
        <v>0.13987942866750799</v>
      </c>
      <c r="AE15" s="17">
        <v>0.18397340617892699</v>
      </c>
      <c r="AF15" s="17">
        <v>0.192668447586298</v>
      </c>
      <c r="AG15" s="17">
        <v>0.25936858619231901</v>
      </c>
      <c r="AH15" s="17"/>
      <c r="AI15" s="17">
        <v>0.19900320347768899</v>
      </c>
      <c r="AJ15" s="17">
        <v>0.13247064180063001</v>
      </c>
      <c r="AK15" s="17">
        <v>0.12508610981434501</v>
      </c>
      <c r="AL15" s="17">
        <v>0.25064208208622302</v>
      </c>
      <c r="AM15" s="17"/>
      <c r="AN15" s="17">
        <v>0.20888591447669799</v>
      </c>
      <c r="AO15" s="17">
        <v>0.14663418726033101</v>
      </c>
      <c r="AP15" s="17"/>
      <c r="AQ15" s="17">
        <v>0.20531874735566</v>
      </c>
      <c r="AR15" s="17">
        <v>0.12384083735425699</v>
      </c>
      <c r="AS15" s="17"/>
      <c r="AT15" s="17">
        <v>0.17799225258200699</v>
      </c>
      <c r="AU15" s="17">
        <v>6.9810585025949307E-2</v>
      </c>
      <c r="AV15" s="17">
        <v>0.180313440298846</v>
      </c>
    </row>
    <row r="16" spans="2:48" ht="29" x14ac:dyDescent="0.35">
      <c r="B16" s="18" t="s">
        <v>172</v>
      </c>
      <c r="C16" s="17">
        <v>4.1937862233522701E-2</v>
      </c>
      <c r="D16" s="17">
        <v>4.5287431599846301E-2</v>
      </c>
      <c r="E16" s="17">
        <v>3.8584550335228902E-2</v>
      </c>
      <c r="F16" s="17"/>
      <c r="G16" s="17">
        <v>2.66640593565169E-2</v>
      </c>
      <c r="H16" s="17">
        <v>1.52904959549214E-2</v>
      </c>
      <c r="I16" s="17">
        <v>2.0784474895993402E-2</v>
      </c>
      <c r="J16" s="17">
        <v>6.0450539758929403E-2</v>
      </c>
      <c r="K16" s="17">
        <v>7.3611055683426796E-2</v>
      </c>
      <c r="L16" s="17">
        <v>4.70318262142259E-2</v>
      </c>
      <c r="M16" s="17"/>
      <c r="N16" s="17">
        <v>2.3608982717394499E-2</v>
      </c>
      <c r="O16" s="17">
        <v>6.14489339380698E-2</v>
      </c>
      <c r="P16" s="17">
        <v>4.26935965711066E-2</v>
      </c>
      <c r="Q16" s="17">
        <v>3.4279953516838498E-2</v>
      </c>
      <c r="R16" s="17"/>
      <c r="S16" s="17">
        <v>8.1521133774802093E-2</v>
      </c>
      <c r="T16" s="17">
        <v>1.47849931086441E-2</v>
      </c>
      <c r="U16" s="17">
        <v>0</v>
      </c>
      <c r="V16" s="17">
        <v>0</v>
      </c>
      <c r="W16" s="17">
        <v>3.7170693525381701E-2</v>
      </c>
      <c r="X16" s="17"/>
      <c r="Y16" s="17">
        <v>6.4349183768534005E-2</v>
      </c>
      <c r="Z16" s="17">
        <v>1.23035319248986E-2</v>
      </c>
      <c r="AA16" s="17">
        <v>3.9297669986857499E-2</v>
      </c>
      <c r="AB16" s="17"/>
      <c r="AC16" s="17">
        <v>3.6992937574068102E-2</v>
      </c>
      <c r="AD16" s="17">
        <v>6.4871820177347606E-2</v>
      </c>
      <c r="AE16" s="17">
        <v>3.6965596269368198E-2</v>
      </c>
      <c r="AF16" s="17">
        <v>7.1055572449732103E-3</v>
      </c>
      <c r="AG16" s="17">
        <v>0</v>
      </c>
      <c r="AH16" s="17"/>
      <c r="AI16" s="17">
        <v>4.3952728469060703E-2</v>
      </c>
      <c r="AJ16" s="17">
        <v>5.1828910923058399E-2</v>
      </c>
      <c r="AK16" s="17">
        <v>3.9206616814250597E-2</v>
      </c>
      <c r="AL16" s="17">
        <v>0</v>
      </c>
      <c r="AM16" s="17"/>
      <c r="AN16" s="17">
        <v>9.3667250799482002E-3</v>
      </c>
      <c r="AO16" s="17">
        <v>4.87842726463091E-2</v>
      </c>
      <c r="AP16" s="17"/>
      <c r="AQ16" s="17">
        <v>3.6188356090564699E-2</v>
      </c>
      <c r="AR16" s="17">
        <v>4.6456597625357803E-2</v>
      </c>
      <c r="AS16" s="17"/>
      <c r="AT16" s="17">
        <v>7.3119493302230502E-3</v>
      </c>
      <c r="AU16" s="17">
        <v>9.7293095784414904E-2</v>
      </c>
      <c r="AV16" s="17">
        <v>0</v>
      </c>
    </row>
    <row r="17" spans="2:48" x14ac:dyDescent="0.35">
      <c r="B17" s="18" t="s">
        <v>77</v>
      </c>
      <c r="C17" s="19">
        <v>2.49295257983994E-2</v>
      </c>
      <c r="D17" s="19">
        <v>3.0887318028438901E-2</v>
      </c>
      <c r="E17" s="19">
        <v>1.8965076823729402E-2</v>
      </c>
      <c r="F17" s="19"/>
      <c r="G17" s="19">
        <v>1.7806834612291E-2</v>
      </c>
      <c r="H17" s="19">
        <v>2.3724640648765699E-2</v>
      </c>
      <c r="I17" s="19">
        <v>2.5541592622081E-2</v>
      </c>
      <c r="J17" s="19">
        <v>1.99884059899775E-2</v>
      </c>
      <c r="K17" s="19">
        <v>3.1529376843294502E-2</v>
      </c>
      <c r="L17" s="19">
        <v>2.7526578624608802E-2</v>
      </c>
      <c r="M17" s="19"/>
      <c r="N17" s="19">
        <v>9.4424931261652498E-3</v>
      </c>
      <c r="O17" s="19">
        <v>1.41625332608004E-2</v>
      </c>
      <c r="P17" s="19">
        <v>3.78454990521431E-2</v>
      </c>
      <c r="Q17" s="19">
        <v>3.6112845540649099E-2</v>
      </c>
      <c r="R17" s="19"/>
      <c r="S17" s="19">
        <v>1.11535407224583E-2</v>
      </c>
      <c r="T17" s="19">
        <v>4.1946181835618199E-2</v>
      </c>
      <c r="U17" s="19">
        <v>0</v>
      </c>
      <c r="V17" s="19">
        <v>0</v>
      </c>
      <c r="W17" s="19">
        <v>4.7249552436197398E-2</v>
      </c>
      <c r="X17" s="19"/>
      <c r="Y17" s="19">
        <v>0</v>
      </c>
      <c r="Z17" s="19">
        <v>2.4887168051506699E-2</v>
      </c>
      <c r="AA17" s="19">
        <v>0</v>
      </c>
      <c r="AB17" s="19"/>
      <c r="AC17" s="19">
        <v>4.7995067788842903E-2</v>
      </c>
      <c r="AD17" s="19">
        <v>2.25204141249493E-2</v>
      </c>
      <c r="AE17" s="19">
        <v>7.5321136817662598E-3</v>
      </c>
      <c r="AF17" s="19">
        <v>1.8898525344887899E-2</v>
      </c>
      <c r="AG17" s="19">
        <v>0</v>
      </c>
      <c r="AH17" s="19"/>
      <c r="AI17" s="19">
        <v>4.49698824280707E-2</v>
      </c>
      <c r="AJ17" s="19">
        <v>1.3736821813568801E-2</v>
      </c>
      <c r="AK17" s="19">
        <v>4.1240173050010202E-2</v>
      </c>
      <c r="AL17" s="19">
        <v>1.0524761271805501E-2</v>
      </c>
      <c r="AM17" s="19"/>
      <c r="AN17" s="19">
        <v>1.09786464002153E-2</v>
      </c>
      <c r="AO17" s="19">
        <v>2.7989649763674001E-2</v>
      </c>
      <c r="AP17" s="19"/>
      <c r="AQ17" s="19">
        <v>2.0170432894701398E-2</v>
      </c>
      <c r="AR17" s="19">
        <v>2.85899901056463E-2</v>
      </c>
      <c r="AS17" s="19"/>
      <c r="AT17" s="19">
        <v>2.4255567063121701E-2</v>
      </c>
      <c r="AU17" s="19">
        <v>0</v>
      </c>
      <c r="AV17" s="19">
        <v>0</v>
      </c>
    </row>
    <row r="18" spans="2:48" x14ac:dyDescent="0.35">
      <c r="B18" s="16"/>
    </row>
    <row r="19" spans="2:48" x14ac:dyDescent="0.35">
      <c r="B19" t="s">
        <v>81</v>
      </c>
    </row>
    <row r="20" spans="2:48" x14ac:dyDescent="0.35">
      <c r="B20" t="s">
        <v>82</v>
      </c>
    </row>
    <row r="22" spans="2:48" x14ac:dyDescent="0.35">
      <c r="B22"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V22"/>
  <sheetViews>
    <sheetView showGridLines="0" topLeftCell="A7" workbookViewId="0">
      <pane xSplit="2" topLeftCell="C1" activePane="topRight" state="frozen"/>
      <selection pane="topRight" activeCell="C17" sqref="C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439</v>
      </c>
      <c r="D7" s="10">
        <v>194</v>
      </c>
      <c r="E7" s="10">
        <v>245</v>
      </c>
      <c r="F7" s="10"/>
      <c r="G7" s="10">
        <v>70</v>
      </c>
      <c r="H7" s="10">
        <v>119</v>
      </c>
      <c r="I7" s="10">
        <v>48</v>
      </c>
      <c r="J7" s="10">
        <v>61</v>
      </c>
      <c r="K7" s="10">
        <v>67</v>
      </c>
      <c r="L7" s="10">
        <v>74</v>
      </c>
      <c r="M7" s="10"/>
      <c r="N7" s="10">
        <v>148</v>
      </c>
      <c r="O7" s="10">
        <v>103</v>
      </c>
      <c r="P7" s="10">
        <v>78</v>
      </c>
      <c r="Q7" s="10">
        <v>108</v>
      </c>
      <c r="R7" s="10"/>
      <c r="S7" s="10">
        <v>135</v>
      </c>
      <c r="T7" s="10">
        <v>159</v>
      </c>
      <c r="U7" s="10">
        <v>28</v>
      </c>
      <c r="V7" s="10">
        <v>12</v>
      </c>
      <c r="W7" s="10">
        <v>53</v>
      </c>
      <c r="X7" s="10"/>
      <c r="Y7" s="10">
        <v>79</v>
      </c>
      <c r="Z7" s="10">
        <v>182</v>
      </c>
      <c r="AA7" s="10">
        <v>23</v>
      </c>
      <c r="AB7" s="10"/>
      <c r="AC7" s="10">
        <v>96</v>
      </c>
      <c r="AD7" s="10">
        <v>89</v>
      </c>
      <c r="AE7" s="10">
        <v>139</v>
      </c>
      <c r="AF7" s="10">
        <v>49</v>
      </c>
      <c r="AG7" s="10">
        <v>8</v>
      </c>
      <c r="AH7" s="10"/>
      <c r="AI7" s="10">
        <v>95</v>
      </c>
      <c r="AJ7" s="10">
        <v>167</v>
      </c>
      <c r="AK7" s="10">
        <v>76</v>
      </c>
      <c r="AL7" s="10">
        <v>86</v>
      </c>
      <c r="AM7" s="10"/>
      <c r="AN7" s="10">
        <v>73</v>
      </c>
      <c r="AO7" s="10">
        <v>358</v>
      </c>
      <c r="AP7" s="10"/>
      <c r="AQ7" s="10">
        <v>201</v>
      </c>
      <c r="AR7" s="10">
        <v>234</v>
      </c>
      <c r="AS7" s="10"/>
      <c r="AT7" s="10">
        <v>156</v>
      </c>
      <c r="AU7" s="10">
        <v>58</v>
      </c>
      <c r="AV7" s="10">
        <v>28</v>
      </c>
    </row>
    <row r="8" spans="2:48" ht="30" customHeight="1" x14ac:dyDescent="0.35">
      <c r="B8" s="11" t="s">
        <v>20</v>
      </c>
      <c r="C8" s="11">
        <v>437</v>
      </c>
      <c r="D8" s="11">
        <v>220</v>
      </c>
      <c r="E8" s="11">
        <v>217</v>
      </c>
      <c r="F8" s="11"/>
      <c r="G8" s="11">
        <v>49</v>
      </c>
      <c r="H8" s="11">
        <v>76</v>
      </c>
      <c r="I8" s="11">
        <v>72</v>
      </c>
      <c r="J8" s="11">
        <v>74</v>
      </c>
      <c r="K8" s="11">
        <v>65</v>
      </c>
      <c r="L8" s="11">
        <v>102</v>
      </c>
      <c r="M8" s="11"/>
      <c r="N8" s="11">
        <v>85</v>
      </c>
      <c r="O8" s="11">
        <v>126</v>
      </c>
      <c r="P8" s="11">
        <v>93</v>
      </c>
      <c r="Q8" s="11">
        <v>131</v>
      </c>
      <c r="R8" s="11"/>
      <c r="S8" s="11">
        <v>150</v>
      </c>
      <c r="T8" s="11">
        <v>150</v>
      </c>
      <c r="U8" s="11">
        <v>21</v>
      </c>
      <c r="V8" s="11">
        <v>14</v>
      </c>
      <c r="W8" s="11">
        <v>57</v>
      </c>
      <c r="X8" s="11"/>
      <c r="Y8" s="11">
        <v>75</v>
      </c>
      <c r="Z8" s="11">
        <v>171</v>
      </c>
      <c r="AA8" s="11">
        <v>18</v>
      </c>
      <c r="AB8" s="11"/>
      <c r="AC8" s="11">
        <v>121</v>
      </c>
      <c r="AD8" s="11">
        <v>88</v>
      </c>
      <c r="AE8" s="11">
        <v>115</v>
      </c>
      <c r="AF8" s="11">
        <v>37</v>
      </c>
      <c r="AG8" s="11">
        <v>7</v>
      </c>
      <c r="AH8" s="11"/>
      <c r="AI8" s="11">
        <v>105</v>
      </c>
      <c r="AJ8" s="11">
        <v>179</v>
      </c>
      <c r="AK8" s="11">
        <v>74</v>
      </c>
      <c r="AL8" s="11">
        <v>62</v>
      </c>
      <c r="AM8" s="11"/>
      <c r="AN8" s="11">
        <v>70</v>
      </c>
      <c r="AO8" s="11">
        <v>360</v>
      </c>
      <c r="AP8" s="11"/>
      <c r="AQ8" s="11">
        <v>184</v>
      </c>
      <c r="AR8" s="11">
        <v>250</v>
      </c>
      <c r="AS8" s="11"/>
      <c r="AT8" s="11">
        <v>150</v>
      </c>
      <c r="AU8" s="11">
        <v>55</v>
      </c>
      <c r="AV8" s="11">
        <v>22</v>
      </c>
    </row>
    <row r="9" spans="2:48" ht="43.5" x14ac:dyDescent="0.35">
      <c r="B9" s="18" t="s">
        <v>174</v>
      </c>
      <c r="C9" s="17">
        <v>0.52818532369666904</v>
      </c>
      <c r="D9" s="17">
        <v>0.53913206670779301</v>
      </c>
      <c r="E9" s="17">
        <v>0.51710156105344895</v>
      </c>
      <c r="F9" s="17"/>
      <c r="G9" s="17">
        <v>0.36404008069139399</v>
      </c>
      <c r="H9" s="17">
        <v>0.33788075068537199</v>
      </c>
      <c r="I9" s="17">
        <v>0.47080229742461599</v>
      </c>
      <c r="J9" s="17">
        <v>0.59204784532953103</v>
      </c>
      <c r="K9" s="17">
        <v>0.562799670186788</v>
      </c>
      <c r="L9" s="17">
        <v>0.72079222938478504</v>
      </c>
      <c r="M9" s="17"/>
      <c r="N9" s="17">
        <v>0.57689467565950803</v>
      </c>
      <c r="O9" s="17">
        <v>0.47976381231052501</v>
      </c>
      <c r="P9" s="17">
        <v>0.482892522026588</v>
      </c>
      <c r="Q9" s="17">
        <v>0.57419518260716196</v>
      </c>
      <c r="R9" s="17"/>
      <c r="S9" s="17">
        <v>0.61940302768559996</v>
      </c>
      <c r="T9" s="17">
        <v>0.48845558054736099</v>
      </c>
      <c r="U9" s="17">
        <v>0.46369429371047</v>
      </c>
      <c r="V9" s="17">
        <v>0.41801613906531399</v>
      </c>
      <c r="W9" s="17">
        <v>0.42176312017768602</v>
      </c>
      <c r="X9" s="17"/>
      <c r="Y9" s="17">
        <v>0.53021525280173498</v>
      </c>
      <c r="Z9" s="17">
        <v>0.49707526052656098</v>
      </c>
      <c r="AA9" s="17">
        <v>0.54083502982464005</v>
      </c>
      <c r="AB9" s="17"/>
      <c r="AC9" s="17">
        <v>0.54471779286445099</v>
      </c>
      <c r="AD9" s="17">
        <v>0.45445551781494198</v>
      </c>
      <c r="AE9" s="17">
        <v>0.49757805060181498</v>
      </c>
      <c r="AF9" s="17">
        <v>0.48166110270034401</v>
      </c>
      <c r="AG9" s="17">
        <v>0.95110376996844703</v>
      </c>
      <c r="AH9" s="17"/>
      <c r="AI9" s="17">
        <v>0.51452964164120896</v>
      </c>
      <c r="AJ9" s="17">
        <v>0.47991287461597198</v>
      </c>
      <c r="AK9" s="17">
        <v>0.58551043641638101</v>
      </c>
      <c r="AL9" s="17">
        <v>0.58424557167698099</v>
      </c>
      <c r="AM9" s="17"/>
      <c r="AN9" s="17">
        <v>0.41122653069200099</v>
      </c>
      <c r="AO9" s="17">
        <v>0.54788323902650604</v>
      </c>
      <c r="AP9" s="17"/>
      <c r="AQ9" s="17">
        <v>0.480866036509974</v>
      </c>
      <c r="AR9" s="17">
        <v>0.566448406214485</v>
      </c>
      <c r="AS9" s="17"/>
      <c r="AT9" s="17">
        <v>0.51306867322555305</v>
      </c>
      <c r="AU9" s="17">
        <v>0.56227237561406396</v>
      </c>
      <c r="AV9" s="17">
        <v>0.56102184101540298</v>
      </c>
    </row>
    <row r="10" spans="2:48" ht="43.5" x14ac:dyDescent="0.35">
      <c r="B10" s="18" t="s">
        <v>175</v>
      </c>
      <c r="C10" s="17">
        <v>0.43562394229836099</v>
      </c>
      <c r="D10" s="17">
        <v>0.45414804697130601</v>
      </c>
      <c r="E10" s="17">
        <v>0.41686797267666997</v>
      </c>
      <c r="F10" s="17"/>
      <c r="G10" s="17">
        <v>0.39929151477304903</v>
      </c>
      <c r="H10" s="17">
        <v>0.31612134817294701</v>
      </c>
      <c r="I10" s="17">
        <v>0.31081497515126</v>
      </c>
      <c r="J10" s="17">
        <v>0.452362804994208</v>
      </c>
      <c r="K10" s="17">
        <v>0.44889828602424198</v>
      </c>
      <c r="L10" s="17">
        <v>0.61019287328785299</v>
      </c>
      <c r="M10" s="17"/>
      <c r="N10" s="17">
        <v>0.40752412460424098</v>
      </c>
      <c r="O10" s="17">
        <v>0.49930730786680899</v>
      </c>
      <c r="P10" s="17">
        <v>0.39465655802501698</v>
      </c>
      <c r="Q10" s="17">
        <v>0.42216211733475201</v>
      </c>
      <c r="R10" s="17"/>
      <c r="S10" s="17">
        <v>0.55298500255213301</v>
      </c>
      <c r="T10" s="17">
        <v>0.31343871655932698</v>
      </c>
      <c r="U10" s="17">
        <v>0.46178394775377701</v>
      </c>
      <c r="V10" s="17">
        <v>0.52805773645374698</v>
      </c>
      <c r="W10" s="17">
        <v>0.42373963875818599</v>
      </c>
      <c r="X10" s="17"/>
      <c r="Y10" s="17">
        <v>0.49432453761421902</v>
      </c>
      <c r="Z10" s="17">
        <v>0.35473671885702801</v>
      </c>
      <c r="AA10" s="17">
        <v>0.39231935006477298</v>
      </c>
      <c r="AB10" s="17"/>
      <c r="AC10" s="17">
        <v>0.533501713866945</v>
      </c>
      <c r="AD10" s="17">
        <v>0.372746272114306</v>
      </c>
      <c r="AE10" s="17">
        <v>0.41068221141800398</v>
      </c>
      <c r="AF10" s="17">
        <v>0.48891222670565798</v>
      </c>
      <c r="AG10" s="17">
        <v>0.21101247064525899</v>
      </c>
      <c r="AH10" s="17"/>
      <c r="AI10" s="17">
        <v>0.385034999357656</v>
      </c>
      <c r="AJ10" s="17">
        <v>0.44148817770263199</v>
      </c>
      <c r="AK10" s="17">
        <v>0.473658051610435</v>
      </c>
      <c r="AL10" s="17">
        <v>0.38066355830062798</v>
      </c>
      <c r="AM10" s="17"/>
      <c r="AN10" s="17">
        <v>0.33891744625280301</v>
      </c>
      <c r="AO10" s="17">
        <v>0.448455083401951</v>
      </c>
      <c r="AP10" s="17"/>
      <c r="AQ10" s="17">
        <v>0.40703494407058499</v>
      </c>
      <c r="AR10" s="17">
        <v>0.454390324610008</v>
      </c>
      <c r="AS10" s="17"/>
      <c r="AT10" s="17">
        <v>0.35376001792523099</v>
      </c>
      <c r="AU10" s="17">
        <v>0.48656509999289499</v>
      </c>
      <c r="AV10" s="17">
        <v>0.416167791649528</v>
      </c>
    </row>
    <row r="11" spans="2:48" ht="29" x14ac:dyDescent="0.35">
      <c r="B11" s="18" t="s">
        <v>165</v>
      </c>
      <c r="C11" s="17">
        <v>0.36551036157615302</v>
      </c>
      <c r="D11" s="17">
        <v>0.28997034200050498</v>
      </c>
      <c r="E11" s="17">
        <v>0.44199591040011499</v>
      </c>
      <c r="F11" s="17"/>
      <c r="G11" s="17">
        <v>0.443624015330088</v>
      </c>
      <c r="H11" s="17">
        <v>0.51082629823709103</v>
      </c>
      <c r="I11" s="17">
        <v>0.46815808206731002</v>
      </c>
      <c r="J11" s="17">
        <v>0.431650542240608</v>
      </c>
      <c r="K11" s="17">
        <v>0.22318761798532699</v>
      </c>
      <c r="L11" s="17">
        <v>0.18941268209652301</v>
      </c>
      <c r="M11" s="17"/>
      <c r="N11" s="17">
        <v>0.414000116495301</v>
      </c>
      <c r="O11" s="17">
        <v>0.36948568860925801</v>
      </c>
      <c r="P11" s="17">
        <v>0.28667925738449102</v>
      </c>
      <c r="Q11" s="17">
        <v>0.38556393704255598</v>
      </c>
      <c r="R11" s="17"/>
      <c r="S11" s="17">
        <v>0.26594558058490902</v>
      </c>
      <c r="T11" s="17">
        <v>0.44244469188929803</v>
      </c>
      <c r="U11" s="17">
        <v>0.42792120853666998</v>
      </c>
      <c r="V11" s="17">
        <v>0.174602750065284</v>
      </c>
      <c r="W11" s="17">
        <v>0.43782356467932598</v>
      </c>
      <c r="X11" s="17"/>
      <c r="Y11" s="17">
        <v>0.37830168686554599</v>
      </c>
      <c r="Z11" s="17">
        <v>0.44185328566562798</v>
      </c>
      <c r="AA11" s="17">
        <v>0.42970858639556497</v>
      </c>
      <c r="AB11" s="17"/>
      <c r="AC11" s="17">
        <v>0.31157363435729002</v>
      </c>
      <c r="AD11" s="17">
        <v>0.42805923993275802</v>
      </c>
      <c r="AE11" s="17">
        <v>0.378267218000987</v>
      </c>
      <c r="AF11" s="17">
        <v>0.49744991392798998</v>
      </c>
      <c r="AG11" s="17">
        <v>0.405137610762619</v>
      </c>
      <c r="AH11" s="17"/>
      <c r="AI11" s="17">
        <v>0.433580556724667</v>
      </c>
      <c r="AJ11" s="17">
        <v>0.36737648061379102</v>
      </c>
      <c r="AK11" s="17">
        <v>0.29220776107164398</v>
      </c>
      <c r="AL11" s="17">
        <v>0.40525874041464499</v>
      </c>
      <c r="AM11" s="17"/>
      <c r="AN11" s="17">
        <v>0.54977716771901097</v>
      </c>
      <c r="AO11" s="17">
        <v>0.33031874571233699</v>
      </c>
      <c r="AP11" s="17"/>
      <c r="AQ11" s="17">
        <v>0.42573570442057201</v>
      </c>
      <c r="AR11" s="17">
        <v>0.31641354553494699</v>
      </c>
      <c r="AS11" s="17"/>
      <c r="AT11" s="17">
        <v>0.451521963304857</v>
      </c>
      <c r="AU11" s="17">
        <v>0.31831849694504699</v>
      </c>
      <c r="AV11" s="17">
        <v>0.36747859633344798</v>
      </c>
    </row>
    <row r="12" spans="2:48" ht="43.5" x14ac:dyDescent="0.35">
      <c r="B12" s="18" t="s">
        <v>176</v>
      </c>
      <c r="C12" s="17">
        <v>0.337776364216192</v>
      </c>
      <c r="D12" s="17">
        <v>0.32329732972608299</v>
      </c>
      <c r="E12" s="17">
        <v>0.35243663178877399</v>
      </c>
      <c r="F12" s="17"/>
      <c r="G12" s="17">
        <v>0.44123669099688401</v>
      </c>
      <c r="H12" s="17">
        <v>0.34589340415661302</v>
      </c>
      <c r="I12" s="17">
        <v>0.263683722516738</v>
      </c>
      <c r="J12" s="17">
        <v>0.26875971560279299</v>
      </c>
      <c r="K12" s="17">
        <v>0.366618236888408</v>
      </c>
      <c r="L12" s="17">
        <v>0.36673629748559999</v>
      </c>
      <c r="M12" s="17"/>
      <c r="N12" s="17">
        <v>0.35480232231400599</v>
      </c>
      <c r="O12" s="17">
        <v>0.38409047535035601</v>
      </c>
      <c r="P12" s="17">
        <v>0.279771381158119</v>
      </c>
      <c r="Q12" s="17">
        <v>0.32858986380502397</v>
      </c>
      <c r="R12" s="17"/>
      <c r="S12" s="17">
        <v>0.38767373798882099</v>
      </c>
      <c r="T12" s="17">
        <v>0.29772390042695901</v>
      </c>
      <c r="U12" s="17">
        <v>0.285808440959675</v>
      </c>
      <c r="V12" s="17">
        <v>0.11549522720349401</v>
      </c>
      <c r="W12" s="17">
        <v>0.37127510506747902</v>
      </c>
      <c r="X12" s="17"/>
      <c r="Y12" s="17">
        <v>0.370790181774794</v>
      </c>
      <c r="Z12" s="17">
        <v>0.32900593588757998</v>
      </c>
      <c r="AA12" s="17">
        <v>0.25896618688245199</v>
      </c>
      <c r="AB12" s="17"/>
      <c r="AC12" s="17">
        <v>0.235793911301413</v>
      </c>
      <c r="AD12" s="17">
        <v>0.39017338064326701</v>
      </c>
      <c r="AE12" s="17">
        <v>0.35288806468386102</v>
      </c>
      <c r="AF12" s="17">
        <v>0.33405432725578499</v>
      </c>
      <c r="AG12" s="17">
        <v>0.45381083785429199</v>
      </c>
      <c r="AH12" s="17"/>
      <c r="AI12" s="17">
        <v>0.333650199323418</v>
      </c>
      <c r="AJ12" s="17">
        <v>0.30805002778305601</v>
      </c>
      <c r="AK12" s="17">
        <v>0.41396420298594599</v>
      </c>
      <c r="AL12" s="17">
        <v>0.314356513906555</v>
      </c>
      <c r="AM12" s="17"/>
      <c r="AN12" s="17">
        <v>0.37151958233655702</v>
      </c>
      <c r="AO12" s="17">
        <v>0.32693998023304199</v>
      </c>
      <c r="AP12" s="17"/>
      <c r="AQ12" s="17">
        <v>0.322392763143801</v>
      </c>
      <c r="AR12" s="17">
        <v>0.34778740528520202</v>
      </c>
      <c r="AS12" s="17"/>
      <c r="AT12" s="17">
        <v>0.31443211993422898</v>
      </c>
      <c r="AU12" s="17">
        <v>0.52779481615665602</v>
      </c>
      <c r="AV12" s="17">
        <v>0.26058431705359397</v>
      </c>
    </row>
    <row r="13" spans="2:48" ht="58" x14ac:dyDescent="0.35">
      <c r="B13" s="18" t="s">
        <v>177</v>
      </c>
      <c r="C13" s="17">
        <v>0.31790639419061001</v>
      </c>
      <c r="D13" s="17">
        <v>0.31042701145819102</v>
      </c>
      <c r="E13" s="17">
        <v>0.32547939584413299</v>
      </c>
      <c r="F13" s="17"/>
      <c r="G13" s="17">
        <v>0.26220389175625902</v>
      </c>
      <c r="H13" s="17">
        <v>0.38831541998950098</v>
      </c>
      <c r="I13" s="17">
        <v>0.28175549554864399</v>
      </c>
      <c r="J13" s="17">
        <v>0.27258531092252503</v>
      </c>
      <c r="K13" s="17">
        <v>0.35643760432118698</v>
      </c>
      <c r="L13" s="17">
        <v>0.32639103973967998</v>
      </c>
      <c r="M13" s="17"/>
      <c r="N13" s="17">
        <v>0.378398077966765</v>
      </c>
      <c r="O13" s="17">
        <v>0.35928089648170802</v>
      </c>
      <c r="P13" s="17">
        <v>0.28475347687265701</v>
      </c>
      <c r="Q13" s="17">
        <v>0.25848007722477401</v>
      </c>
      <c r="R13" s="17"/>
      <c r="S13" s="17">
        <v>0.27100137387286199</v>
      </c>
      <c r="T13" s="17">
        <v>0.441386686272838</v>
      </c>
      <c r="U13" s="17">
        <v>0.33442776263455498</v>
      </c>
      <c r="V13" s="17">
        <v>0.149293325592358</v>
      </c>
      <c r="W13" s="17">
        <v>0.23195685472765601</v>
      </c>
      <c r="X13" s="17"/>
      <c r="Y13" s="17">
        <v>0.257905637416869</v>
      </c>
      <c r="Z13" s="17">
        <v>0.42325877015867902</v>
      </c>
      <c r="AA13" s="17">
        <v>0.26159682204060702</v>
      </c>
      <c r="AB13" s="17"/>
      <c r="AC13" s="17">
        <v>0.31313781239515698</v>
      </c>
      <c r="AD13" s="17">
        <v>0.26389874634779797</v>
      </c>
      <c r="AE13" s="17">
        <v>0.40092013850972602</v>
      </c>
      <c r="AF13" s="17">
        <v>0.37543780136348398</v>
      </c>
      <c r="AG13" s="17">
        <v>0.30319546689605997</v>
      </c>
      <c r="AH13" s="17"/>
      <c r="AI13" s="17">
        <v>0.22897372463518401</v>
      </c>
      <c r="AJ13" s="17">
        <v>0.340831037389493</v>
      </c>
      <c r="AK13" s="17">
        <v>0.31920405656505302</v>
      </c>
      <c r="AL13" s="17">
        <v>0.42520431809001602</v>
      </c>
      <c r="AM13" s="17"/>
      <c r="AN13" s="17">
        <v>0.24107824861754301</v>
      </c>
      <c r="AO13" s="17">
        <v>0.33557227145400298</v>
      </c>
      <c r="AP13" s="17"/>
      <c r="AQ13" s="17">
        <v>0.346957098700162</v>
      </c>
      <c r="AR13" s="17">
        <v>0.29811943065426599</v>
      </c>
      <c r="AS13" s="17"/>
      <c r="AT13" s="17">
        <v>0.47056383682901898</v>
      </c>
      <c r="AU13" s="17">
        <v>0.24651440366757299</v>
      </c>
      <c r="AV13" s="17">
        <v>0.24888075928571199</v>
      </c>
    </row>
    <row r="14" spans="2:48" ht="43.5" x14ac:dyDescent="0.35">
      <c r="B14" s="18" t="s">
        <v>170</v>
      </c>
      <c r="C14" s="17">
        <v>0.26868193731162698</v>
      </c>
      <c r="D14" s="17">
        <v>0.265153983254862</v>
      </c>
      <c r="E14" s="17">
        <v>0.27225405052755303</v>
      </c>
      <c r="F14" s="17"/>
      <c r="G14" s="17">
        <v>0.28559692257615199</v>
      </c>
      <c r="H14" s="17">
        <v>0.39571707591307898</v>
      </c>
      <c r="I14" s="17">
        <v>0.28366101422381201</v>
      </c>
      <c r="J14" s="17">
        <v>0.23439118459573799</v>
      </c>
      <c r="K14" s="17">
        <v>0.25083378442163601</v>
      </c>
      <c r="L14" s="17">
        <v>0.19169761190936299</v>
      </c>
      <c r="M14" s="17"/>
      <c r="N14" s="17">
        <v>0.28709158098658499</v>
      </c>
      <c r="O14" s="17">
        <v>0.245318072348266</v>
      </c>
      <c r="P14" s="17">
        <v>0.312980466449157</v>
      </c>
      <c r="Q14" s="17">
        <v>0.251947381534323</v>
      </c>
      <c r="R14" s="17"/>
      <c r="S14" s="17">
        <v>0.14257602086330201</v>
      </c>
      <c r="T14" s="17">
        <v>0.37801412013790597</v>
      </c>
      <c r="U14" s="17">
        <v>0.29290919355934097</v>
      </c>
      <c r="V14" s="17">
        <v>0.47173391591338898</v>
      </c>
      <c r="W14" s="17">
        <v>0.25823063887063002</v>
      </c>
      <c r="X14" s="17"/>
      <c r="Y14" s="17">
        <v>0.21342424754745201</v>
      </c>
      <c r="Z14" s="17">
        <v>0.35243228312111402</v>
      </c>
      <c r="AA14" s="17">
        <v>0.28783408833917101</v>
      </c>
      <c r="AB14" s="17"/>
      <c r="AC14" s="17">
        <v>0.23195750018442499</v>
      </c>
      <c r="AD14" s="17">
        <v>0.22290572139172801</v>
      </c>
      <c r="AE14" s="17">
        <v>0.29433763227989601</v>
      </c>
      <c r="AF14" s="17">
        <v>0.389645566707575</v>
      </c>
      <c r="AG14" s="17">
        <v>0.432746148623675</v>
      </c>
      <c r="AH14" s="17"/>
      <c r="AI14" s="17">
        <v>0.26103867810012399</v>
      </c>
      <c r="AJ14" s="17">
        <v>0.28306805700110199</v>
      </c>
      <c r="AK14" s="17">
        <v>0.25253364867269401</v>
      </c>
      <c r="AL14" s="17">
        <v>0.29015927655059198</v>
      </c>
      <c r="AM14" s="17"/>
      <c r="AN14" s="17">
        <v>0.351585937402767</v>
      </c>
      <c r="AO14" s="17">
        <v>0.25640522441406599</v>
      </c>
      <c r="AP14" s="17"/>
      <c r="AQ14" s="17">
        <v>0.27555623071655799</v>
      </c>
      <c r="AR14" s="17">
        <v>0.26316093795732198</v>
      </c>
      <c r="AS14" s="17"/>
      <c r="AT14" s="17">
        <v>0.32093584478349502</v>
      </c>
      <c r="AU14" s="17">
        <v>0.24203453751620699</v>
      </c>
      <c r="AV14" s="17">
        <v>0.228188399734394</v>
      </c>
    </row>
    <row r="15" spans="2:48" ht="43.5" x14ac:dyDescent="0.35">
      <c r="B15" s="18" t="s">
        <v>178</v>
      </c>
      <c r="C15" s="17">
        <v>0.208451281362383</v>
      </c>
      <c r="D15" s="17">
        <v>0.25827260961089099</v>
      </c>
      <c r="E15" s="17">
        <v>0.158006342962415</v>
      </c>
      <c r="F15" s="17"/>
      <c r="G15" s="17">
        <v>0.28076056006299099</v>
      </c>
      <c r="H15" s="17">
        <v>0.247434250447925</v>
      </c>
      <c r="I15" s="17">
        <v>0.19408571269331601</v>
      </c>
      <c r="J15" s="17">
        <v>0.20394700306518901</v>
      </c>
      <c r="K15" s="17">
        <v>0.132894692913197</v>
      </c>
      <c r="L15" s="17">
        <v>0.206350964802164</v>
      </c>
      <c r="M15" s="17"/>
      <c r="N15" s="17">
        <v>0.23661434043910301</v>
      </c>
      <c r="O15" s="17">
        <v>0.21886722105703901</v>
      </c>
      <c r="P15" s="17">
        <v>0.24192333171581201</v>
      </c>
      <c r="Q15" s="17">
        <v>0.15075039032682999</v>
      </c>
      <c r="R15" s="17"/>
      <c r="S15" s="17">
        <v>0.205042362208889</v>
      </c>
      <c r="T15" s="17">
        <v>0.17424744154277899</v>
      </c>
      <c r="U15" s="17">
        <v>0.26978956060225401</v>
      </c>
      <c r="V15" s="17">
        <v>0.176912490142384</v>
      </c>
      <c r="W15" s="17">
        <v>0.25020422933081199</v>
      </c>
      <c r="X15" s="17"/>
      <c r="Y15" s="17">
        <v>0.225361877463952</v>
      </c>
      <c r="Z15" s="17">
        <v>0.18495443247042301</v>
      </c>
      <c r="AA15" s="17">
        <v>0.43018607326493202</v>
      </c>
      <c r="AB15" s="17"/>
      <c r="AC15" s="17">
        <v>0.18420008135781099</v>
      </c>
      <c r="AD15" s="17">
        <v>0.20345223135159901</v>
      </c>
      <c r="AE15" s="17">
        <v>0.211760122477369</v>
      </c>
      <c r="AF15" s="17">
        <v>0.12161968914448699</v>
      </c>
      <c r="AG15" s="17">
        <v>0.24299369524964801</v>
      </c>
      <c r="AH15" s="17"/>
      <c r="AI15" s="17">
        <v>0.24028754841316299</v>
      </c>
      <c r="AJ15" s="17">
        <v>0.221878653132417</v>
      </c>
      <c r="AK15" s="17">
        <v>7.7641890894718998E-2</v>
      </c>
      <c r="AL15" s="17">
        <v>0.29373805144233001</v>
      </c>
      <c r="AM15" s="17"/>
      <c r="AN15" s="17">
        <v>0.196478778147822</v>
      </c>
      <c r="AO15" s="17">
        <v>0.208009869321408</v>
      </c>
      <c r="AP15" s="17"/>
      <c r="AQ15" s="17">
        <v>0.21280973473383899</v>
      </c>
      <c r="AR15" s="17">
        <v>0.20719666962247499</v>
      </c>
      <c r="AS15" s="17"/>
      <c r="AT15" s="17">
        <v>0.20000844566190701</v>
      </c>
      <c r="AU15" s="17">
        <v>0.15484593513297901</v>
      </c>
      <c r="AV15" s="17">
        <v>0.51070180704145296</v>
      </c>
    </row>
    <row r="16" spans="2:48" x14ac:dyDescent="0.35">
      <c r="B16" s="18" t="s">
        <v>77</v>
      </c>
      <c r="C16" s="17">
        <v>3.5963180435120597E-2</v>
      </c>
      <c r="D16" s="17">
        <v>2.42258535898877E-2</v>
      </c>
      <c r="E16" s="17">
        <v>4.7847422596122999E-2</v>
      </c>
      <c r="F16" s="17"/>
      <c r="G16" s="17">
        <v>3.6502465280999603E-2</v>
      </c>
      <c r="H16" s="17">
        <v>2.9552934178685802E-2</v>
      </c>
      <c r="I16" s="17">
        <v>4.5263738774536703E-2</v>
      </c>
      <c r="J16" s="17">
        <v>2.2223016249673301E-2</v>
      </c>
      <c r="K16" s="17">
        <v>5.3370470430050401E-2</v>
      </c>
      <c r="L16" s="17">
        <v>3.27492216890942E-2</v>
      </c>
      <c r="M16" s="17"/>
      <c r="N16" s="17">
        <v>5.6360311907008099E-3</v>
      </c>
      <c r="O16" s="17">
        <v>1.41226024796248E-2</v>
      </c>
      <c r="P16" s="17">
        <v>5.54614526192138E-2</v>
      </c>
      <c r="Q16" s="17">
        <v>6.3212527830576695E-2</v>
      </c>
      <c r="R16" s="17"/>
      <c r="S16" s="17">
        <v>2.5521345122049701E-2</v>
      </c>
      <c r="T16" s="17">
        <v>5.2651675086574097E-2</v>
      </c>
      <c r="U16" s="17">
        <v>0</v>
      </c>
      <c r="V16" s="17">
        <v>0</v>
      </c>
      <c r="W16" s="17">
        <v>7.02802453122187E-2</v>
      </c>
      <c r="X16" s="17"/>
      <c r="Y16" s="17">
        <v>0</v>
      </c>
      <c r="Z16" s="17">
        <v>4.8233828819795203E-2</v>
      </c>
      <c r="AA16" s="17">
        <v>9.2175037611052293E-2</v>
      </c>
      <c r="AB16" s="17"/>
      <c r="AC16" s="17">
        <v>6.3858930128108199E-2</v>
      </c>
      <c r="AD16" s="17">
        <v>3.76870716003532E-2</v>
      </c>
      <c r="AE16" s="17">
        <v>2.0360659185571402E-2</v>
      </c>
      <c r="AF16" s="17">
        <v>1.3016753153431201E-2</v>
      </c>
      <c r="AG16" s="17">
        <v>0</v>
      </c>
      <c r="AH16" s="17"/>
      <c r="AI16" s="17">
        <v>5.3401413430183203E-2</v>
      </c>
      <c r="AJ16" s="17">
        <v>3.99521468711879E-2</v>
      </c>
      <c r="AK16" s="17">
        <v>2.8415276261957299E-2</v>
      </c>
      <c r="AL16" s="17">
        <v>0</v>
      </c>
      <c r="AM16" s="17"/>
      <c r="AN16" s="17">
        <v>3.75186377517032E-2</v>
      </c>
      <c r="AO16" s="17">
        <v>3.6313426436047902E-2</v>
      </c>
      <c r="AP16" s="17"/>
      <c r="AQ16" s="17">
        <v>3.11904740102916E-2</v>
      </c>
      <c r="AR16" s="17">
        <v>3.98249804323728E-2</v>
      </c>
      <c r="AS16" s="17"/>
      <c r="AT16" s="17">
        <v>3.8305444285773198E-2</v>
      </c>
      <c r="AU16" s="17">
        <v>0</v>
      </c>
      <c r="AV16" s="17">
        <v>7.4375952820005406E-2</v>
      </c>
    </row>
    <row r="17" spans="2:48" ht="29" x14ac:dyDescent="0.35">
      <c r="B17" s="18" t="s">
        <v>172</v>
      </c>
      <c r="C17" s="19">
        <v>2.68067111936496E-2</v>
      </c>
      <c r="D17" s="19">
        <v>3.2100841490824199E-2</v>
      </c>
      <c r="E17" s="19">
        <v>2.1446314630348899E-2</v>
      </c>
      <c r="F17" s="19"/>
      <c r="G17" s="19">
        <v>3.0135907692865501E-2</v>
      </c>
      <c r="H17" s="19">
        <v>0</v>
      </c>
      <c r="I17" s="19">
        <v>7.8625622268175405E-2</v>
      </c>
      <c r="J17" s="19">
        <v>2.3885783597029801E-2</v>
      </c>
      <c r="K17" s="19">
        <v>4.3072960072629299E-2</v>
      </c>
      <c r="L17" s="19">
        <v>0</v>
      </c>
      <c r="M17" s="19"/>
      <c r="N17" s="19">
        <v>5.6360311907008099E-3</v>
      </c>
      <c r="O17" s="19">
        <v>2.2643885727962401E-2</v>
      </c>
      <c r="P17" s="19">
        <v>5.1865922690664902E-2</v>
      </c>
      <c r="Q17" s="19">
        <v>2.7136066916380101E-2</v>
      </c>
      <c r="R17" s="19"/>
      <c r="S17" s="19">
        <v>4.3918165872564502E-2</v>
      </c>
      <c r="T17" s="19">
        <v>0</v>
      </c>
      <c r="U17" s="19">
        <v>0</v>
      </c>
      <c r="V17" s="19">
        <v>0</v>
      </c>
      <c r="W17" s="19">
        <v>1.2820874411216199E-2</v>
      </c>
      <c r="X17" s="19"/>
      <c r="Y17" s="19">
        <v>6.0221139909793303E-2</v>
      </c>
      <c r="Z17" s="19">
        <v>0</v>
      </c>
      <c r="AA17" s="19">
        <v>0</v>
      </c>
      <c r="AB17" s="19"/>
      <c r="AC17" s="19">
        <v>3.0651987946215799E-2</v>
      </c>
      <c r="AD17" s="19">
        <v>6.2500393832228093E-2</v>
      </c>
      <c r="AE17" s="19">
        <v>0</v>
      </c>
      <c r="AF17" s="19">
        <v>0</v>
      </c>
      <c r="AG17" s="19">
        <v>0</v>
      </c>
      <c r="AH17" s="19"/>
      <c r="AI17" s="19">
        <v>2.3587918339903102E-2</v>
      </c>
      <c r="AJ17" s="19">
        <v>2.2284527237412699E-2</v>
      </c>
      <c r="AK17" s="19">
        <v>4.8389507455606801E-2</v>
      </c>
      <c r="AL17" s="19">
        <v>0</v>
      </c>
      <c r="AM17" s="19"/>
      <c r="AN17" s="19">
        <v>1.0318696801058701E-2</v>
      </c>
      <c r="AO17" s="19">
        <v>3.0514244389045798E-2</v>
      </c>
      <c r="AP17" s="19"/>
      <c r="AQ17" s="19">
        <v>1.90105585904305E-2</v>
      </c>
      <c r="AR17" s="19">
        <v>3.2814177913801097E-2</v>
      </c>
      <c r="AS17" s="19"/>
      <c r="AT17" s="19">
        <v>0</v>
      </c>
      <c r="AU17" s="19">
        <v>3.1883129374424203E-2</v>
      </c>
      <c r="AV17" s="19">
        <v>0</v>
      </c>
    </row>
    <row r="18" spans="2:48" x14ac:dyDescent="0.35">
      <c r="B18" s="16" t="s">
        <v>212</v>
      </c>
    </row>
    <row r="19" spans="2:48" x14ac:dyDescent="0.35">
      <c r="B19" t="s">
        <v>81</v>
      </c>
    </row>
    <row r="20" spans="2:48" x14ac:dyDescent="0.35">
      <c r="B20" t="s">
        <v>82</v>
      </c>
    </row>
    <row r="22" spans="2:48" x14ac:dyDescent="0.35">
      <c r="B22"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V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58" x14ac:dyDescent="0.35">
      <c r="B9" s="18" t="s">
        <v>180</v>
      </c>
      <c r="C9" s="17">
        <v>0.42909020221358302</v>
      </c>
      <c r="D9" s="17">
        <v>0.43671161049548601</v>
      </c>
      <c r="E9" s="17">
        <v>0.42146027839997002</v>
      </c>
      <c r="F9" s="17"/>
      <c r="G9" s="17">
        <v>0.41259450386629998</v>
      </c>
      <c r="H9" s="17">
        <v>0.52030954839477805</v>
      </c>
      <c r="I9" s="17">
        <v>0.42241338204782802</v>
      </c>
      <c r="J9" s="17">
        <v>0.392181962325722</v>
      </c>
      <c r="K9" s="17">
        <v>0.43037820474140198</v>
      </c>
      <c r="L9" s="17">
        <v>0.402512154166908</v>
      </c>
      <c r="M9" s="17"/>
      <c r="N9" s="17">
        <v>0.48749953665780699</v>
      </c>
      <c r="O9" s="17">
        <v>0.38142468654952399</v>
      </c>
      <c r="P9" s="17">
        <v>0.45705823335882301</v>
      </c>
      <c r="Q9" s="17">
        <v>0.42380052055712802</v>
      </c>
      <c r="R9" s="17"/>
      <c r="S9" s="17">
        <v>0.29335580721259502</v>
      </c>
      <c r="T9" s="17">
        <v>0.52481667448246205</v>
      </c>
      <c r="U9" s="17">
        <v>0.50649166091960596</v>
      </c>
      <c r="V9" s="17">
        <v>0.50104029977470399</v>
      </c>
      <c r="W9" s="17">
        <v>0.42165547041218399</v>
      </c>
      <c r="X9" s="17"/>
      <c r="Y9" s="17">
        <v>0.36084958126689898</v>
      </c>
      <c r="Z9" s="17">
        <v>0.50283747738386897</v>
      </c>
      <c r="AA9" s="17">
        <v>0.53851576198338102</v>
      </c>
      <c r="AB9" s="17"/>
      <c r="AC9" s="17">
        <v>0.398483029322869</v>
      </c>
      <c r="AD9" s="17">
        <v>0.40821554276614702</v>
      </c>
      <c r="AE9" s="17">
        <v>0.422300682209172</v>
      </c>
      <c r="AF9" s="17">
        <v>0.54153618670780101</v>
      </c>
      <c r="AG9" s="17">
        <v>0.75136164105881798</v>
      </c>
      <c r="AH9" s="17"/>
      <c r="AI9" s="17">
        <v>0.45769670052547901</v>
      </c>
      <c r="AJ9" s="17">
        <v>0.439699312250727</v>
      </c>
      <c r="AK9" s="17">
        <v>0.345871625394927</v>
      </c>
      <c r="AL9" s="17">
        <v>0.48921478258904999</v>
      </c>
      <c r="AM9" s="17"/>
      <c r="AN9" s="17">
        <v>0.37660668624604299</v>
      </c>
      <c r="AO9" s="17">
        <v>0.44199256765438399</v>
      </c>
      <c r="AP9" s="17"/>
      <c r="AQ9" s="17">
        <v>0.42890291478237602</v>
      </c>
      <c r="AR9" s="17">
        <v>0.42880558742174402</v>
      </c>
      <c r="AS9" s="17"/>
      <c r="AT9" s="17">
        <v>0.53244141082402796</v>
      </c>
      <c r="AU9" s="17">
        <v>0.34023243094153599</v>
      </c>
      <c r="AV9" s="17">
        <v>0.52366757293827204</v>
      </c>
    </row>
    <row r="10" spans="2:48" ht="58" x14ac:dyDescent="0.35">
      <c r="B10" s="18" t="s">
        <v>181</v>
      </c>
      <c r="C10" s="17">
        <v>0.30494910124056002</v>
      </c>
      <c r="D10" s="17">
        <v>0.271898963784104</v>
      </c>
      <c r="E10" s="17">
        <v>0.33803616618903798</v>
      </c>
      <c r="F10" s="17"/>
      <c r="G10" s="17">
        <v>0.38280451268872601</v>
      </c>
      <c r="H10" s="17">
        <v>0.36170972050467798</v>
      </c>
      <c r="I10" s="17">
        <v>0.42013146007671298</v>
      </c>
      <c r="J10" s="17">
        <v>0.346428004214338</v>
      </c>
      <c r="K10" s="17">
        <v>0.21900527304464101</v>
      </c>
      <c r="L10" s="17">
        <v>0.185830423313737</v>
      </c>
      <c r="M10" s="17"/>
      <c r="N10" s="17">
        <v>0.35276927635813699</v>
      </c>
      <c r="O10" s="17">
        <v>0.31207031929659201</v>
      </c>
      <c r="P10" s="17">
        <v>0.28761843419329702</v>
      </c>
      <c r="Q10" s="17">
        <v>0.27645174145107598</v>
      </c>
      <c r="R10" s="17"/>
      <c r="S10" s="17">
        <v>0.26058727578318402</v>
      </c>
      <c r="T10" s="17">
        <v>0.34829818881202701</v>
      </c>
      <c r="U10" s="17">
        <v>0.31228442300850801</v>
      </c>
      <c r="V10" s="17">
        <v>0.182460878043645</v>
      </c>
      <c r="W10" s="17">
        <v>0.32525843725706099</v>
      </c>
      <c r="X10" s="17"/>
      <c r="Y10" s="17">
        <v>0.27590482508617198</v>
      </c>
      <c r="Z10" s="17">
        <v>0.34148932396021098</v>
      </c>
      <c r="AA10" s="17">
        <v>0.41835764397605402</v>
      </c>
      <c r="AB10" s="17"/>
      <c r="AC10" s="17">
        <v>0.24779715922369799</v>
      </c>
      <c r="AD10" s="17">
        <v>0.33739131188752802</v>
      </c>
      <c r="AE10" s="17">
        <v>0.366036772569935</v>
      </c>
      <c r="AF10" s="17">
        <v>0.317938094895519</v>
      </c>
      <c r="AG10" s="17">
        <v>0.18672869496519601</v>
      </c>
      <c r="AH10" s="17"/>
      <c r="AI10" s="17">
        <v>0.31827497948642303</v>
      </c>
      <c r="AJ10" s="17">
        <v>0.27957598591599397</v>
      </c>
      <c r="AK10" s="17">
        <v>0.38330966519941401</v>
      </c>
      <c r="AL10" s="17">
        <v>0.314692088878263</v>
      </c>
      <c r="AM10" s="17"/>
      <c r="AN10" s="17">
        <v>0.41299328440269101</v>
      </c>
      <c r="AO10" s="17">
        <v>0.28296323691082997</v>
      </c>
      <c r="AP10" s="17"/>
      <c r="AQ10" s="17">
        <v>0.37053897768907401</v>
      </c>
      <c r="AR10" s="17">
        <v>0.259794707738984</v>
      </c>
      <c r="AS10" s="17"/>
      <c r="AT10" s="17">
        <v>0.34832596146859701</v>
      </c>
      <c r="AU10" s="17">
        <v>0.310142410854094</v>
      </c>
      <c r="AV10" s="17">
        <v>0.45086789250975801</v>
      </c>
    </row>
    <row r="11" spans="2:48" ht="43.5" x14ac:dyDescent="0.35">
      <c r="B11" s="18" t="s">
        <v>182</v>
      </c>
      <c r="C11" s="17">
        <v>0.204475288764219</v>
      </c>
      <c r="D11" s="17">
        <v>0.21329490875101501</v>
      </c>
      <c r="E11" s="17">
        <v>0.19564581446298601</v>
      </c>
      <c r="F11" s="17"/>
      <c r="G11" s="17">
        <v>0.11769753867609201</v>
      </c>
      <c r="H11" s="17">
        <v>9.0859900191337994E-2</v>
      </c>
      <c r="I11" s="17">
        <v>0.14742850614235201</v>
      </c>
      <c r="J11" s="17">
        <v>0.19887718427436901</v>
      </c>
      <c r="K11" s="17">
        <v>0.26077792124306898</v>
      </c>
      <c r="L11" s="17">
        <v>0.32467972469086798</v>
      </c>
      <c r="M11" s="17"/>
      <c r="N11" s="17">
        <v>0.142101123529248</v>
      </c>
      <c r="O11" s="17">
        <v>0.22179220172477199</v>
      </c>
      <c r="P11" s="17">
        <v>0.214350576557506</v>
      </c>
      <c r="Q11" s="17">
        <v>0.22248682531061501</v>
      </c>
      <c r="R11" s="17"/>
      <c r="S11" s="17">
        <v>0.37859343703426901</v>
      </c>
      <c r="T11" s="17">
        <v>8.0968786776189697E-2</v>
      </c>
      <c r="U11" s="17">
        <v>7.4324512640647905E-2</v>
      </c>
      <c r="V11" s="17">
        <v>0.31649882218165198</v>
      </c>
      <c r="W11" s="17">
        <v>0.159353258892001</v>
      </c>
      <c r="X11" s="17"/>
      <c r="Y11" s="17">
        <v>0.28841714621468201</v>
      </c>
      <c r="Z11" s="17">
        <v>0.11833258525801001</v>
      </c>
      <c r="AA11" s="17">
        <v>1.4034389072661E-2</v>
      </c>
      <c r="AB11" s="17"/>
      <c r="AC11" s="17">
        <v>0.271698725298609</v>
      </c>
      <c r="AD11" s="17">
        <v>0.22758211295602401</v>
      </c>
      <c r="AE11" s="17">
        <v>0.16541128814396999</v>
      </c>
      <c r="AF11" s="17">
        <v>8.6370260268947494E-2</v>
      </c>
      <c r="AG11" s="17">
        <v>6.1909663975985497E-2</v>
      </c>
      <c r="AH11" s="17"/>
      <c r="AI11" s="17">
        <v>0.167699685357938</v>
      </c>
      <c r="AJ11" s="17">
        <v>0.19985591799720601</v>
      </c>
      <c r="AK11" s="17">
        <v>0.24842043280947801</v>
      </c>
      <c r="AL11" s="17">
        <v>0.13974958289917799</v>
      </c>
      <c r="AM11" s="17"/>
      <c r="AN11" s="17">
        <v>0.11119022809868601</v>
      </c>
      <c r="AO11" s="17">
        <v>0.22125906357486999</v>
      </c>
      <c r="AP11" s="17"/>
      <c r="AQ11" s="17">
        <v>0.16219078346652699</v>
      </c>
      <c r="AR11" s="17">
        <v>0.23543682608566599</v>
      </c>
      <c r="AS11" s="17"/>
      <c r="AT11" s="17">
        <v>8.03391921669704E-2</v>
      </c>
      <c r="AU11" s="17">
        <v>0.291818873289373</v>
      </c>
      <c r="AV11" s="17">
        <v>0</v>
      </c>
    </row>
    <row r="12" spans="2:48" x14ac:dyDescent="0.35">
      <c r="B12" s="18" t="s">
        <v>77</v>
      </c>
      <c r="C12" s="19">
        <v>6.14854077816381E-2</v>
      </c>
      <c r="D12" s="19">
        <v>7.80945169693949E-2</v>
      </c>
      <c r="E12" s="19">
        <v>4.4857740948006299E-2</v>
      </c>
      <c r="F12" s="19"/>
      <c r="G12" s="19">
        <v>8.6903444768882704E-2</v>
      </c>
      <c r="H12" s="19">
        <v>2.7120830909205602E-2</v>
      </c>
      <c r="I12" s="19">
        <v>1.00266517331067E-2</v>
      </c>
      <c r="J12" s="19">
        <v>6.2512849185570596E-2</v>
      </c>
      <c r="K12" s="19">
        <v>8.9838600970888097E-2</v>
      </c>
      <c r="L12" s="19">
        <v>8.6977697828487299E-2</v>
      </c>
      <c r="M12" s="19"/>
      <c r="N12" s="19">
        <v>1.7630063454808401E-2</v>
      </c>
      <c r="O12" s="19">
        <v>8.4712792429112393E-2</v>
      </c>
      <c r="P12" s="19">
        <v>4.0972755890374503E-2</v>
      </c>
      <c r="Q12" s="19">
        <v>7.7260912681180599E-2</v>
      </c>
      <c r="R12" s="19"/>
      <c r="S12" s="19">
        <v>6.7463479969952E-2</v>
      </c>
      <c r="T12" s="19">
        <v>4.5916349929321698E-2</v>
      </c>
      <c r="U12" s="19">
        <v>0.10689940343123799</v>
      </c>
      <c r="V12" s="19">
        <v>0</v>
      </c>
      <c r="W12" s="19">
        <v>9.3732833438754798E-2</v>
      </c>
      <c r="X12" s="19"/>
      <c r="Y12" s="19">
        <v>7.4828447432247994E-2</v>
      </c>
      <c r="Z12" s="19">
        <v>3.73406133979097E-2</v>
      </c>
      <c r="AA12" s="19">
        <v>2.9092204967903702E-2</v>
      </c>
      <c r="AB12" s="19"/>
      <c r="AC12" s="19">
        <v>8.2021086154823605E-2</v>
      </c>
      <c r="AD12" s="19">
        <v>2.68110323903018E-2</v>
      </c>
      <c r="AE12" s="19">
        <v>4.6251257076923402E-2</v>
      </c>
      <c r="AF12" s="19">
        <v>5.4155458127733001E-2</v>
      </c>
      <c r="AG12" s="19">
        <v>0</v>
      </c>
      <c r="AH12" s="19"/>
      <c r="AI12" s="19">
        <v>5.6328634630159698E-2</v>
      </c>
      <c r="AJ12" s="19">
        <v>8.0868783836073099E-2</v>
      </c>
      <c r="AK12" s="19">
        <v>2.2398276596180901E-2</v>
      </c>
      <c r="AL12" s="19">
        <v>5.6343545633509302E-2</v>
      </c>
      <c r="AM12" s="19"/>
      <c r="AN12" s="19">
        <v>9.9209801252579305E-2</v>
      </c>
      <c r="AO12" s="19">
        <v>5.3785131859916402E-2</v>
      </c>
      <c r="AP12" s="19"/>
      <c r="AQ12" s="19">
        <v>3.8367324062022999E-2</v>
      </c>
      <c r="AR12" s="19">
        <v>7.5962878753606605E-2</v>
      </c>
      <c r="AS12" s="19"/>
      <c r="AT12" s="19">
        <v>3.8893435540405301E-2</v>
      </c>
      <c r="AU12" s="19">
        <v>5.78062849149963E-2</v>
      </c>
      <c r="AV12" s="19">
        <v>2.54645345519692E-2</v>
      </c>
    </row>
    <row r="13" spans="2:48" x14ac:dyDescent="0.35">
      <c r="B13" s="16"/>
    </row>
    <row r="14" spans="2:48" x14ac:dyDescent="0.35">
      <c r="B14" t="s">
        <v>81</v>
      </c>
    </row>
    <row r="15" spans="2:48" x14ac:dyDescent="0.35">
      <c r="B15" t="s">
        <v>82</v>
      </c>
    </row>
    <row r="17" spans="2:2" x14ac:dyDescent="0.35">
      <c r="B17"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V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72.5" x14ac:dyDescent="0.35">
      <c r="B9" s="18" t="s">
        <v>183</v>
      </c>
      <c r="C9" s="17">
        <v>0.35541391586855298</v>
      </c>
      <c r="D9" s="17">
        <v>0.36503277150493102</v>
      </c>
      <c r="E9" s="17">
        <v>0.34578431291787898</v>
      </c>
      <c r="F9" s="17"/>
      <c r="G9" s="17">
        <v>0.31800593537657701</v>
      </c>
      <c r="H9" s="17">
        <v>0.50505370939966199</v>
      </c>
      <c r="I9" s="17">
        <v>0.34917437963190301</v>
      </c>
      <c r="J9" s="17">
        <v>0.30902498291675901</v>
      </c>
      <c r="K9" s="17">
        <v>0.39993130429042301</v>
      </c>
      <c r="L9" s="17">
        <v>0.27548620233968801</v>
      </c>
      <c r="M9" s="17"/>
      <c r="N9" s="17">
        <v>0.34466219070999399</v>
      </c>
      <c r="O9" s="17">
        <v>0.31123397754332</v>
      </c>
      <c r="P9" s="17">
        <v>0.41253850545413301</v>
      </c>
      <c r="Q9" s="17">
        <v>0.367869232522474</v>
      </c>
      <c r="R9" s="17"/>
      <c r="S9" s="17">
        <v>0.26427575706591799</v>
      </c>
      <c r="T9" s="17">
        <v>0.43058205894992502</v>
      </c>
      <c r="U9" s="17">
        <v>0.4113018926566</v>
      </c>
      <c r="V9" s="17">
        <v>0.38348414545283699</v>
      </c>
      <c r="W9" s="17">
        <v>0.32836800493068702</v>
      </c>
      <c r="X9" s="17"/>
      <c r="Y9" s="17">
        <v>0.36627346757295898</v>
      </c>
      <c r="Z9" s="17">
        <v>0.40586052661697603</v>
      </c>
      <c r="AA9" s="17">
        <v>0.39438932315354702</v>
      </c>
      <c r="AB9" s="17"/>
      <c r="AC9" s="17">
        <v>0.34001715984467101</v>
      </c>
      <c r="AD9" s="17">
        <v>0.32432478280218202</v>
      </c>
      <c r="AE9" s="17">
        <v>0.37905455040832797</v>
      </c>
      <c r="AF9" s="17">
        <v>0.37891433724856299</v>
      </c>
      <c r="AG9" s="17">
        <v>0.69441589155633898</v>
      </c>
      <c r="AH9" s="17"/>
      <c r="AI9" s="17">
        <v>0.36541793697185299</v>
      </c>
      <c r="AJ9" s="17">
        <v>0.355233141057202</v>
      </c>
      <c r="AK9" s="17">
        <v>0.297979575413377</v>
      </c>
      <c r="AL9" s="17">
        <v>0.41948302590919601</v>
      </c>
      <c r="AM9" s="17"/>
      <c r="AN9" s="17">
        <v>0.39158404991055801</v>
      </c>
      <c r="AO9" s="17">
        <v>0.35152738366744102</v>
      </c>
      <c r="AP9" s="17"/>
      <c r="AQ9" s="17">
        <v>0.41370869330464799</v>
      </c>
      <c r="AR9" s="17">
        <v>0.31178211525115401</v>
      </c>
      <c r="AS9" s="17"/>
      <c r="AT9" s="17">
        <v>0.42588166676577799</v>
      </c>
      <c r="AU9" s="17">
        <v>0.415554441330869</v>
      </c>
      <c r="AV9" s="17">
        <v>0.26993338501587899</v>
      </c>
    </row>
    <row r="10" spans="2:48" ht="72.5" x14ac:dyDescent="0.35">
      <c r="B10" s="18" t="s">
        <v>184</v>
      </c>
      <c r="C10" s="17">
        <v>0.31185654165572602</v>
      </c>
      <c r="D10" s="17">
        <v>0.28149149327409101</v>
      </c>
      <c r="E10" s="17">
        <v>0.34225551743277299</v>
      </c>
      <c r="F10" s="17"/>
      <c r="G10" s="17">
        <v>0.45457752935125001</v>
      </c>
      <c r="H10" s="17">
        <v>0.366776512012221</v>
      </c>
      <c r="I10" s="17">
        <v>0.468219592036765</v>
      </c>
      <c r="J10" s="17">
        <v>0.32598954417077902</v>
      </c>
      <c r="K10" s="17">
        <v>0.167288423841601</v>
      </c>
      <c r="L10" s="17">
        <v>0.19574333433164501</v>
      </c>
      <c r="M10" s="17"/>
      <c r="N10" s="17">
        <v>0.34194754160853702</v>
      </c>
      <c r="O10" s="17">
        <v>0.35441525766611398</v>
      </c>
      <c r="P10" s="17">
        <v>0.25174332935778199</v>
      </c>
      <c r="Q10" s="17">
        <v>0.29445567738260098</v>
      </c>
      <c r="R10" s="17"/>
      <c r="S10" s="17">
        <v>0.238287754771312</v>
      </c>
      <c r="T10" s="17">
        <v>0.333157943502014</v>
      </c>
      <c r="U10" s="17">
        <v>0.31457693624284699</v>
      </c>
      <c r="V10" s="17">
        <v>0.101016663934926</v>
      </c>
      <c r="W10" s="17">
        <v>0.46535576420305003</v>
      </c>
      <c r="X10" s="17"/>
      <c r="Y10" s="17">
        <v>0.24638633012390801</v>
      </c>
      <c r="Z10" s="17">
        <v>0.32171825176769098</v>
      </c>
      <c r="AA10" s="17">
        <v>0.45360067620023498</v>
      </c>
      <c r="AB10" s="17"/>
      <c r="AC10" s="17">
        <v>0.20776950223023699</v>
      </c>
      <c r="AD10" s="17">
        <v>0.36502664238590199</v>
      </c>
      <c r="AE10" s="17">
        <v>0.412077462591598</v>
      </c>
      <c r="AF10" s="17">
        <v>0.341307772708699</v>
      </c>
      <c r="AG10" s="17">
        <v>8.1549885831153898E-2</v>
      </c>
      <c r="AH10" s="17"/>
      <c r="AI10" s="17">
        <v>0.33899393142447598</v>
      </c>
      <c r="AJ10" s="17">
        <v>0.30900628733096303</v>
      </c>
      <c r="AK10" s="17">
        <v>0.31271059956856501</v>
      </c>
      <c r="AL10" s="17">
        <v>0.31806751962639201</v>
      </c>
      <c r="AM10" s="17"/>
      <c r="AN10" s="17">
        <v>0.42081779308976502</v>
      </c>
      <c r="AO10" s="17">
        <v>0.29219622720451499</v>
      </c>
      <c r="AP10" s="17"/>
      <c r="AQ10" s="17">
        <v>0.40167868831273501</v>
      </c>
      <c r="AR10" s="17">
        <v>0.246339275141361</v>
      </c>
      <c r="AS10" s="17"/>
      <c r="AT10" s="17">
        <v>0.33743524812188103</v>
      </c>
      <c r="AU10" s="17">
        <v>0.298453738189567</v>
      </c>
      <c r="AV10" s="17">
        <v>0.46118156769091201</v>
      </c>
    </row>
    <row r="11" spans="2:48" ht="43.5" x14ac:dyDescent="0.35">
      <c r="B11" s="18" t="s">
        <v>185</v>
      </c>
      <c r="C11" s="17">
        <v>0.26503623862922199</v>
      </c>
      <c r="D11" s="17">
        <v>0.28915066898898301</v>
      </c>
      <c r="E11" s="17">
        <v>0.240894864798018</v>
      </c>
      <c r="F11" s="17"/>
      <c r="G11" s="17">
        <v>0.15527306955269701</v>
      </c>
      <c r="H11" s="17">
        <v>0.10104894767891</v>
      </c>
      <c r="I11" s="17">
        <v>0.126253309080151</v>
      </c>
      <c r="J11" s="17">
        <v>0.28253586359733601</v>
      </c>
      <c r="K11" s="17">
        <v>0.35279457964282002</v>
      </c>
      <c r="L11" s="17">
        <v>0.44620820243877202</v>
      </c>
      <c r="M11" s="17"/>
      <c r="N11" s="17">
        <v>0.29080258673168802</v>
      </c>
      <c r="O11" s="17">
        <v>0.239067937323137</v>
      </c>
      <c r="P11" s="17">
        <v>0.28725711989872799</v>
      </c>
      <c r="Q11" s="17">
        <v>0.25309725964181601</v>
      </c>
      <c r="R11" s="17"/>
      <c r="S11" s="17">
        <v>0.41932110865302002</v>
      </c>
      <c r="T11" s="17">
        <v>0.176378827152467</v>
      </c>
      <c r="U11" s="17">
        <v>0.22104114931159399</v>
      </c>
      <c r="V11" s="17">
        <v>0.51549919061223604</v>
      </c>
      <c r="W11" s="17">
        <v>0.12124380867453299</v>
      </c>
      <c r="X11" s="17"/>
      <c r="Y11" s="17">
        <v>0.33455342100602897</v>
      </c>
      <c r="Z11" s="17">
        <v>0.199081997556914</v>
      </c>
      <c r="AA11" s="17">
        <v>0.11452707783445699</v>
      </c>
      <c r="AB11" s="17"/>
      <c r="AC11" s="17">
        <v>0.322676165935676</v>
      </c>
      <c r="AD11" s="17">
        <v>0.27751748828283901</v>
      </c>
      <c r="AE11" s="17">
        <v>0.17238276192506199</v>
      </c>
      <c r="AF11" s="17">
        <v>0.24227916743085401</v>
      </c>
      <c r="AG11" s="17">
        <v>0.22403422261250799</v>
      </c>
      <c r="AH11" s="17"/>
      <c r="AI11" s="17">
        <v>0.24639095756322599</v>
      </c>
      <c r="AJ11" s="17">
        <v>0.22101732299830201</v>
      </c>
      <c r="AK11" s="17">
        <v>0.376894988467456</v>
      </c>
      <c r="AL11" s="17">
        <v>0.250811514342969</v>
      </c>
      <c r="AM11" s="17"/>
      <c r="AN11" s="17">
        <v>0.110104854869468</v>
      </c>
      <c r="AO11" s="17">
        <v>0.29238457371349102</v>
      </c>
      <c r="AP11" s="17"/>
      <c r="AQ11" s="17">
        <v>0.14871430568691399</v>
      </c>
      <c r="AR11" s="17">
        <v>0.35053715014477299</v>
      </c>
      <c r="AS11" s="17"/>
      <c r="AT11" s="17">
        <v>0.173220045847433</v>
      </c>
      <c r="AU11" s="17">
        <v>0.24544206685905701</v>
      </c>
      <c r="AV11" s="17">
        <v>0.268885047293208</v>
      </c>
    </row>
    <row r="12" spans="2:48" x14ac:dyDescent="0.35">
      <c r="B12" s="18" t="s">
        <v>77</v>
      </c>
      <c r="C12" s="19">
        <v>6.7693303846498507E-2</v>
      </c>
      <c r="D12" s="19">
        <v>6.4325066231994896E-2</v>
      </c>
      <c r="E12" s="19">
        <v>7.1065304851330002E-2</v>
      </c>
      <c r="F12" s="19"/>
      <c r="G12" s="19">
        <v>7.2143465719476205E-2</v>
      </c>
      <c r="H12" s="19">
        <v>2.7120830909205602E-2</v>
      </c>
      <c r="I12" s="19">
        <v>5.6352719251181002E-2</v>
      </c>
      <c r="J12" s="19">
        <v>8.2449609315125905E-2</v>
      </c>
      <c r="K12" s="19">
        <v>7.9985692225156405E-2</v>
      </c>
      <c r="L12" s="19">
        <v>8.2562260889895003E-2</v>
      </c>
      <c r="M12" s="19"/>
      <c r="N12" s="19">
        <v>2.2587680949780701E-2</v>
      </c>
      <c r="O12" s="19">
        <v>9.5282827467428E-2</v>
      </c>
      <c r="P12" s="19">
        <v>4.8461045289355999E-2</v>
      </c>
      <c r="Q12" s="19">
        <v>8.4577830453107794E-2</v>
      </c>
      <c r="R12" s="19"/>
      <c r="S12" s="19">
        <v>7.8115379509750005E-2</v>
      </c>
      <c r="T12" s="19">
        <v>5.9881170395593902E-2</v>
      </c>
      <c r="U12" s="19">
        <v>5.3080021788959597E-2</v>
      </c>
      <c r="V12" s="19">
        <v>0</v>
      </c>
      <c r="W12" s="19">
        <v>8.5032422191729296E-2</v>
      </c>
      <c r="X12" s="19"/>
      <c r="Y12" s="19">
        <v>5.2786781297104103E-2</v>
      </c>
      <c r="Z12" s="19">
        <v>7.3339224058418598E-2</v>
      </c>
      <c r="AA12" s="19">
        <v>3.7482922811760903E-2</v>
      </c>
      <c r="AB12" s="19"/>
      <c r="AC12" s="19">
        <v>0.129537171989415</v>
      </c>
      <c r="AD12" s="19">
        <v>3.3131086529076897E-2</v>
      </c>
      <c r="AE12" s="19">
        <v>3.6485225075012298E-2</v>
      </c>
      <c r="AF12" s="19">
        <v>3.7498722611884097E-2</v>
      </c>
      <c r="AG12" s="19">
        <v>0</v>
      </c>
      <c r="AH12" s="19"/>
      <c r="AI12" s="19">
        <v>4.9197174040444998E-2</v>
      </c>
      <c r="AJ12" s="19">
        <v>0.11474324861353299</v>
      </c>
      <c r="AK12" s="19">
        <v>1.2414836550601899E-2</v>
      </c>
      <c r="AL12" s="19">
        <v>1.16379401214426E-2</v>
      </c>
      <c r="AM12" s="19"/>
      <c r="AN12" s="19">
        <v>7.7493302130208996E-2</v>
      </c>
      <c r="AO12" s="19">
        <v>6.3891815414553105E-2</v>
      </c>
      <c r="AP12" s="19"/>
      <c r="AQ12" s="19">
        <v>3.5898312695702601E-2</v>
      </c>
      <c r="AR12" s="19">
        <v>9.1341459462712493E-2</v>
      </c>
      <c r="AS12" s="19"/>
      <c r="AT12" s="19">
        <v>6.34630392649084E-2</v>
      </c>
      <c r="AU12" s="19">
        <v>4.0549753620507403E-2</v>
      </c>
      <c r="AV12" s="19">
        <v>0</v>
      </c>
    </row>
    <row r="13" spans="2:48" x14ac:dyDescent="0.35">
      <c r="B13" s="16"/>
    </row>
    <row r="14" spans="2:48" x14ac:dyDescent="0.35">
      <c r="B14" t="s">
        <v>81</v>
      </c>
    </row>
    <row r="15" spans="2:48" x14ac:dyDescent="0.35">
      <c r="B15" t="s">
        <v>82</v>
      </c>
    </row>
    <row r="17" spans="2:2" x14ac:dyDescent="0.35">
      <c r="B17"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V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ht="43.5" x14ac:dyDescent="0.35">
      <c r="B9" s="18" t="s">
        <v>186</v>
      </c>
      <c r="C9" s="17">
        <v>0.42457606430288702</v>
      </c>
      <c r="D9" s="17">
        <v>0.45038808162750699</v>
      </c>
      <c r="E9" s="17">
        <v>0.39873520676345398</v>
      </c>
      <c r="F9" s="17"/>
      <c r="G9" s="17">
        <v>0.44901868594120797</v>
      </c>
      <c r="H9" s="17">
        <v>0.39459990179558302</v>
      </c>
      <c r="I9" s="17">
        <v>0.41912062201004202</v>
      </c>
      <c r="J9" s="17">
        <v>0.40564401698428498</v>
      </c>
      <c r="K9" s="17">
        <v>0.48262872903081899</v>
      </c>
      <c r="L9" s="17">
        <v>0.41146934523606798</v>
      </c>
      <c r="M9" s="17"/>
      <c r="N9" s="17">
        <v>0.36983596830780702</v>
      </c>
      <c r="O9" s="17">
        <v>0.39884000576094403</v>
      </c>
      <c r="P9" s="17">
        <v>0.53771625323755901</v>
      </c>
      <c r="Q9" s="17">
        <v>0.40548507605471401</v>
      </c>
      <c r="R9" s="17"/>
      <c r="S9" s="17">
        <v>0.30380578294941701</v>
      </c>
      <c r="T9" s="17">
        <v>0.47888173166486703</v>
      </c>
      <c r="U9" s="17">
        <v>0.57108687791092105</v>
      </c>
      <c r="V9" s="17">
        <v>0.79176647131772104</v>
      </c>
      <c r="W9" s="17">
        <v>0.46428476733816498</v>
      </c>
      <c r="X9" s="17"/>
      <c r="Y9" s="17">
        <v>0.26097352014198699</v>
      </c>
      <c r="Z9" s="17">
        <v>0.501312585814087</v>
      </c>
      <c r="AA9" s="17">
        <v>0.43521754419942499</v>
      </c>
      <c r="AB9" s="17"/>
      <c r="AC9" s="17">
        <v>0.39694961637586101</v>
      </c>
      <c r="AD9" s="17">
        <v>0.44821822119821902</v>
      </c>
      <c r="AE9" s="17">
        <v>0.41445900218113801</v>
      </c>
      <c r="AF9" s="17">
        <v>0.27850477497185699</v>
      </c>
      <c r="AG9" s="17">
        <v>0.124819030989211</v>
      </c>
      <c r="AH9" s="17"/>
      <c r="AI9" s="17">
        <v>0.49749543209479302</v>
      </c>
      <c r="AJ9" s="17">
        <v>0.41421908448224598</v>
      </c>
      <c r="AK9" s="17">
        <v>0.428138871424109</v>
      </c>
      <c r="AL9" s="17">
        <v>0.40719045168958501</v>
      </c>
      <c r="AM9" s="17"/>
      <c r="AN9" s="17">
        <v>0.40928162079726799</v>
      </c>
      <c r="AO9" s="17">
        <v>0.42461210755602802</v>
      </c>
      <c r="AP9" s="17"/>
      <c r="AQ9" s="17">
        <v>0.41232049396141002</v>
      </c>
      <c r="AR9" s="17">
        <v>0.43436394150310498</v>
      </c>
      <c r="AS9" s="17"/>
      <c r="AT9" s="17">
        <v>0.50214602479102999</v>
      </c>
      <c r="AU9" s="17">
        <v>0.26595990352306798</v>
      </c>
      <c r="AV9" s="17">
        <v>0.59338416176253195</v>
      </c>
    </row>
    <row r="10" spans="2:48" x14ac:dyDescent="0.35">
      <c r="B10" s="18" t="s">
        <v>187</v>
      </c>
      <c r="C10" s="17">
        <v>0.30305695562638502</v>
      </c>
      <c r="D10" s="17">
        <v>0.31529014025989499</v>
      </c>
      <c r="E10" s="17">
        <v>0.29081010264342999</v>
      </c>
      <c r="F10" s="17"/>
      <c r="G10" s="17">
        <v>0.29503292362184302</v>
      </c>
      <c r="H10" s="17">
        <v>0.31487712479915603</v>
      </c>
      <c r="I10" s="17">
        <v>0.26645906849203799</v>
      </c>
      <c r="J10" s="17">
        <v>0.37510592566447398</v>
      </c>
      <c r="K10" s="17">
        <v>0.28141628087343101</v>
      </c>
      <c r="L10" s="17">
        <v>0.28788431679842902</v>
      </c>
      <c r="M10" s="17"/>
      <c r="N10" s="17">
        <v>0.30746067030818502</v>
      </c>
      <c r="O10" s="17">
        <v>0.33803018590926398</v>
      </c>
      <c r="P10" s="17">
        <v>0.25589683726249501</v>
      </c>
      <c r="Q10" s="17">
        <v>0.29971522831212299</v>
      </c>
      <c r="R10" s="17"/>
      <c r="S10" s="17">
        <v>0.38555488448927699</v>
      </c>
      <c r="T10" s="17">
        <v>0.25657374908893099</v>
      </c>
      <c r="U10" s="17">
        <v>0.24388874162420199</v>
      </c>
      <c r="V10" s="17">
        <v>8.4509727395972095E-2</v>
      </c>
      <c r="W10" s="17">
        <v>0.28386547490883102</v>
      </c>
      <c r="X10" s="17"/>
      <c r="Y10" s="17">
        <v>0.41061713327128002</v>
      </c>
      <c r="Z10" s="17">
        <v>0.278668546638283</v>
      </c>
      <c r="AA10" s="17">
        <v>0.32011988598202401</v>
      </c>
      <c r="AB10" s="17"/>
      <c r="AC10" s="17">
        <v>0.343916030371542</v>
      </c>
      <c r="AD10" s="17">
        <v>0.32912809737915599</v>
      </c>
      <c r="AE10" s="17">
        <v>0.28727993191888401</v>
      </c>
      <c r="AF10" s="17">
        <v>0.28454778243317302</v>
      </c>
      <c r="AG10" s="17">
        <v>0.43529044218488799</v>
      </c>
      <c r="AH10" s="17"/>
      <c r="AI10" s="17">
        <v>0.27020637130624198</v>
      </c>
      <c r="AJ10" s="17">
        <v>0.27060136927465001</v>
      </c>
      <c r="AK10" s="17">
        <v>0.36794433975169999</v>
      </c>
      <c r="AL10" s="17">
        <v>0.349324366648958</v>
      </c>
      <c r="AM10" s="17"/>
      <c r="AN10" s="17">
        <v>0.32499811247568999</v>
      </c>
      <c r="AO10" s="17">
        <v>0.29759360098322002</v>
      </c>
      <c r="AP10" s="17"/>
      <c r="AQ10" s="17">
        <v>0.35220580527052398</v>
      </c>
      <c r="AR10" s="17">
        <v>0.267012514506966</v>
      </c>
      <c r="AS10" s="17"/>
      <c r="AT10" s="17">
        <v>0.26092376425730401</v>
      </c>
      <c r="AU10" s="17">
        <v>0.39500860203730198</v>
      </c>
      <c r="AV10" s="17">
        <v>0.232703381653554</v>
      </c>
    </row>
    <row r="11" spans="2:48" ht="43.5" x14ac:dyDescent="0.35">
      <c r="B11" s="18" t="s">
        <v>188</v>
      </c>
      <c r="C11" s="17">
        <v>0.15657870360575399</v>
      </c>
      <c r="D11" s="17">
        <v>0.15155404895565899</v>
      </c>
      <c r="E11" s="17">
        <v>0.16160897238967101</v>
      </c>
      <c r="F11" s="17"/>
      <c r="G11" s="17">
        <v>0.19122629392561899</v>
      </c>
      <c r="H11" s="17">
        <v>0.181986236586276</v>
      </c>
      <c r="I11" s="17">
        <v>0.191118413285459</v>
      </c>
      <c r="J11" s="17">
        <v>0.14738200065545901</v>
      </c>
      <c r="K11" s="17">
        <v>0.126522887777199</v>
      </c>
      <c r="L11" s="17">
        <v>0.127498157382505</v>
      </c>
      <c r="M11" s="17"/>
      <c r="N11" s="17">
        <v>0.248754219352957</v>
      </c>
      <c r="O11" s="17">
        <v>0.13532781662511001</v>
      </c>
      <c r="P11" s="17">
        <v>0.11245248558176001</v>
      </c>
      <c r="Q11" s="17">
        <v>0.154192979978623</v>
      </c>
      <c r="R11" s="17"/>
      <c r="S11" s="17">
        <v>0.15472913110098299</v>
      </c>
      <c r="T11" s="17">
        <v>0.17442120382644999</v>
      </c>
      <c r="U11" s="17">
        <v>0.18502438046487699</v>
      </c>
      <c r="V11" s="17">
        <v>0.123723801286307</v>
      </c>
      <c r="W11" s="17">
        <v>0.11798832901655699</v>
      </c>
      <c r="X11" s="17"/>
      <c r="Y11" s="17">
        <v>0.23206116225421899</v>
      </c>
      <c r="Z11" s="17">
        <v>0.143526140585227</v>
      </c>
      <c r="AA11" s="17">
        <v>0.244662569818551</v>
      </c>
      <c r="AB11" s="17"/>
      <c r="AC11" s="17">
        <v>0.140279245151195</v>
      </c>
      <c r="AD11" s="17">
        <v>0.14746130385360701</v>
      </c>
      <c r="AE11" s="17">
        <v>0.14740017211315701</v>
      </c>
      <c r="AF11" s="17">
        <v>0.317002742824534</v>
      </c>
      <c r="AG11" s="17">
        <v>0.22486107638637101</v>
      </c>
      <c r="AH11" s="17"/>
      <c r="AI11" s="17">
        <v>0.102425846634143</v>
      </c>
      <c r="AJ11" s="17">
        <v>0.18486233460429899</v>
      </c>
      <c r="AK11" s="17">
        <v>0.12612726693486501</v>
      </c>
      <c r="AL11" s="17">
        <v>0.189040422529587</v>
      </c>
      <c r="AM11" s="17"/>
      <c r="AN11" s="17">
        <v>0.181102123456437</v>
      </c>
      <c r="AO11" s="17">
        <v>0.15406769788962299</v>
      </c>
      <c r="AP11" s="17"/>
      <c r="AQ11" s="17">
        <v>0.162918391414895</v>
      </c>
      <c r="AR11" s="17">
        <v>0.150486068524847</v>
      </c>
      <c r="AS11" s="17"/>
      <c r="AT11" s="17">
        <v>0.163685842011665</v>
      </c>
      <c r="AU11" s="17">
        <v>0.242264735820065</v>
      </c>
      <c r="AV11" s="17">
        <v>0.17391245658391499</v>
      </c>
    </row>
    <row r="12" spans="2:48" x14ac:dyDescent="0.35">
      <c r="B12" s="18" t="s">
        <v>90</v>
      </c>
      <c r="C12" s="19">
        <v>0.115788276464974</v>
      </c>
      <c r="D12" s="19">
        <v>8.2767729156939002E-2</v>
      </c>
      <c r="E12" s="19">
        <v>0.148845718203445</v>
      </c>
      <c r="F12" s="19"/>
      <c r="G12" s="19">
        <v>6.4722096511330193E-2</v>
      </c>
      <c r="H12" s="19">
        <v>0.108536736818985</v>
      </c>
      <c r="I12" s="19">
        <v>0.123301896212461</v>
      </c>
      <c r="J12" s="19">
        <v>7.1868056695781404E-2</v>
      </c>
      <c r="K12" s="19">
        <v>0.10943210231855099</v>
      </c>
      <c r="L12" s="19">
        <v>0.173148180582999</v>
      </c>
      <c r="M12" s="19"/>
      <c r="N12" s="19">
        <v>7.3949142031050505E-2</v>
      </c>
      <c r="O12" s="19">
        <v>0.12780199170468201</v>
      </c>
      <c r="P12" s="19">
        <v>9.3934423918186002E-2</v>
      </c>
      <c r="Q12" s="19">
        <v>0.140606715654541</v>
      </c>
      <c r="R12" s="19"/>
      <c r="S12" s="19">
        <v>0.155910201460323</v>
      </c>
      <c r="T12" s="19">
        <v>9.0123315419751798E-2</v>
      </c>
      <c r="U12" s="19">
        <v>0</v>
      </c>
      <c r="V12" s="19">
        <v>0</v>
      </c>
      <c r="W12" s="19">
        <v>0.13386142873644699</v>
      </c>
      <c r="X12" s="19"/>
      <c r="Y12" s="19">
        <v>9.6348184332514603E-2</v>
      </c>
      <c r="Z12" s="19">
        <v>7.6492726962403598E-2</v>
      </c>
      <c r="AA12" s="19">
        <v>0</v>
      </c>
      <c r="AB12" s="19"/>
      <c r="AC12" s="19">
        <v>0.118855108101402</v>
      </c>
      <c r="AD12" s="19">
        <v>7.5192377569018504E-2</v>
      </c>
      <c r="AE12" s="19">
        <v>0.15086089378682199</v>
      </c>
      <c r="AF12" s="19">
        <v>0.11994469977043599</v>
      </c>
      <c r="AG12" s="19">
        <v>0.21502945043953001</v>
      </c>
      <c r="AH12" s="19"/>
      <c r="AI12" s="19">
        <v>0.129872349964822</v>
      </c>
      <c r="AJ12" s="19">
        <v>0.130317211638804</v>
      </c>
      <c r="AK12" s="19">
        <v>7.7789521889326502E-2</v>
      </c>
      <c r="AL12" s="19">
        <v>5.44447591318706E-2</v>
      </c>
      <c r="AM12" s="19"/>
      <c r="AN12" s="19">
        <v>8.4618143270604698E-2</v>
      </c>
      <c r="AO12" s="19">
        <v>0.123726593571129</v>
      </c>
      <c r="AP12" s="19"/>
      <c r="AQ12" s="19">
        <v>7.2555309353170505E-2</v>
      </c>
      <c r="AR12" s="19">
        <v>0.14813747546508199</v>
      </c>
      <c r="AS12" s="19"/>
      <c r="AT12" s="19">
        <v>7.3244368940000401E-2</v>
      </c>
      <c r="AU12" s="19">
        <v>9.6766758619565005E-2</v>
      </c>
      <c r="AV12" s="19">
        <v>0</v>
      </c>
    </row>
    <row r="13" spans="2:48" x14ac:dyDescent="0.35">
      <c r="B13" s="16"/>
    </row>
    <row r="14" spans="2:48" x14ac:dyDescent="0.35">
      <c r="B14" t="s">
        <v>81</v>
      </c>
    </row>
    <row r="15" spans="2:48" x14ac:dyDescent="0.35">
      <c r="B15" t="s">
        <v>82</v>
      </c>
    </row>
    <row r="17" spans="2:2" x14ac:dyDescent="0.35">
      <c r="B17"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V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225</v>
      </c>
      <c r="D7" s="10">
        <v>106</v>
      </c>
      <c r="E7" s="10">
        <v>119</v>
      </c>
      <c r="F7" s="10"/>
      <c r="G7" s="10">
        <v>27</v>
      </c>
      <c r="H7" s="10">
        <v>63</v>
      </c>
      <c r="I7" s="10">
        <v>26</v>
      </c>
      <c r="J7" s="10">
        <v>37</v>
      </c>
      <c r="K7" s="10">
        <v>35</v>
      </c>
      <c r="L7" s="10">
        <v>37</v>
      </c>
      <c r="M7" s="10"/>
      <c r="N7" s="10">
        <v>75</v>
      </c>
      <c r="O7" s="10">
        <v>51</v>
      </c>
      <c r="P7" s="10">
        <v>44</v>
      </c>
      <c r="Q7" s="10">
        <v>54</v>
      </c>
      <c r="R7" s="10"/>
      <c r="S7" s="10">
        <v>69</v>
      </c>
      <c r="T7" s="10">
        <v>82</v>
      </c>
      <c r="U7" s="10">
        <v>13</v>
      </c>
      <c r="V7" s="10">
        <v>6</v>
      </c>
      <c r="W7" s="10">
        <v>32</v>
      </c>
      <c r="X7" s="10"/>
      <c r="Y7" s="10">
        <v>40</v>
      </c>
      <c r="Z7" s="10">
        <v>97</v>
      </c>
      <c r="AA7" s="10">
        <v>9</v>
      </c>
      <c r="AB7" s="10"/>
      <c r="AC7" s="10">
        <v>43</v>
      </c>
      <c r="AD7" s="10">
        <v>50</v>
      </c>
      <c r="AE7" s="10">
        <v>68</v>
      </c>
      <c r="AF7" s="10">
        <v>26</v>
      </c>
      <c r="AG7" s="10">
        <v>6</v>
      </c>
      <c r="AH7" s="10"/>
      <c r="AI7" s="10">
        <v>49</v>
      </c>
      <c r="AJ7" s="10">
        <v>79</v>
      </c>
      <c r="AK7" s="10">
        <v>44</v>
      </c>
      <c r="AL7" s="10">
        <v>45</v>
      </c>
      <c r="AM7" s="10"/>
      <c r="AN7" s="10">
        <v>42</v>
      </c>
      <c r="AO7" s="10">
        <v>180</v>
      </c>
      <c r="AP7" s="10"/>
      <c r="AQ7" s="10">
        <v>105</v>
      </c>
      <c r="AR7" s="10">
        <v>120</v>
      </c>
      <c r="AS7" s="10"/>
      <c r="AT7" s="10">
        <v>82</v>
      </c>
      <c r="AU7" s="10">
        <v>29</v>
      </c>
      <c r="AV7" s="10">
        <v>13</v>
      </c>
    </row>
    <row r="8" spans="2:48" ht="30" customHeight="1" x14ac:dyDescent="0.35">
      <c r="B8" s="11" t="s">
        <v>20</v>
      </c>
      <c r="C8" s="11">
        <v>229</v>
      </c>
      <c r="D8" s="11">
        <v>117</v>
      </c>
      <c r="E8" s="11">
        <v>111</v>
      </c>
      <c r="F8" s="11"/>
      <c r="G8" s="11">
        <v>20</v>
      </c>
      <c r="H8" s="11">
        <v>40</v>
      </c>
      <c r="I8" s="11">
        <v>39</v>
      </c>
      <c r="J8" s="11">
        <v>43</v>
      </c>
      <c r="K8" s="11">
        <v>35</v>
      </c>
      <c r="L8" s="11">
        <v>52</v>
      </c>
      <c r="M8" s="11"/>
      <c r="N8" s="11">
        <v>44</v>
      </c>
      <c r="O8" s="11">
        <v>64</v>
      </c>
      <c r="P8" s="11">
        <v>55</v>
      </c>
      <c r="Q8" s="11">
        <v>65</v>
      </c>
      <c r="R8" s="11"/>
      <c r="S8" s="11">
        <v>73</v>
      </c>
      <c r="T8" s="11">
        <v>81</v>
      </c>
      <c r="U8" s="11">
        <v>12</v>
      </c>
      <c r="V8" s="11">
        <v>7</v>
      </c>
      <c r="W8" s="11">
        <v>34</v>
      </c>
      <c r="X8" s="11"/>
      <c r="Y8" s="11">
        <v>37</v>
      </c>
      <c r="Z8" s="11">
        <v>92</v>
      </c>
      <c r="AA8" s="11">
        <v>8</v>
      </c>
      <c r="AB8" s="11"/>
      <c r="AC8" s="11">
        <v>56</v>
      </c>
      <c r="AD8" s="11">
        <v>51</v>
      </c>
      <c r="AE8" s="11">
        <v>57</v>
      </c>
      <c r="AF8" s="11">
        <v>21</v>
      </c>
      <c r="AG8" s="11">
        <v>6</v>
      </c>
      <c r="AH8" s="11"/>
      <c r="AI8" s="11">
        <v>57</v>
      </c>
      <c r="AJ8" s="11">
        <v>84</v>
      </c>
      <c r="AK8" s="11">
        <v>45</v>
      </c>
      <c r="AL8" s="11">
        <v>32</v>
      </c>
      <c r="AM8" s="11"/>
      <c r="AN8" s="11">
        <v>43</v>
      </c>
      <c r="AO8" s="11">
        <v>183</v>
      </c>
      <c r="AP8" s="11"/>
      <c r="AQ8" s="11">
        <v>92</v>
      </c>
      <c r="AR8" s="11">
        <v>137</v>
      </c>
      <c r="AS8" s="11"/>
      <c r="AT8" s="11">
        <v>78</v>
      </c>
      <c r="AU8" s="11">
        <v>27</v>
      </c>
      <c r="AV8" s="11">
        <v>9</v>
      </c>
    </row>
    <row r="9" spans="2:48" ht="72.5" x14ac:dyDescent="0.35">
      <c r="B9" s="18" t="s">
        <v>190</v>
      </c>
      <c r="C9" s="17">
        <v>0.62137583345581804</v>
      </c>
      <c r="D9" s="17">
        <v>0.57131045234275801</v>
      </c>
      <c r="E9" s="17">
        <v>0.67403624981100696</v>
      </c>
      <c r="F9" s="17"/>
      <c r="G9" s="17">
        <v>0.72280390907675496</v>
      </c>
      <c r="H9" s="17">
        <v>0.816141651587589</v>
      </c>
      <c r="I9" s="17">
        <v>0.60907682115583694</v>
      </c>
      <c r="J9" s="17">
        <v>0.587441275634766</v>
      </c>
      <c r="K9" s="17">
        <v>0.64844053547913905</v>
      </c>
      <c r="L9" s="17">
        <v>0.45328107673554102</v>
      </c>
      <c r="M9" s="17"/>
      <c r="N9" s="17">
        <v>0.52016786337266396</v>
      </c>
      <c r="O9" s="17">
        <v>0.63632415140739895</v>
      </c>
      <c r="P9" s="17">
        <v>0.62076320742124502</v>
      </c>
      <c r="Q9" s="17">
        <v>0.66910871104231295</v>
      </c>
      <c r="R9" s="17"/>
      <c r="S9" s="17">
        <v>0.44246624135170698</v>
      </c>
      <c r="T9" s="17">
        <v>0.77341590570926799</v>
      </c>
      <c r="U9" s="17">
        <v>0.57762098523005301</v>
      </c>
      <c r="V9" s="17">
        <v>0.18178345135295701</v>
      </c>
      <c r="W9" s="17">
        <v>0.67258246680663103</v>
      </c>
      <c r="X9" s="17"/>
      <c r="Y9" s="17">
        <v>0.63408242787403002</v>
      </c>
      <c r="Z9" s="17">
        <v>0.72658349391320498</v>
      </c>
      <c r="AA9" s="17">
        <v>0.83298103491405995</v>
      </c>
      <c r="AB9" s="17"/>
      <c r="AC9" s="17">
        <v>0.58586688037004497</v>
      </c>
      <c r="AD9" s="17">
        <v>0.59769355094838394</v>
      </c>
      <c r="AE9" s="17">
        <v>0.65502170743275201</v>
      </c>
      <c r="AF9" s="17">
        <v>0.74566339056374098</v>
      </c>
      <c r="AG9" s="17">
        <v>0.59999214327317696</v>
      </c>
      <c r="AH9" s="17"/>
      <c r="AI9" s="17">
        <v>0.68650254657097698</v>
      </c>
      <c r="AJ9" s="17">
        <v>0.59341905242142401</v>
      </c>
      <c r="AK9" s="17">
        <v>0.61568970202582496</v>
      </c>
      <c r="AL9" s="17">
        <v>0.58774861131601996</v>
      </c>
      <c r="AM9" s="17"/>
      <c r="AN9" s="17">
        <v>0.79514929942677903</v>
      </c>
      <c r="AO9" s="17">
        <v>0.57712884501810902</v>
      </c>
      <c r="AP9" s="17"/>
      <c r="AQ9" s="17">
        <v>0.71632243391966799</v>
      </c>
      <c r="AR9" s="17">
        <v>0.55747875302433503</v>
      </c>
      <c r="AS9" s="17"/>
      <c r="AT9" s="17">
        <v>0.72953109832042595</v>
      </c>
      <c r="AU9" s="17">
        <v>0.55533174157897403</v>
      </c>
      <c r="AV9" s="17">
        <v>0.70889111268370497</v>
      </c>
    </row>
    <row r="10" spans="2:48" ht="58" x14ac:dyDescent="0.35">
      <c r="B10" s="18" t="s">
        <v>191</v>
      </c>
      <c r="C10" s="17">
        <v>0.29253494280971698</v>
      </c>
      <c r="D10" s="17">
        <v>0.33893865488098002</v>
      </c>
      <c r="E10" s="17">
        <v>0.243725990520298</v>
      </c>
      <c r="F10" s="17"/>
      <c r="G10" s="17">
        <v>0.18796924958477401</v>
      </c>
      <c r="H10" s="17">
        <v>0.17356349028798901</v>
      </c>
      <c r="I10" s="17">
        <v>0.234598931497806</v>
      </c>
      <c r="J10" s="17">
        <v>0.32352051678715299</v>
      </c>
      <c r="K10" s="17">
        <v>0.23602963090010301</v>
      </c>
      <c r="L10" s="17">
        <v>0.478228856494893</v>
      </c>
      <c r="M10" s="17"/>
      <c r="N10" s="17">
        <v>0.39139123523135499</v>
      </c>
      <c r="O10" s="17">
        <v>0.236991432373411</v>
      </c>
      <c r="P10" s="17">
        <v>0.319967278207133</v>
      </c>
      <c r="Q10" s="17">
        <v>0.26179089288225699</v>
      </c>
      <c r="R10" s="17"/>
      <c r="S10" s="17">
        <v>0.45810218732552599</v>
      </c>
      <c r="T10" s="17">
        <v>0.155053800753639</v>
      </c>
      <c r="U10" s="17">
        <v>0.42237901476994699</v>
      </c>
      <c r="V10" s="17">
        <v>0.64148536502611697</v>
      </c>
      <c r="W10" s="17">
        <v>0.21151764183969801</v>
      </c>
      <c r="X10" s="17"/>
      <c r="Y10" s="17">
        <v>0.35306960006267701</v>
      </c>
      <c r="Z10" s="17">
        <v>0.23866592064325201</v>
      </c>
      <c r="AA10" s="17">
        <v>0.167018965085941</v>
      </c>
      <c r="AB10" s="17"/>
      <c r="AC10" s="17">
        <v>0.328154667619173</v>
      </c>
      <c r="AD10" s="17">
        <v>0.33726924977582201</v>
      </c>
      <c r="AE10" s="17">
        <v>0.25116728175965802</v>
      </c>
      <c r="AF10" s="17">
        <v>0.17575594903321601</v>
      </c>
      <c r="AG10" s="17">
        <v>0.29001841694378799</v>
      </c>
      <c r="AH10" s="17"/>
      <c r="AI10" s="17">
        <v>0.23478478591365401</v>
      </c>
      <c r="AJ10" s="17">
        <v>0.28712374623930698</v>
      </c>
      <c r="AK10" s="17">
        <v>0.335766197983071</v>
      </c>
      <c r="AL10" s="17">
        <v>0.32090645369605902</v>
      </c>
      <c r="AM10" s="17"/>
      <c r="AN10" s="17">
        <v>0.167212897470256</v>
      </c>
      <c r="AO10" s="17">
        <v>0.32418154815419098</v>
      </c>
      <c r="AP10" s="17"/>
      <c r="AQ10" s="17">
        <v>0.20131588499276301</v>
      </c>
      <c r="AR10" s="17">
        <v>0.353923464839353</v>
      </c>
      <c r="AS10" s="17"/>
      <c r="AT10" s="17">
        <v>0.21417902326056201</v>
      </c>
      <c r="AU10" s="17">
        <v>0.44466825842102597</v>
      </c>
      <c r="AV10" s="17">
        <v>0.29110888731629497</v>
      </c>
    </row>
    <row r="11" spans="2:48" x14ac:dyDescent="0.35">
      <c r="B11" s="18" t="s">
        <v>77</v>
      </c>
      <c r="C11" s="19">
        <v>8.6089223734464398E-2</v>
      </c>
      <c r="D11" s="19">
        <v>8.9750892776262303E-2</v>
      </c>
      <c r="E11" s="19">
        <v>8.2237759668695398E-2</v>
      </c>
      <c r="F11" s="19"/>
      <c r="G11" s="19">
        <v>8.9226841338470905E-2</v>
      </c>
      <c r="H11" s="19">
        <v>1.02948581244222E-2</v>
      </c>
      <c r="I11" s="19">
        <v>0.156324247346358</v>
      </c>
      <c r="J11" s="19">
        <v>8.90382075780808E-2</v>
      </c>
      <c r="K11" s="19">
        <v>0.115529833620758</v>
      </c>
      <c r="L11" s="19">
        <v>6.8490066769566302E-2</v>
      </c>
      <c r="M11" s="19"/>
      <c r="N11" s="19">
        <v>8.8440901395980098E-2</v>
      </c>
      <c r="O11" s="19">
        <v>0.12668441621918999</v>
      </c>
      <c r="P11" s="19">
        <v>5.9269514371621902E-2</v>
      </c>
      <c r="Q11" s="19">
        <v>6.9100396075429699E-2</v>
      </c>
      <c r="R11" s="19"/>
      <c r="S11" s="19">
        <v>9.9431571322766907E-2</v>
      </c>
      <c r="T11" s="19">
        <v>7.1530293537092601E-2</v>
      </c>
      <c r="U11" s="19">
        <v>0</v>
      </c>
      <c r="V11" s="19">
        <v>0.17673118362092599</v>
      </c>
      <c r="W11" s="19">
        <v>0.115899891353671</v>
      </c>
      <c r="X11" s="19"/>
      <c r="Y11" s="19">
        <v>1.28479720632933E-2</v>
      </c>
      <c r="Z11" s="19">
        <v>3.4750585443542897E-2</v>
      </c>
      <c r="AA11" s="19">
        <v>0</v>
      </c>
      <c r="AB11" s="19"/>
      <c r="AC11" s="19">
        <v>8.5978452010782802E-2</v>
      </c>
      <c r="AD11" s="19">
        <v>6.50371992757936E-2</v>
      </c>
      <c r="AE11" s="19">
        <v>9.3811010807590106E-2</v>
      </c>
      <c r="AF11" s="19">
        <v>7.8580660403042596E-2</v>
      </c>
      <c r="AG11" s="19">
        <v>0.10998943978303501</v>
      </c>
      <c r="AH11" s="19"/>
      <c r="AI11" s="19">
        <v>7.8712667515369303E-2</v>
      </c>
      <c r="AJ11" s="19">
        <v>0.119457201339269</v>
      </c>
      <c r="AK11" s="19">
        <v>4.8544099991103998E-2</v>
      </c>
      <c r="AL11" s="19">
        <v>9.1344934987920498E-2</v>
      </c>
      <c r="AM11" s="19"/>
      <c r="AN11" s="19">
        <v>3.7637803102965002E-2</v>
      </c>
      <c r="AO11" s="19">
        <v>9.86896068276997E-2</v>
      </c>
      <c r="AP11" s="19"/>
      <c r="AQ11" s="19">
        <v>8.2361681087569402E-2</v>
      </c>
      <c r="AR11" s="19">
        <v>8.8597782136311795E-2</v>
      </c>
      <c r="AS11" s="19"/>
      <c r="AT11" s="19">
        <v>5.6289878419011903E-2</v>
      </c>
      <c r="AU11" s="19">
        <v>0</v>
      </c>
      <c r="AV11" s="19">
        <v>0</v>
      </c>
    </row>
    <row r="12" spans="2:48" x14ac:dyDescent="0.35">
      <c r="B12" s="16" t="s">
        <v>192</v>
      </c>
    </row>
    <row r="13" spans="2:48" x14ac:dyDescent="0.35">
      <c r="B13" t="s">
        <v>81</v>
      </c>
    </row>
    <row r="14" spans="2:48" x14ac:dyDescent="0.35">
      <c r="B14" t="s">
        <v>82</v>
      </c>
    </row>
    <row r="16" spans="2:48" x14ac:dyDescent="0.35">
      <c r="B16"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V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197</v>
      </c>
      <c r="D7" s="10">
        <v>93</v>
      </c>
      <c r="E7" s="10">
        <v>104</v>
      </c>
      <c r="F7" s="10"/>
      <c r="G7" s="10">
        <v>31</v>
      </c>
      <c r="H7" s="10">
        <v>43</v>
      </c>
      <c r="I7" s="10">
        <v>19</v>
      </c>
      <c r="J7" s="10">
        <v>25</v>
      </c>
      <c r="K7" s="10">
        <v>39</v>
      </c>
      <c r="L7" s="10">
        <v>40</v>
      </c>
      <c r="M7" s="10"/>
      <c r="N7" s="10">
        <v>57</v>
      </c>
      <c r="O7" s="10">
        <v>51</v>
      </c>
      <c r="P7" s="10">
        <v>41</v>
      </c>
      <c r="Q7" s="10">
        <v>47</v>
      </c>
      <c r="R7" s="10"/>
      <c r="S7" s="10">
        <v>55</v>
      </c>
      <c r="T7" s="10">
        <v>78</v>
      </c>
      <c r="U7" s="10">
        <v>15</v>
      </c>
      <c r="V7" s="10">
        <v>3</v>
      </c>
      <c r="W7" s="10">
        <v>24</v>
      </c>
      <c r="X7" s="10"/>
      <c r="Y7" s="10">
        <v>34</v>
      </c>
      <c r="Z7" s="10">
        <v>84</v>
      </c>
      <c r="AA7" s="10">
        <v>13</v>
      </c>
      <c r="AB7" s="10"/>
      <c r="AC7" s="10">
        <v>44</v>
      </c>
      <c r="AD7" s="10">
        <v>37</v>
      </c>
      <c r="AE7" s="10">
        <v>63</v>
      </c>
      <c r="AF7" s="10">
        <v>21</v>
      </c>
      <c r="AG7" s="10">
        <v>3</v>
      </c>
      <c r="AH7" s="10"/>
      <c r="AI7" s="10">
        <v>43</v>
      </c>
      <c r="AJ7" s="10">
        <v>77</v>
      </c>
      <c r="AK7" s="10">
        <v>30</v>
      </c>
      <c r="AL7" s="10">
        <v>39</v>
      </c>
      <c r="AM7" s="10"/>
      <c r="AN7" s="10">
        <v>27</v>
      </c>
      <c r="AO7" s="10">
        <v>168</v>
      </c>
      <c r="AP7" s="10"/>
      <c r="AQ7" s="10">
        <v>91</v>
      </c>
      <c r="AR7" s="10">
        <v>103</v>
      </c>
      <c r="AS7" s="10"/>
      <c r="AT7" s="10">
        <v>67</v>
      </c>
      <c r="AU7" s="10">
        <v>28</v>
      </c>
      <c r="AV7" s="10">
        <v>13</v>
      </c>
    </row>
    <row r="8" spans="2:48" ht="30" customHeight="1" x14ac:dyDescent="0.35">
      <c r="B8" s="11" t="s">
        <v>20</v>
      </c>
      <c r="C8" s="11">
        <v>210</v>
      </c>
      <c r="D8" s="11">
        <v>116</v>
      </c>
      <c r="E8" s="11">
        <v>94</v>
      </c>
      <c r="F8" s="11"/>
      <c r="G8" s="11">
        <v>21</v>
      </c>
      <c r="H8" s="11">
        <v>28</v>
      </c>
      <c r="I8" s="11">
        <v>29</v>
      </c>
      <c r="J8" s="11">
        <v>31</v>
      </c>
      <c r="K8" s="11">
        <v>38</v>
      </c>
      <c r="L8" s="11">
        <v>61</v>
      </c>
      <c r="M8" s="11"/>
      <c r="N8" s="11">
        <v>33</v>
      </c>
      <c r="O8" s="11">
        <v>67</v>
      </c>
      <c r="P8" s="11">
        <v>50</v>
      </c>
      <c r="Q8" s="11">
        <v>59</v>
      </c>
      <c r="R8" s="11"/>
      <c r="S8" s="11">
        <v>67</v>
      </c>
      <c r="T8" s="11">
        <v>78</v>
      </c>
      <c r="U8" s="11">
        <v>13</v>
      </c>
      <c r="V8" s="11">
        <v>3</v>
      </c>
      <c r="W8" s="11">
        <v>28</v>
      </c>
      <c r="X8" s="11"/>
      <c r="Y8" s="11">
        <v>34</v>
      </c>
      <c r="Z8" s="11">
        <v>85</v>
      </c>
      <c r="AA8" s="11">
        <v>12</v>
      </c>
      <c r="AB8" s="11"/>
      <c r="AC8" s="11">
        <v>59</v>
      </c>
      <c r="AD8" s="11">
        <v>41</v>
      </c>
      <c r="AE8" s="11">
        <v>54</v>
      </c>
      <c r="AF8" s="11">
        <v>17</v>
      </c>
      <c r="AG8" s="11">
        <v>2</v>
      </c>
      <c r="AH8" s="11"/>
      <c r="AI8" s="11">
        <v>49</v>
      </c>
      <c r="AJ8" s="11">
        <v>90</v>
      </c>
      <c r="AK8" s="11">
        <v>32</v>
      </c>
      <c r="AL8" s="11">
        <v>29</v>
      </c>
      <c r="AM8" s="11"/>
      <c r="AN8" s="11">
        <v>29</v>
      </c>
      <c r="AO8" s="11">
        <v>179</v>
      </c>
      <c r="AP8" s="11"/>
      <c r="AQ8" s="11">
        <v>88</v>
      </c>
      <c r="AR8" s="11">
        <v>120</v>
      </c>
      <c r="AS8" s="11"/>
      <c r="AT8" s="11">
        <v>69</v>
      </c>
      <c r="AU8" s="11">
        <v>28</v>
      </c>
      <c r="AV8" s="11">
        <v>11</v>
      </c>
    </row>
    <row r="9" spans="2:48" ht="72.5" x14ac:dyDescent="0.35">
      <c r="B9" s="18" t="s">
        <v>193</v>
      </c>
      <c r="C9" s="17">
        <v>0.61196274860821998</v>
      </c>
      <c r="D9" s="17">
        <v>0.61008463096180499</v>
      </c>
      <c r="E9" s="17">
        <v>0.61427261219417595</v>
      </c>
      <c r="F9" s="17"/>
      <c r="G9" s="17">
        <v>0.60491860818685295</v>
      </c>
      <c r="H9" s="17">
        <v>0.65298447999281295</v>
      </c>
      <c r="I9" s="17">
        <v>0.78256719958202403</v>
      </c>
      <c r="J9" s="17">
        <v>0.67749400400618198</v>
      </c>
      <c r="K9" s="17">
        <v>0.57810615728418802</v>
      </c>
      <c r="L9" s="17">
        <v>0.501838631690116</v>
      </c>
      <c r="M9" s="17"/>
      <c r="N9" s="17">
        <v>0.55738104931023602</v>
      </c>
      <c r="O9" s="17">
        <v>0.61297556924695495</v>
      </c>
      <c r="P9" s="17">
        <v>0.65992207398074898</v>
      </c>
      <c r="Q9" s="17">
        <v>0.60835238835364702</v>
      </c>
      <c r="R9" s="17"/>
      <c r="S9" s="17">
        <v>0.44098765581548099</v>
      </c>
      <c r="T9" s="17">
        <v>0.72282852985738599</v>
      </c>
      <c r="U9" s="17">
        <v>0.63172513854135803</v>
      </c>
      <c r="V9" s="17">
        <v>1</v>
      </c>
      <c r="W9" s="17">
        <v>0.78450742121348604</v>
      </c>
      <c r="X9" s="17"/>
      <c r="Y9" s="17">
        <v>0.53170625958463502</v>
      </c>
      <c r="Z9" s="17">
        <v>0.70552221576675</v>
      </c>
      <c r="AA9" s="17">
        <v>0.89204868888322297</v>
      </c>
      <c r="AB9" s="17"/>
      <c r="AC9" s="17">
        <v>0.65565621414920505</v>
      </c>
      <c r="AD9" s="17">
        <v>0.51806879841545295</v>
      </c>
      <c r="AE9" s="17">
        <v>0.57277557680671498</v>
      </c>
      <c r="AF9" s="17">
        <v>0.768530188658895</v>
      </c>
      <c r="AG9" s="17">
        <v>0.72365979066035302</v>
      </c>
      <c r="AH9" s="17"/>
      <c r="AI9" s="17">
        <v>0.65463688655734098</v>
      </c>
      <c r="AJ9" s="17">
        <v>0.60984690995292501</v>
      </c>
      <c r="AK9" s="17">
        <v>0.68857230923444901</v>
      </c>
      <c r="AL9" s="17">
        <v>0.59336563429840306</v>
      </c>
      <c r="AM9" s="17"/>
      <c r="AN9" s="17">
        <v>0.79329774523979901</v>
      </c>
      <c r="AO9" s="17">
        <v>0.583428984255699</v>
      </c>
      <c r="AP9" s="17"/>
      <c r="AQ9" s="17">
        <v>0.68444192701114803</v>
      </c>
      <c r="AR9" s="17">
        <v>0.56592846313860101</v>
      </c>
      <c r="AS9" s="17"/>
      <c r="AT9" s="17">
        <v>0.76531964314108603</v>
      </c>
      <c r="AU9" s="17">
        <v>0.50216956818861602</v>
      </c>
      <c r="AV9" s="17">
        <v>0.85923866162686002</v>
      </c>
    </row>
    <row r="10" spans="2:48" ht="58" x14ac:dyDescent="0.35">
      <c r="B10" s="18" t="s">
        <v>191</v>
      </c>
      <c r="C10" s="17">
        <v>0.28975916905573101</v>
      </c>
      <c r="D10" s="17">
        <v>0.30277006081395502</v>
      </c>
      <c r="E10" s="17">
        <v>0.27375730402321002</v>
      </c>
      <c r="F10" s="17"/>
      <c r="G10" s="17">
        <v>0.26465307962321299</v>
      </c>
      <c r="H10" s="17">
        <v>0.22624977146086001</v>
      </c>
      <c r="I10" s="17">
        <v>0.14295616928176999</v>
      </c>
      <c r="J10" s="17">
        <v>0.29758347724406098</v>
      </c>
      <c r="K10" s="17">
        <v>0.36982978908848202</v>
      </c>
      <c r="L10" s="17">
        <v>0.34444933286152901</v>
      </c>
      <c r="M10" s="17"/>
      <c r="N10" s="17">
        <v>0.35932156155047201</v>
      </c>
      <c r="O10" s="17">
        <v>0.30168867475844402</v>
      </c>
      <c r="P10" s="17">
        <v>0.325371677933529</v>
      </c>
      <c r="Q10" s="17">
        <v>0.211803897883454</v>
      </c>
      <c r="R10" s="17"/>
      <c r="S10" s="17">
        <v>0.50225835586249701</v>
      </c>
      <c r="T10" s="17">
        <v>0.136251170931486</v>
      </c>
      <c r="U10" s="17">
        <v>0.36827486145864202</v>
      </c>
      <c r="V10" s="17">
        <v>0</v>
      </c>
      <c r="W10" s="17">
        <v>0.15010646486321799</v>
      </c>
      <c r="X10" s="17"/>
      <c r="Y10" s="17">
        <v>0.379120068637334</v>
      </c>
      <c r="Z10" s="17">
        <v>0.190293459977247</v>
      </c>
      <c r="AA10" s="17">
        <v>0.107951311116777</v>
      </c>
      <c r="AB10" s="17"/>
      <c r="AC10" s="17">
        <v>0.243094607958635</v>
      </c>
      <c r="AD10" s="17">
        <v>0.34347021092864799</v>
      </c>
      <c r="AE10" s="17">
        <v>0.31759969061648002</v>
      </c>
      <c r="AF10" s="17">
        <v>0.137307719382293</v>
      </c>
      <c r="AG10" s="17">
        <v>0.27634020933964698</v>
      </c>
      <c r="AH10" s="17"/>
      <c r="AI10" s="17">
        <v>0.23416984831500101</v>
      </c>
      <c r="AJ10" s="17">
        <v>0.29214980678111602</v>
      </c>
      <c r="AK10" s="17">
        <v>0.30050343374350003</v>
      </c>
      <c r="AL10" s="17">
        <v>0.31538462308880899</v>
      </c>
      <c r="AM10" s="17"/>
      <c r="AN10" s="17">
        <v>0.14363499285659601</v>
      </c>
      <c r="AO10" s="17">
        <v>0.31603950618858001</v>
      </c>
      <c r="AP10" s="17"/>
      <c r="AQ10" s="17">
        <v>0.22391819884942199</v>
      </c>
      <c r="AR10" s="17">
        <v>0.336108742615571</v>
      </c>
      <c r="AS10" s="17"/>
      <c r="AT10" s="17">
        <v>0.150906773380137</v>
      </c>
      <c r="AU10" s="17">
        <v>0.49783043181138398</v>
      </c>
      <c r="AV10" s="17">
        <v>0.14076133837314</v>
      </c>
    </row>
    <row r="11" spans="2:48" x14ac:dyDescent="0.35">
      <c r="B11" s="18" t="s">
        <v>77</v>
      </c>
      <c r="C11" s="19">
        <v>9.8278082336048303E-2</v>
      </c>
      <c r="D11" s="19">
        <v>8.7145308224239604E-2</v>
      </c>
      <c r="E11" s="19">
        <v>0.111970083782615</v>
      </c>
      <c r="F11" s="19"/>
      <c r="G11" s="19">
        <v>0.130428312189933</v>
      </c>
      <c r="H11" s="19">
        <v>0.120765748546327</v>
      </c>
      <c r="I11" s="19">
        <v>7.4476631136205396E-2</v>
      </c>
      <c r="J11" s="19">
        <v>2.4922518749757101E-2</v>
      </c>
      <c r="K11" s="19">
        <v>5.2064053627330097E-2</v>
      </c>
      <c r="L11" s="19">
        <v>0.15371203544835599</v>
      </c>
      <c r="M11" s="19"/>
      <c r="N11" s="19">
        <v>8.3297389139291897E-2</v>
      </c>
      <c r="O11" s="19">
        <v>8.5335755994600498E-2</v>
      </c>
      <c r="P11" s="19">
        <v>1.47062480857225E-2</v>
      </c>
      <c r="Q11" s="19">
        <v>0.17984371376289901</v>
      </c>
      <c r="R11" s="19"/>
      <c r="S11" s="19">
        <v>5.6753988322021498E-2</v>
      </c>
      <c r="T11" s="19">
        <v>0.140920299211128</v>
      </c>
      <c r="U11" s="19">
        <v>0</v>
      </c>
      <c r="V11" s="19">
        <v>0</v>
      </c>
      <c r="W11" s="19">
        <v>6.5386113923296602E-2</v>
      </c>
      <c r="X11" s="19"/>
      <c r="Y11" s="19">
        <v>8.9173671778029998E-2</v>
      </c>
      <c r="Z11" s="19">
        <v>0.10418432425600301</v>
      </c>
      <c r="AA11" s="19">
        <v>0</v>
      </c>
      <c r="AB11" s="19"/>
      <c r="AC11" s="19">
        <v>0.10124917789215999</v>
      </c>
      <c r="AD11" s="19">
        <v>0.13846099065589901</v>
      </c>
      <c r="AE11" s="19">
        <v>0.109624732576805</v>
      </c>
      <c r="AF11" s="19">
        <v>9.4162091958811298E-2</v>
      </c>
      <c r="AG11" s="19">
        <v>0</v>
      </c>
      <c r="AH11" s="19"/>
      <c r="AI11" s="19">
        <v>0.111193265127657</v>
      </c>
      <c r="AJ11" s="19">
        <v>9.8003283265959196E-2</v>
      </c>
      <c r="AK11" s="19">
        <v>1.0924257022050901E-2</v>
      </c>
      <c r="AL11" s="19">
        <v>9.1249742612787996E-2</v>
      </c>
      <c r="AM11" s="19"/>
      <c r="AN11" s="19">
        <v>6.3067261903604593E-2</v>
      </c>
      <c r="AO11" s="19">
        <v>0.10053150955572</v>
      </c>
      <c r="AP11" s="19"/>
      <c r="AQ11" s="19">
        <v>9.16398741394297E-2</v>
      </c>
      <c r="AR11" s="19">
        <v>9.7962794245828003E-2</v>
      </c>
      <c r="AS11" s="19"/>
      <c r="AT11" s="19">
        <v>8.3773583478776906E-2</v>
      </c>
      <c r="AU11" s="19">
        <v>0</v>
      </c>
      <c r="AV11" s="19">
        <v>0</v>
      </c>
    </row>
    <row r="12" spans="2:48" x14ac:dyDescent="0.35">
      <c r="B12" s="16" t="s">
        <v>192</v>
      </c>
    </row>
    <row r="13" spans="2:48" x14ac:dyDescent="0.35">
      <c r="B13" t="s">
        <v>81</v>
      </c>
    </row>
    <row r="14" spans="2:48" x14ac:dyDescent="0.35">
      <c r="B14" t="s">
        <v>82</v>
      </c>
    </row>
    <row r="16" spans="2:48" x14ac:dyDescent="0.35">
      <c r="B16"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V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198</v>
      </c>
      <c r="D7" s="10">
        <v>93</v>
      </c>
      <c r="E7" s="10">
        <v>105</v>
      </c>
      <c r="F7" s="10"/>
      <c r="G7" s="10">
        <v>25</v>
      </c>
      <c r="H7" s="10">
        <v>40</v>
      </c>
      <c r="I7" s="10">
        <v>19</v>
      </c>
      <c r="J7" s="10">
        <v>29</v>
      </c>
      <c r="K7" s="10">
        <v>40</v>
      </c>
      <c r="L7" s="10">
        <v>45</v>
      </c>
      <c r="M7" s="10"/>
      <c r="N7" s="10">
        <v>64</v>
      </c>
      <c r="O7" s="10">
        <v>49</v>
      </c>
      <c r="P7" s="10">
        <v>38</v>
      </c>
      <c r="Q7" s="10">
        <v>47</v>
      </c>
      <c r="R7" s="10"/>
      <c r="S7" s="10">
        <v>67</v>
      </c>
      <c r="T7" s="10">
        <v>73</v>
      </c>
      <c r="U7" s="10">
        <v>10</v>
      </c>
      <c r="V7" s="10">
        <v>6</v>
      </c>
      <c r="W7" s="10">
        <v>22</v>
      </c>
      <c r="X7" s="10"/>
      <c r="Y7" s="10">
        <v>30</v>
      </c>
      <c r="Z7" s="10">
        <v>89</v>
      </c>
      <c r="AA7" s="10">
        <v>10</v>
      </c>
      <c r="AB7" s="10"/>
      <c r="AC7" s="10">
        <v>43</v>
      </c>
      <c r="AD7" s="10">
        <v>44</v>
      </c>
      <c r="AE7" s="10">
        <v>57</v>
      </c>
      <c r="AF7" s="10">
        <v>25</v>
      </c>
      <c r="AG7" s="10">
        <v>3</v>
      </c>
      <c r="AH7" s="10"/>
      <c r="AI7" s="10">
        <v>37</v>
      </c>
      <c r="AJ7" s="10">
        <v>93</v>
      </c>
      <c r="AK7" s="10">
        <v>31</v>
      </c>
      <c r="AL7" s="10">
        <v>31</v>
      </c>
      <c r="AM7" s="10"/>
      <c r="AN7" s="10">
        <v>28</v>
      </c>
      <c r="AO7" s="10">
        <v>165</v>
      </c>
      <c r="AP7" s="10"/>
      <c r="AQ7" s="10">
        <v>76</v>
      </c>
      <c r="AR7" s="10">
        <v>121</v>
      </c>
      <c r="AS7" s="10"/>
      <c r="AT7" s="10">
        <v>70</v>
      </c>
      <c r="AU7" s="10">
        <v>22</v>
      </c>
      <c r="AV7" s="10">
        <v>13</v>
      </c>
    </row>
    <row r="8" spans="2:48" ht="30" customHeight="1" x14ac:dyDescent="0.35">
      <c r="B8" s="11" t="s">
        <v>20</v>
      </c>
      <c r="C8" s="11">
        <v>212</v>
      </c>
      <c r="D8" s="11">
        <v>115</v>
      </c>
      <c r="E8" s="11">
        <v>96</v>
      </c>
      <c r="F8" s="11"/>
      <c r="G8" s="11">
        <v>17</v>
      </c>
      <c r="H8" s="11">
        <v>24</v>
      </c>
      <c r="I8" s="11">
        <v>29</v>
      </c>
      <c r="J8" s="11">
        <v>37</v>
      </c>
      <c r="K8" s="11">
        <v>39</v>
      </c>
      <c r="L8" s="11">
        <v>65</v>
      </c>
      <c r="M8" s="11"/>
      <c r="N8" s="11">
        <v>38</v>
      </c>
      <c r="O8" s="11">
        <v>68</v>
      </c>
      <c r="P8" s="11">
        <v>46</v>
      </c>
      <c r="Q8" s="11">
        <v>59</v>
      </c>
      <c r="R8" s="11"/>
      <c r="S8" s="11">
        <v>83</v>
      </c>
      <c r="T8" s="11">
        <v>77</v>
      </c>
      <c r="U8" s="11">
        <v>8</v>
      </c>
      <c r="V8" s="11">
        <v>7</v>
      </c>
      <c r="W8" s="11">
        <v>21</v>
      </c>
      <c r="X8" s="11"/>
      <c r="Y8" s="11">
        <v>34</v>
      </c>
      <c r="Z8" s="11">
        <v>92</v>
      </c>
      <c r="AA8" s="11">
        <v>7</v>
      </c>
      <c r="AB8" s="11"/>
      <c r="AC8" s="11">
        <v>57</v>
      </c>
      <c r="AD8" s="11">
        <v>46</v>
      </c>
      <c r="AE8" s="11">
        <v>51</v>
      </c>
      <c r="AF8" s="11">
        <v>19</v>
      </c>
      <c r="AG8" s="11">
        <v>1</v>
      </c>
      <c r="AH8" s="11"/>
      <c r="AI8" s="11">
        <v>42</v>
      </c>
      <c r="AJ8" s="11">
        <v>108</v>
      </c>
      <c r="AK8" s="11">
        <v>32</v>
      </c>
      <c r="AL8" s="11">
        <v>23</v>
      </c>
      <c r="AM8" s="11"/>
      <c r="AN8" s="11">
        <v>31</v>
      </c>
      <c r="AO8" s="11">
        <v>177</v>
      </c>
      <c r="AP8" s="11"/>
      <c r="AQ8" s="11">
        <v>76</v>
      </c>
      <c r="AR8" s="11">
        <v>135</v>
      </c>
      <c r="AS8" s="11"/>
      <c r="AT8" s="11">
        <v>72</v>
      </c>
      <c r="AU8" s="11">
        <v>24</v>
      </c>
      <c r="AV8" s="11">
        <v>10</v>
      </c>
    </row>
    <row r="9" spans="2:48" ht="87" x14ac:dyDescent="0.35">
      <c r="B9" s="18" t="s">
        <v>194</v>
      </c>
      <c r="C9" s="17">
        <v>0.56867880390173897</v>
      </c>
      <c r="D9" s="17">
        <v>0.59867615117023498</v>
      </c>
      <c r="E9" s="17">
        <v>0.53286897363914798</v>
      </c>
      <c r="F9" s="17"/>
      <c r="G9" s="17">
        <v>0.65141575082785597</v>
      </c>
      <c r="H9" s="17">
        <v>0.77731011550217299</v>
      </c>
      <c r="I9" s="17">
        <v>0.72743488441134596</v>
      </c>
      <c r="J9" s="17">
        <v>0.48311777383203602</v>
      </c>
      <c r="K9" s="17">
        <v>0.59851085237576696</v>
      </c>
      <c r="L9" s="17">
        <v>0.42890102894832599</v>
      </c>
      <c r="M9" s="17"/>
      <c r="N9" s="17">
        <v>0.60616118805000496</v>
      </c>
      <c r="O9" s="17">
        <v>0.52490837182401595</v>
      </c>
      <c r="P9" s="17">
        <v>0.59521848878816896</v>
      </c>
      <c r="Q9" s="17">
        <v>0.57417542772561003</v>
      </c>
      <c r="R9" s="17"/>
      <c r="S9" s="17">
        <v>0.35258126319559902</v>
      </c>
      <c r="T9" s="17">
        <v>0.71334238257220794</v>
      </c>
      <c r="U9" s="17">
        <v>0.42030357939783802</v>
      </c>
      <c r="V9" s="17">
        <v>0.60080408993144396</v>
      </c>
      <c r="W9" s="17">
        <v>0.85578834702282702</v>
      </c>
      <c r="X9" s="17"/>
      <c r="Y9" s="17">
        <v>0.412003693990595</v>
      </c>
      <c r="Z9" s="17">
        <v>0.67272776434574</v>
      </c>
      <c r="AA9" s="17">
        <v>0.901566701684968</v>
      </c>
      <c r="AB9" s="17"/>
      <c r="AC9" s="17">
        <v>0.64326951367282204</v>
      </c>
      <c r="AD9" s="17">
        <v>0.53950620432727703</v>
      </c>
      <c r="AE9" s="17">
        <v>0.44659581417191702</v>
      </c>
      <c r="AF9" s="17">
        <v>0.85650821658038301</v>
      </c>
      <c r="AG9" s="17">
        <v>1</v>
      </c>
      <c r="AH9" s="17"/>
      <c r="AI9" s="17">
        <v>0.62912144886381605</v>
      </c>
      <c r="AJ9" s="17">
        <v>0.55805497501913204</v>
      </c>
      <c r="AK9" s="17">
        <v>0.58403806204785402</v>
      </c>
      <c r="AL9" s="17">
        <v>0.58953592597895099</v>
      </c>
      <c r="AM9" s="17"/>
      <c r="AN9" s="17">
        <v>0.63137248072356</v>
      </c>
      <c r="AO9" s="17">
        <v>0.56530337604883396</v>
      </c>
      <c r="AP9" s="17"/>
      <c r="AQ9" s="17">
        <v>0.64222886400428003</v>
      </c>
      <c r="AR9" s="17">
        <v>0.52564048247220596</v>
      </c>
      <c r="AS9" s="17"/>
      <c r="AT9" s="17">
        <v>0.72797801148617802</v>
      </c>
      <c r="AU9" s="17">
        <v>0.39964531728597502</v>
      </c>
      <c r="AV9" s="17">
        <v>0.77410968838286998</v>
      </c>
    </row>
    <row r="10" spans="2:48" ht="58" x14ac:dyDescent="0.35">
      <c r="B10" s="18" t="s">
        <v>191</v>
      </c>
      <c r="C10" s="17">
        <v>0.37632199912408498</v>
      </c>
      <c r="D10" s="17">
        <v>0.39372851424658101</v>
      </c>
      <c r="E10" s="17">
        <v>0.355542683325904</v>
      </c>
      <c r="F10" s="17"/>
      <c r="G10" s="17">
        <v>0.30291562523997401</v>
      </c>
      <c r="H10" s="17">
        <v>0.16234240819137899</v>
      </c>
      <c r="I10" s="17">
        <v>0.18986447529429401</v>
      </c>
      <c r="J10" s="17">
        <v>0.44316188152218799</v>
      </c>
      <c r="K10" s="17">
        <v>0.389273362214344</v>
      </c>
      <c r="L10" s="17">
        <v>0.51292132964342296</v>
      </c>
      <c r="M10" s="17"/>
      <c r="N10" s="17">
        <v>0.30032164792787702</v>
      </c>
      <c r="O10" s="17">
        <v>0.43120443038371797</v>
      </c>
      <c r="P10" s="17">
        <v>0.40478151121183098</v>
      </c>
      <c r="Q10" s="17">
        <v>0.33960211416887498</v>
      </c>
      <c r="R10" s="17"/>
      <c r="S10" s="17">
        <v>0.62093863614843503</v>
      </c>
      <c r="T10" s="17">
        <v>0.181080686859906</v>
      </c>
      <c r="U10" s="17">
        <v>0.57969642060216198</v>
      </c>
      <c r="V10" s="17">
        <v>0.39919591006855598</v>
      </c>
      <c r="W10" s="17">
        <v>0.121491534263117</v>
      </c>
      <c r="X10" s="17"/>
      <c r="Y10" s="17">
        <v>0.587996306009405</v>
      </c>
      <c r="Z10" s="17">
        <v>0.26457428203264</v>
      </c>
      <c r="AA10" s="17">
        <v>9.8433298315031503E-2</v>
      </c>
      <c r="AB10" s="17"/>
      <c r="AC10" s="17">
        <v>0.322136727900668</v>
      </c>
      <c r="AD10" s="17">
        <v>0.396951771047032</v>
      </c>
      <c r="AE10" s="17">
        <v>0.48276229037582102</v>
      </c>
      <c r="AF10" s="17">
        <v>5.7453781931864401E-2</v>
      </c>
      <c r="AG10" s="17">
        <v>0</v>
      </c>
      <c r="AH10" s="17"/>
      <c r="AI10" s="17">
        <v>0.31533995871381798</v>
      </c>
      <c r="AJ10" s="17">
        <v>0.38791210159400702</v>
      </c>
      <c r="AK10" s="17">
        <v>0.37128512579735001</v>
      </c>
      <c r="AL10" s="17">
        <v>0.356395006640297</v>
      </c>
      <c r="AM10" s="17"/>
      <c r="AN10" s="17">
        <v>0.24813680271735</v>
      </c>
      <c r="AO10" s="17">
        <v>0.390010678194122</v>
      </c>
      <c r="AP10" s="17"/>
      <c r="AQ10" s="17">
        <v>0.296198929724657</v>
      </c>
      <c r="AR10" s="17">
        <v>0.42292197012257898</v>
      </c>
      <c r="AS10" s="17"/>
      <c r="AT10" s="17">
        <v>0.221605542663386</v>
      </c>
      <c r="AU10" s="17">
        <v>0.60035468271402503</v>
      </c>
      <c r="AV10" s="17">
        <v>0.22589031161713</v>
      </c>
    </row>
    <row r="11" spans="2:48" x14ac:dyDescent="0.35">
      <c r="B11" s="18" t="s">
        <v>77</v>
      </c>
      <c r="C11" s="19">
        <v>5.4999196974176302E-2</v>
      </c>
      <c r="D11" s="19">
        <v>7.5953345831838697E-3</v>
      </c>
      <c r="E11" s="19">
        <v>0.11158834303494899</v>
      </c>
      <c r="F11" s="19"/>
      <c r="G11" s="19">
        <v>4.5668623932170499E-2</v>
      </c>
      <c r="H11" s="19">
        <v>6.0347476306448398E-2</v>
      </c>
      <c r="I11" s="19">
        <v>8.2700640294359903E-2</v>
      </c>
      <c r="J11" s="19">
        <v>7.3720344645775801E-2</v>
      </c>
      <c r="K11" s="19">
        <v>1.2215785409888699E-2</v>
      </c>
      <c r="L11" s="19">
        <v>5.8177641408250998E-2</v>
      </c>
      <c r="M11" s="19"/>
      <c r="N11" s="19">
        <v>9.3517164022118002E-2</v>
      </c>
      <c r="O11" s="19">
        <v>4.3887197792265797E-2</v>
      </c>
      <c r="P11" s="19">
        <v>0</v>
      </c>
      <c r="Q11" s="19">
        <v>8.6222458105515598E-2</v>
      </c>
      <c r="R11" s="19"/>
      <c r="S11" s="19">
        <v>2.6480100655965899E-2</v>
      </c>
      <c r="T11" s="19">
        <v>0.105576930567886</v>
      </c>
      <c r="U11" s="19">
        <v>0</v>
      </c>
      <c r="V11" s="19">
        <v>0</v>
      </c>
      <c r="W11" s="19">
        <v>2.27201187140561E-2</v>
      </c>
      <c r="X11" s="19"/>
      <c r="Y11" s="19">
        <v>0</v>
      </c>
      <c r="Z11" s="19">
        <v>6.2697953621619507E-2</v>
      </c>
      <c r="AA11" s="19">
        <v>0</v>
      </c>
      <c r="AB11" s="19"/>
      <c r="AC11" s="19">
        <v>3.4593758426510399E-2</v>
      </c>
      <c r="AD11" s="19">
        <v>6.3542024625690696E-2</v>
      </c>
      <c r="AE11" s="19">
        <v>7.0641895452262196E-2</v>
      </c>
      <c r="AF11" s="19">
        <v>8.6038001487752702E-2</v>
      </c>
      <c r="AG11" s="19">
        <v>0</v>
      </c>
      <c r="AH11" s="19"/>
      <c r="AI11" s="19">
        <v>5.5538592422365099E-2</v>
      </c>
      <c r="AJ11" s="19">
        <v>5.4032923386860797E-2</v>
      </c>
      <c r="AK11" s="19">
        <v>4.4676812154795499E-2</v>
      </c>
      <c r="AL11" s="19">
        <v>5.4069067380751498E-2</v>
      </c>
      <c r="AM11" s="19"/>
      <c r="AN11" s="19">
        <v>0.12049071655908999</v>
      </c>
      <c r="AO11" s="19">
        <v>4.4685945757043502E-2</v>
      </c>
      <c r="AP11" s="19"/>
      <c r="AQ11" s="19">
        <v>6.1572206271063003E-2</v>
      </c>
      <c r="AR11" s="19">
        <v>5.1437547405215202E-2</v>
      </c>
      <c r="AS11" s="19"/>
      <c r="AT11" s="19">
        <v>5.0416445850436802E-2</v>
      </c>
      <c r="AU11" s="19">
        <v>0</v>
      </c>
      <c r="AV11" s="19">
        <v>0</v>
      </c>
    </row>
    <row r="12" spans="2:48" x14ac:dyDescent="0.35">
      <c r="B12" s="16" t="s">
        <v>192</v>
      </c>
    </row>
    <row r="13" spans="2:48" x14ac:dyDescent="0.35">
      <c r="B13" t="s">
        <v>81</v>
      </c>
    </row>
    <row r="14" spans="2:48" x14ac:dyDescent="0.35">
      <c r="B14" t="s">
        <v>82</v>
      </c>
    </row>
    <row r="16" spans="2:48" x14ac:dyDescent="0.35">
      <c r="B16"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V22"/>
  <sheetViews>
    <sheetView showGridLines="0" workbookViewId="0">
      <pane xSplit="2" topLeftCell="C1" activePane="topRight" state="frozen"/>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439</v>
      </c>
      <c r="D7" s="10">
        <v>194</v>
      </c>
      <c r="E7" s="10">
        <v>245</v>
      </c>
      <c r="F7" s="10"/>
      <c r="G7" s="10">
        <v>70</v>
      </c>
      <c r="H7" s="10">
        <v>119</v>
      </c>
      <c r="I7" s="10">
        <v>48</v>
      </c>
      <c r="J7" s="10">
        <v>61</v>
      </c>
      <c r="K7" s="10">
        <v>67</v>
      </c>
      <c r="L7" s="10">
        <v>74</v>
      </c>
      <c r="M7" s="10"/>
      <c r="N7" s="10">
        <v>148</v>
      </c>
      <c r="O7" s="10">
        <v>103</v>
      </c>
      <c r="P7" s="10">
        <v>78</v>
      </c>
      <c r="Q7" s="10">
        <v>108</v>
      </c>
      <c r="R7" s="10"/>
      <c r="S7" s="10">
        <v>135</v>
      </c>
      <c r="T7" s="10">
        <v>159</v>
      </c>
      <c r="U7" s="10">
        <v>28</v>
      </c>
      <c r="V7" s="10">
        <v>12</v>
      </c>
      <c r="W7" s="10">
        <v>53</v>
      </c>
      <c r="X7" s="10"/>
      <c r="Y7" s="10">
        <v>79</v>
      </c>
      <c r="Z7" s="10">
        <v>182</v>
      </c>
      <c r="AA7" s="10">
        <v>23</v>
      </c>
      <c r="AB7" s="10"/>
      <c r="AC7" s="10">
        <v>96</v>
      </c>
      <c r="AD7" s="10">
        <v>89</v>
      </c>
      <c r="AE7" s="10">
        <v>139</v>
      </c>
      <c r="AF7" s="10">
        <v>49</v>
      </c>
      <c r="AG7" s="10">
        <v>8</v>
      </c>
      <c r="AH7" s="10"/>
      <c r="AI7" s="10">
        <v>95</v>
      </c>
      <c r="AJ7" s="10">
        <v>167</v>
      </c>
      <c r="AK7" s="10">
        <v>76</v>
      </c>
      <c r="AL7" s="10">
        <v>86</v>
      </c>
      <c r="AM7" s="10"/>
      <c r="AN7" s="10">
        <v>73</v>
      </c>
      <c r="AO7" s="10">
        <v>358</v>
      </c>
      <c r="AP7" s="10"/>
      <c r="AQ7" s="10">
        <v>201</v>
      </c>
      <c r="AR7" s="10">
        <v>234</v>
      </c>
      <c r="AS7" s="10"/>
      <c r="AT7" s="10">
        <v>156</v>
      </c>
      <c r="AU7" s="10">
        <v>58</v>
      </c>
      <c r="AV7" s="10">
        <v>28</v>
      </c>
    </row>
    <row r="8" spans="2:48" ht="30" customHeight="1" x14ac:dyDescent="0.35">
      <c r="B8" s="11" t="s">
        <v>20</v>
      </c>
      <c r="C8" s="11">
        <v>437</v>
      </c>
      <c r="D8" s="11">
        <v>220</v>
      </c>
      <c r="E8" s="11">
        <v>217</v>
      </c>
      <c r="F8" s="11"/>
      <c r="G8" s="11">
        <v>49</v>
      </c>
      <c r="H8" s="11">
        <v>76</v>
      </c>
      <c r="I8" s="11">
        <v>72</v>
      </c>
      <c r="J8" s="11">
        <v>74</v>
      </c>
      <c r="K8" s="11">
        <v>65</v>
      </c>
      <c r="L8" s="11">
        <v>102</v>
      </c>
      <c r="M8" s="11"/>
      <c r="N8" s="11">
        <v>85</v>
      </c>
      <c r="O8" s="11">
        <v>126</v>
      </c>
      <c r="P8" s="11">
        <v>93</v>
      </c>
      <c r="Q8" s="11">
        <v>131</v>
      </c>
      <c r="R8" s="11"/>
      <c r="S8" s="11">
        <v>150</v>
      </c>
      <c r="T8" s="11">
        <v>150</v>
      </c>
      <c r="U8" s="11">
        <v>21</v>
      </c>
      <c r="V8" s="11">
        <v>14</v>
      </c>
      <c r="W8" s="11">
        <v>57</v>
      </c>
      <c r="X8" s="11"/>
      <c r="Y8" s="11">
        <v>75</v>
      </c>
      <c r="Z8" s="11">
        <v>171</v>
      </c>
      <c r="AA8" s="11">
        <v>18</v>
      </c>
      <c r="AB8" s="11"/>
      <c r="AC8" s="11">
        <v>121</v>
      </c>
      <c r="AD8" s="11">
        <v>88</v>
      </c>
      <c r="AE8" s="11">
        <v>115</v>
      </c>
      <c r="AF8" s="11">
        <v>37</v>
      </c>
      <c r="AG8" s="11">
        <v>7</v>
      </c>
      <c r="AH8" s="11"/>
      <c r="AI8" s="11">
        <v>105</v>
      </c>
      <c r="AJ8" s="11">
        <v>179</v>
      </c>
      <c r="AK8" s="11">
        <v>74</v>
      </c>
      <c r="AL8" s="11">
        <v>62</v>
      </c>
      <c r="AM8" s="11"/>
      <c r="AN8" s="11">
        <v>70</v>
      </c>
      <c r="AO8" s="11">
        <v>360</v>
      </c>
      <c r="AP8" s="11"/>
      <c r="AQ8" s="11">
        <v>184</v>
      </c>
      <c r="AR8" s="11">
        <v>250</v>
      </c>
      <c r="AS8" s="11"/>
      <c r="AT8" s="11">
        <v>150</v>
      </c>
      <c r="AU8" s="11">
        <v>55</v>
      </c>
      <c r="AV8" s="11">
        <v>22</v>
      </c>
    </row>
    <row r="9" spans="2:48" x14ac:dyDescent="0.35">
      <c r="B9" s="18" t="s">
        <v>131</v>
      </c>
      <c r="C9" s="17">
        <v>0.33863715045200399</v>
      </c>
      <c r="D9" s="17">
        <v>0.33086168610533301</v>
      </c>
      <c r="E9" s="17">
        <v>0.346509939753055</v>
      </c>
      <c r="F9" s="17"/>
      <c r="G9" s="17">
        <v>0.32634263298577099</v>
      </c>
      <c r="H9" s="17">
        <v>0.49645847369419099</v>
      </c>
      <c r="I9" s="17">
        <v>0.38035467423153901</v>
      </c>
      <c r="J9" s="17">
        <v>0.28059738832859099</v>
      </c>
      <c r="K9" s="17">
        <v>0.26806715399598902</v>
      </c>
      <c r="L9" s="17">
        <v>0.28440090143233099</v>
      </c>
      <c r="M9" s="17"/>
      <c r="N9" s="17">
        <v>0.31715388331175098</v>
      </c>
      <c r="O9" s="17">
        <v>0.31387445035205602</v>
      </c>
      <c r="P9" s="17">
        <v>0.39718962525463702</v>
      </c>
      <c r="Q9" s="17">
        <v>0.33091710750247</v>
      </c>
      <c r="R9" s="17"/>
      <c r="S9" s="17">
        <v>0.25747012514011203</v>
      </c>
      <c r="T9" s="17">
        <v>0.38639956430924599</v>
      </c>
      <c r="U9" s="17">
        <v>0.36370745212877498</v>
      </c>
      <c r="V9" s="17">
        <v>0.383857853259921</v>
      </c>
      <c r="W9" s="17">
        <v>0.38581541095772898</v>
      </c>
      <c r="X9" s="17"/>
      <c r="Y9" s="17">
        <v>0.41319359947296902</v>
      </c>
      <c r="Z9" s="17">
        <v>0.40501069726233002</v>
      </c>
      <c r="AA9" s="17">
        <v>0.40541203565508399</v>
      </c>
      <c r="AB9" s="17"/>
      <c r="AC9" s="17">
        <v>0.28070497225039098</v>
      </c>
      <c r="AD9" s="17">
        <v>0.26090760838441202</v>
      </c>
      <c r="AE9" s="17">
        <v>0.33714185415464798</v>
      </c>
      <c r="AF9" s="17">
        <v>0.51190335135453202</v>
      </c>
      <c r="AG9" s="17">
        <v>0.78898752935474104</v>
      </c>
      <c r="AH9" s="17"/>
      <c r="AI9" s="17">
        <v>0.351958399244581</v>
      </c>
      <c r="AJ9" s="17">
        <v>0.31149331647773598</v>
      </c>
      <c r="AK9" s="17">
        <v>0.40831308941448702</v>
      </c>
      <c r="AL9" s="17">
        <v>0.34457093219794299</v>
      </c>
      <c r="AM9" s="17"/>
      <c r="AN9" s="17">
        <v>0.441815547810611</v>
      </c>
      <c r="AO9" s="17">
        <v>0.31857855141225899</v>
      </c>
      <c r="AP9" s="17"/>
      <c r="AQ9" s="17">
        <v>0.37859356222625401</v>
      </c>
      <c r="AR9" s="17">
        <v>0.31099488176913997</v>
      </c>
      <c r="AS9" s="17"/>
      <c r="AT9" s="17">
        <v>0.42224259065821501</v>
      </c>
      <c r="AU9" s="17">
        <v>0.40980377681258501</v>
      </c>
      <c r="AV9" s="17">
        <v>0.25964728699965101</v>
      </c>
    </row>
    <row r="10" spans="2:48" x14ac:dyDescent="0.35">
      <c r="B10" s="18" t="s">
        <v>132</v>
      </c>
      <c r="C10" s="17">
        <v>0.30644134164263898</v>
      </c>
      <c r="D10" s="17">
        <v>0.324252480566805</v>
      </c>
      <c r="E10" s="17">
        <v>0.28840726191314597</v>
      </c>
      <c r="F10" s="17"/>
      <c r="G10" s="17">
        <v>0.43846706676591002</v>
      </c>
      <c r="H10" s="17">
        <v>0.32527924149774801</v>
      </c>
      <c r="I10" s="17">
        <v>0.35066272782514801</v>
      </c>
      <c r="J10" s="17">
        <v>0.32560792322272297</v>
      </c>
      <c r="K10" s="17">
        <v>0.30999857880182502</v>
      </c>
      <c r="L10" s="17">
        <v>0.18158081905713999</v>
      </c>
      <c r="M10" s="17"/>
      <c r="N10" s="17">
        <v>0.34491834950723099</v>
      </c>
      <c r="O10" s="17">
        <v>0.32877370384126697</v>
      </c>
      <c r="P10" s="17">
        <v>0.23107883650304301</v>
      </c>
      <c r="Q10" s="17">
        <v>0.31819600892706301</v>
      </c>
      <c r="R10" s="17"/>
      <c r="S10" s="17">
        <v>0.21322601109654901</v>
      </c>
      <c r="T10" s="17">
        <v>0.38152958248496699</v>
      </c>
      <c r="U10" s="17">
        <v>0.29479168428665098</v>
      </c>
      <c r="V10" s="17">
        <v>0.291449751981462</v>
      </c>
      <c r="W10" s="17">
        <v>0.30877281324771899</v>
      </c>
      <c r="X10" s="17"/>
      <c r="Y10" s="17">
        <v>0.176952209064521</v>
      </c>
      <c r="Z10" s="17">
        <v>0.34894814185189499</v>
      </c>
      <c r="AA10" s="17">
        <v>0.36527830014187901</v>
      </c>
      <c r="AB10" s="17"/>
      <c r="AC10" s="17">
        <v>0.27817658682746699</v>
      </c>
      <c r="AD10" s="17">
        <v>0.30681297301653698</v>
      </c>
      <c r="AE10" s="17">
        <v>0.32759949531726101</v>
      </c>
      <c r="AF10" s="17">
        <v>0.36962153794992098</v>
      </c>
      <c r="AG10" s="17">
        <v>4.8896230031552801E-2</v>
      </c>
      <c r="AH10" s="17"/>
      <c r="AI10" s="17">
        <v>0.37788062116557602</v>
      </c>
      <c r="AJ10" s="17">
        <v>0.32596235202512702</v>
      </c>
      <c r="AK10" s="17">
        <v>0.17232065324398799</v>
      </c>
      <c r="AL10" s="17">
        <v>0.33623933280266199</v>
      </c>
      <c r="AM10" s="17"/>
      <c r="AN10" s="17">
        <v>0.315845072126898</v>
      </c>
      <c r="AO10" s="17">
        <v>0.30515866224483701</v>
      </c>
      <c r="AP10" s="17"/>
      <c r="AQ10" s="17">
        <v>0.33424072924152098</v>
      </c>
      <c r="AR10" s="17">
        <v>0.283974368877628</v>
      </c>
      <c r="AS10" s="17"/>
      <c r="AT10" s="17">
        <v>0.36414220016937698</v>
      </c>
      <c r="AU10" s="17">
        <v>0.263314204295094</v>
      </c>
      <c r="AV10" s="17">
        <v>0.49421004098419802</v>
      </c>
    </row>
    <row r="11" spans="2:48" x14ac:dyDescent="0.35">
      <c r="B11" s="18" t="s">
        <v>133</v>
      </c>
      <c r="C11" s="17">
        <v>0.19616899659082601</v>
      </c>
      <c r="D11" s="17">
        <v>0.192689141001085</v>
      </c>
      <c r="E11" s="17">
        <v>0.19969240929451201</v>
      </c>
      <c r="F11" s="17"/>
      <c r="G11" s="17">
        <v>0.16276552885591899</v>
      </c>
      <c r="H11" s="17">
        <v>0.12978642333856899</v>
      </c>
      <c r="I11" s="17">
        <v>0.154712805000501</v>
      </c>
      <c r="J11" s="17">
        <v>0.22389768742041799</v>
      </c>
      <c r="K11" s="17">
        <v>0.20053900837725899</v>
      </c>
      <c r="L11" s="17">
        <v>0.26815301051857099</v>
      </c>
      <c r="M11" s="17"/>
      <c r="N11" s="17">
        <v>0.19291830457329401</v>
      </c>
      <c r="O11" s="17">
        <v>0.209277058319814</v>
      </c>
      <c r="P11" s="17">
        <v>0.20451255755445999</v>
      </c>
      <c r="Q11" s="17">
        <v>0.17660721421431899</v>
      </c>
      <c r="R11" s="17"/>
      <c r="S11" s="17">
        <v>0.27273993496935101</v>
      </c>
      <c r="T11" s="17">
        <v>0.158026009439207</v>
      </c>
      <c r="U11" s="17">
        <v>0.21176112316942</v>
      </c>
      <c r="V11" s="17">
        <v>2.4717329759008901E-2</v>
      </c>
      <c r="W11" s="17">
        <v>0.18813692594159501</v>
      </c>
      <c r="X11" s="17"/>
      <c r="Y11" s="17">
        <v>0.153695990741085</v>
      </c>
      <c r="Z11" s="17">
        <v>0.186996584813169</v>
      </c>
      <c r="AA11" s="17">
        <v>0.229309664203037</v>
      </c>
      <c r="AB11" s="17"/>
      <c r="AC11" s="17">
        <v>0.25656012106646903</v>
      </c>
      <c r="AD11" s="17">
        <v>0.196131597044716</v>
      </c>
      <c r="AE11" s="17">
        <v>0.17280838149278599</v>
      </c>
      <c r="AF11" s="17">
        <v>5.9593414813265501E-2</v>
      </c>
      <c r="AG11" s="17">
        <v>9.2155321351535896E-2</v>
      </c>
      <c r="AH11" s="17"/>
      <c r="AI11" s="17">
        <v>0.11700486489624</v>
      </c>
      <c r="AJ11" s="17">
        <v>0.21169562202289399</v>
      </c>
      <c r="AK11" s="17">
        <v>0.22525375695073899</v>
      </c>
      <c r="AL11" s="17">
        <v>0.208215359590808</v>
      </c>
      <c r="AM11" s="17"/>
      <c r="AN11" s="17">
        <v>0.145960644401297</v>
      </c>
      <c r="AO11" s="17">
        <v>0.20450284909774699</v>
      </c>
      <c r="AP11" s="17"/>
      <c r="AQ11" s="17">
        <v>0.18495817645735699</v>
      </c>
      <c r="AR11" s="17">
        <v>0.20304239064218299</v>
      </c>
      <c r="AS11" s="17"/>
      <c r="AT11" s="17">
        <v>0.16491012121881399</v>
      </c>
      <c r="AU11" s="17">
        <v>8.9849307843537896E-2</v>
      </c>
      <c r="AV11" s="17">
        <v>0.246142672016151</v>
      </c>
    </row>
    <row r="12" spans="2:48" x14ac:dyDescent="0.35">
      <c r="B12" s="18" t="s">
        <v>134</v>
      </c>
      <c r="C12" s="17">
        <v>9.2013810577468394E-2</v>
      </c>
      <c r="D12" s="17">
        <v>0.113858567990109</v>
      </c>
      <c r="E12" s="17">
        <v>6.9895623833302195E-2</v>
      </c>
      <c r="F12" s="17"/>
      <c r="G12" s="17">
        <v>1.8724414438716398E-2</v>
      </c>
      <c r="H12" s="17">
        <v>3.3897231596181403E-2</v>
      </c>
      <c r="I12" s="17">
        <v>0.114269792942812</v>
      </c>
      <c r="J12" s="17">
        <v>0.104041450967953</v>
      </c>
      <c r="K12" s="17">
        <v>9.8133249429021505E-2</v>
      </c>
      <c r="L12" s="17">
        <v>0.14182140276902599</v>
      </c>
      <c r="M12" s="17"/>
      <c r="N12" s="17">
        <v>0.110382198798679</v>
      </c>
      <c r="O12" s="17">
        <v>7.06647479292975E-2</v>
      </c>
      <c r="P12" s="17">
        <v>0.101484548111441</v>
      </c>
      <c r="Q12" s="17">
        <v>9.5321608158599094E-2</v>
      </c>
      <c r="R12" s="17"/>
      <c r="S12" s="17">
        <v>0.12905257434260201</v>
      </c>
      <c r="T12" s="17">
        <v>4.7710109504813601E-2</v>
      </c>
      <c r="U12" s="17">
        <v>0.12973974041515399</v>
      </c>
      <c r="V12" s="17">
        <v>0.20578033980559701</v>
      </c>
      <c r="W12" s="17">
        <v>5.9809479907813198E-2</v>
      </c>
      <c r="X12" s="17"/>
      <c r="Y12" s="17">
        <v>0.114962802112967</v>
      </c>
      <c r="Z12" s="17">
        <v>3.5454339737038799E-2</v>
      </c>
      <c r="AA12" s="17">
        <v>0</v>
      </c>
      <c r="AB12" s="17"/>
      <c r="AC12" s="17">
        <v>8.4340960454456396E-2</v>
      </c>
      <c r="AD12" s="17">
        <v>0.139577043337858</v>
      </c>
      <c r="AE12" s="17">
        <v>0.111091764347424</v>
      </c>
      <c r="AF12" s="17">
        <v>4.7701962296733402E-2</v>
      </c>
      <c r="AG12" s="17">
        <v>6.9960919262170101E-2</v>
      </c>
      <c r="AH12" s="17"/>
      <c r="AI12" s="17">
        <v>6.3598285186563394E-2</v>
      </c>
      <c r="AJ12" s="17">
        <v>8.4052709063695705E-2</v>
      </c>
      <c r="AK12" s="17">
        <v>0.155852748451724</v>
      </c>
      <c r="AL12" s="17">
        <v>7.4289387905487295E-2</v>
      </c>
      <c r="AM12" s="17"/>
      <c r="AN12" s="17">
        <v>6.3563118774357497E-2</v>
      </c>
      <c r="AO12" s="17">
        <v>9.9243442059552003E-2</v>
      </c>
      <c r="AP12" s="17"/>
      <c r="AQ12" s="17">
        <v>7.4232182690744497E-2</v>
      </c>
      <c r="AR12" s="17">
        <v>0.106006459696238</v>
      </c>
      <c r="AS12" s="17"/>
      <c r="AT12" s="17">
        <v>3.44420313532591E-2</v>
      </c>
      <c r="AU12" s="17">
        <v>6.18551590306076E-2</v>
      </c>
      <c r="AV12" s="17">
        <v>0</v>
      </c>
    </row>
    <row r="13" spans="2:48" x14ac:dyDescent="0.35">
      <c r="B13" s="18" t="s">
        <v>135</v>
      </c>
      <c r="C13" s="17">
        <v>5.5985523202668197E-2</v>
      </c>
      <c r="D13" s="17">
        <v>3.8338124336667299E-2</v>
      </c>
      <c r="E13" s="17">
        <v>7.3853813350908806E-2</v>
      </c>
      <c r="F13" s="17"/>
      <c r="G13" s="17">
        <v>2.2086306465409399E-2</v>
      </c>
      <c r="H13" s="17">
        <v>5.4259364745599097E-3</v>
      </c>
      <c r="I13" s="17">
        <v>0</v>
      </c>
      <c r="J13" s="17">
        <v>6.5855550060315099E-2</v>
      </c>
      <c r="K13" s="17">
        <v>0.107936283620386</v>
      </c>
      <c r="L13" s="17">
        <v>0.109532280536647</v>
      </c>
      <c r="M13" s="17"/>
      <c r="N13" s="17">
        <v>3.4627263809044101E-2</v>
      </c>
      <c r="O13" s="17">
        <v>7.10738471624459E-2</v>
      </c>
      <c r="P13" s="17">
        <v>5.7749151583568997E-2</v>
      </c>
      <c r="Q13" s="17">
        <v>5.4912860118225597E-2</v>
      </c>
      <c r="R13" s="17"/>
      <c r="S13" s="17">
        <v>0.12751135445138601</v>
      </c>
      <c r="T13" s="17">
        <v>0</v>
      </c>
      <c r="U13" s="17">
        <v>0</v>
      </c>
      <c r="V13" s="17">
        <v>9.4194725194011203E-2</v>
      </c>
      <c r="W13" s="17">
        <v>5.7465369945144402E-2</v>
      </c>
      <c r="X13" s="17"/>
      <c r="Y13" s="17">
        <v>0.14119539860845801</v>
      </c>
      <c r="Z13" s="17">
        <v>9.1340488633381896E-3</v>
      </c>
      <c r="AA13" s="17">
        <v>0</v>
      </c>
      <c r="AB13" s="17"/>
      <c r="AC13" s="17">
        <v>6.74804079683992E-2</v>
      </c>
      <c r="AD13" s="17">
        <v>9.6570778216477304E-2</v>
      </c>
      <c r="AE13" s="17">
        <v>4.4932506156832003E-2</v>
      </c>
      <c r="AF13" s="17">
        <v>1.11797335855481E-2</v>
      </c>
      <c r="AG13" s="17">
        <v>0</v>
      </c>
      <c r="AH13" s="17"/>
      <c r="AI13" s="17">
        <v>6.1957956891796402E-2</v>
      </c>
      <c r="AJ13" s="17">
        <v>6.1276365129993099E-2</v>
      </c>
      <c r="AK13" s="17">
        <v>3.8259751939061497E-2</v>
      </c>
      <c r="AL13" s="17">
        <v>3.6684987503100001E-2</v>
      </c>
      <c r="AM13" s="17"/>
      <c r="AN13" s="17">
        <v>2.14731871624496E-2</v>
      </c>
      <c r="AO13" s="17">
        <v>6.3743761728811701E-2</v>
      </c>
      <c r="AP13" s="17"/>
      <c r="AQ13" s="17">
        <v>2.2610092111164399E-2</v>
      </c>
      <c r="AR13" s="17">
        <v>8.1150151304565404E-2</v>
      </c>
      <c r="AS13" s="17"/>
      <c r="AT13" s="17">
        <v>2.3353477073267898E-3</v>
      </c>
      <c r="AU13" s="17">
        <v>0.175177552018176</v>
      </c>
      <c r="AV13" s="17">
        <v>0</v>
      </c>
    </row>
    <row r="14" spans="2:48" x14ac:dyDescent="0.35">
      <c r="B14" s="18" t="s">
        <v>90</v>
      </c>
      <c r="C14" s="17">
        <v>1.07531775343939E-2</v>
      </c>
      <c r="D14" s="17">
        <v>0</v>
      </c>
      <c r="E14" s="17">
        <v>2.1640951855076699E-2</v>
      </c>
      <c r="F14" s="17"/>
      <c r="G14" s="17">
        <v>3.1614050488274703E-2</v>
      </c>
      <c r="H14" s="17">
        <v>9.1526933987510495E-3</v>
      </c>
      <c r="I14" s="17">
        <v>0</v>
      </c>
      <c r="J14" s="17">
        <v>0</v>
      </c>
      <c r="K14" s="17">
        <v>1.5325725775519701E-2</v>
      </c>
      <c r="L14" s="17">
        <v>1.4511585686285199E-2</v>
      </c>
      <c r="M14" s="17"/>
      <c r="N14" s="17">
        <v>0</v>
      </c>
      <c r="O14" s="17">
        <v>6.3361923951203497E-3</v>
      </c>
      <c r="P14" s="17">
        <v>7.9852809928508892E-3</v>
      </c>
      <c r="Q14" s="17">
        <v>2.4045201079323699E-2</v>
      </c>
      <c r="R14" s="17"/>
      <c r="S14" s="17">
        <v>0</v>
      </c>
      <c r="T14" s="17">
        <v>2.63347342617672E-2</v>
      </c>
      <c r="U14" s="17">
        <v>0</v>
      </c>
      <c r="V14" s="17">
        <v>0</v>
      </c>
      <c r="W14" s="17">
        <v>0</v>
      </c>
      <c r="X14" s="17"/>
      <c r="Y14" s="17">
        <v>0</v>
      </c>
      <c r="Z14" s="17">
        <v>1.44561874722285E-2</v>
      </c>
      <c r="AA14" s="17">
        <v>0</v>
      </c>
      <c r="AB14" s="17"/>
      <c r="AC14" s="17">
        <v>3.2736951432817199E-2</v>
      </c>
      <c r="AD14" s="17">
        <v>0</v>
      </c>
      <c r="AE14" s="17">
        <v>6.4259985310489397E-3</v>
      </c>
      <c r="AF14" s="17">
        <v>0</v>
      </c>
      <c r="AG14" s="17">
        <v>0</v>
      </c>
      <c r="AH14" s="17"/>
      <c r="AI14" s="17">
        <v>2.75998726152436E-2</v>
      </c>
      <c r="AJ14" s="17">
        <v>5.5196352805540897E-3</v>
      </c>
      <c r="AK14" s="17">
        <v>0</v>
      </c>
      <c r="AL14" s="17">
        <v>0</v>
      </c>
      <c r="AM14" s="17"/>
      <c r="AN14" s="17">
        <v>1.13424297243871E-2</v>
      </c>
      <c r="AO14" s="17">
        <v>8.7727334567940605E-3</v>
      </c>
      <c r="AP14" s="17"/>
      <c r="AQ14" s="17">
        <v>5.3652572729596497E-3</v>
      </c>
      <c r="AR14" s="17">
        <v>1.48317477102463E-2</v>
      </c>
      <c r="AS14" s="17"/>
      <c r="AT14" s="17">
        <v>1.19277088930075E-2</v>
      </c>
      <c r="AU14" s="17">
        <v>0</v>
      </c>
      <c r="AV14" s="17">
        <v>0</v>
      </c>
    </row>
    <row r="15" spans="2:48" x14ac:dyDescent="0.35">
      <c r="B15" s="18" t="s">
        <v>136</v>
      </c>
      <c r="C15" s="21">
        <v>0.64507849209464296</v>
      </c>
      <c r="D15" s="21">
        <v>0.65511416667213795</v>
      </c>
      <c r="E15" s="21">
        <v>0.63491720166620003</v>
      </c>
      <c r="F15" s="21"/>
      <c r="G15" s="21">
        <v>0.764809699751681</v>
      </c>
      <c r="H15" s="21">
        <v>0.82173771519193795</v>
      </c>
      <c r="I15" s="21">
        <v>0.73101740205668697</v>
      </c>
      <c r="J15" s="21">
        <v>0.60620531155131396</v>
      </c>
      <c r="K15" s="21">
        <v>0.57806573279781404</v>
      </c>
      <c r="L15" s="21">
        <v>0.46598172048947101</v>
      </c>
      <c r="M15" s="21"/>
      <c r="N15" s="21">
        <v>0.66207223281898298</v>
      </c>
      <c r="O15" s="21">
        <v>0.642648154193322</v>
      </c>
      <c r="P15" s="21">
        <v>0.62826846175768003</v>
      </c>
      <c r="Q15" s="21">
        <v>0.64911311642953295</v>
      </c>
      <c r="R15" s="21"/>
      <c r="S15" s="21">
        <v>0.47069613623666101</v>
      </c>
      <c r="T15" s="21">
        <v>0.76792914679421298</v>
      </c>
      <c r="U15" s="21">
        <v>0.65849913641542601</v>
      </c>
      <c r="V15" s="21">
        <v>0.675307605241383</v>
      </c>
      <c r="W15" s="21">
        <v>0.69458822420544797</v>
      </c>
      <c r="X15" s="21"/>
      <c r="Y15" s="21">
        <v>0.59014580853748999</v>
      </c>
      <c r="Z15" s="21">
        <v>0.75395883911422501</v>
      </c>
      <c r="AA15" s="21">
        <v>0.770690335796963</v>
      </c>
      <c r="AB15" s="21"/>
      <c r="AC15" s="21">
        <v>0.55888155907785797</v>
      </c>
      <c r="AD15" s="21">
        <v>0.56772058140094805</v>
      </c>
      <c r="AE15" s="21">
        <v>0.66474134947190899</v>
      </c>
      <c r="AF15" s="21">
        <v>0.88152488930445305</v>
      </c>
      <c r="AG15" s="21">
        <v>0.837883759386294</v>
      </c>
      <c r="AH15" s="21"/>
      <c r="AI15" s="21">
        <v>0.72983902041015702</v>
      </c>
      <c r="AJ15" s="21">
        <v>0.63745566850286395</v>
      </c>
      <c r="AK15" s="21">
        <v>0.580633742658476</v>
      </c>
      <c r="AL15" s="21">
        <v>0.68081026500060504</v>
      </c>
      <c r="AM15" s="21"/>
      <c r="AN15" s="21">
        <v>0.75766061993750899</v>
      </c>
      <c r="AO15" s="21">
        <v>0.623737213657095</v>
      </c>
      <c r="AP15" s="21"/>
      <c r="AQ15" s="21">
        <v>0.71283429146777499</v>
      </c>
      <c r="AR15" s="21">
        <v>0.59496925064676798</v>
      </c>
      <c r="AS15" s="21"/>
      <c r="AT15" s="21">
        <v>0.78638479082759205</v>
      </c>
      <c r="AU15" s="21">
        <v>0.67311798110767895</v>
      </c>
      <c r="AV15" s="21">
        <v>0.75385732798384897</v>
      </c>
    </row>
    <row r="16" spans="2:48" x14ac:dyDescent="0.35">
      <c r="B16" s="18" t="s">
        <v>137</v>
      </c>
      <c r="C16" s="21">
        <v>0.14799933378013699</v>
      </c>
      <c r="D16" s="21">
        <v>0.15219669232677699</v>
      </c>
      <c r="E16" s="21">
        <v>0.14374943718421099</v>
      </c>
      <c r="F16" s="21"/>
      <c r="G16" s="21">
        <v>4.08107209041257E-2</v>
      </c>
      <c r="H16" s="21">
        <v>3.9323168070741397E-2</v>
      </c>
      <c r="I16" s="21">
        <v>0.114269792942812</v>
      </c>
      <c r="J16" s="21">
        <v>0.16989700102826799</v>
      </c>
      <c r="K16" s="21">
        <v>0.20606953304940701</v>
      </c>
      <c r="L16" s="21">
        <v>0.25135368330567298</v>
      </c>
      <c r="M16" s="21"/>
      <c r="N16" s="21">
        <v>0.14500946260772299</v>
      </c>
      <c r="O16" s="21">
        <v>0.141738595091743</v>
      </c>
      <c r="P16" s="21">
        <v>0.15923369969501</v>
      </c>
      <c r="Q16" s="21">
        <v>0.15023446827682499</v>
      </c>
      <c r="R16" s="21"/>
      <c r="S16" s="21">
        <v>0.25656392879398798</v>
      </c>
      <c r="T16" s="21">
        <v>4.7710109504813601E-2</v>
      </c>
      <c r="U16" s="21">
        <v>0.12973974041515399</v>
      </c>
      <c r="V16" s="21">
        <v>0.29997506499960802</v>
      </c>
      <c r="W16" s="21">
        <v>0.117274849852958</v>
      </c>
      <c r="X16" s="21"/>
      <c r="Y16" s="21">
        <v>0.25615820072142498</v>
      </c>
      <c r="Z16" s="21">
        <v>4.4588388600376998E-2</v>
      </c>
      <c r="AA16" s="21">
        <v>0</v>
      </c>
      <c r="AB16" s="21"/>
      <c r="AC16" s="21">
        <v>0.15182136842285601</v>
      </c>
      <c r="AD16" s="21">
        <v>0.236147821554335</v>
      </c>
      <c r="AE16" s="21">
        <v>0.15602427050425599</v>
      </c>
      <c r="AF16" s="21">
        <v>5.8881695882281503E-2</v>
      </c>
      <c r="AG16" s="21">
        <v>6.9960919262170101E-2</v>
      </c>
      <c r="AH16" s="21"/>
      <c r="AI16" s="21">
        <v>0.12555624207836</v>
      </c>
      <c r="AJ16" s="21">
        <v>0.14532907419368901</v>
      </c>
      <c r="AK16" s="21">
        <v>0.19411250039078501</v>
      </c>
      <c r="AL16" s="21">
        <v>0.110974375408587</v>
      </c>
      <c r="AM16" s="21"/>
      <c r="AN16" s="21">
        <v>8.5036305936807E-2</v>
      </c>
      <c r="AO16" s="21">
        <v>0.16298720378836401</v>
      </c>
      <c r="AP16" s="21"/>
      <c r="AQ16" s="21">
        <v>9.6842274801908906E-2</v>
      </c>
      <c r="AR16" s="21">
        <v>0.187156611000803</v>
      </c>
      <c r="AS16" s="21"/>
      <c r="AT16" s="21">
        <v>3.6777379060585903E-2</v>
      </c>
      <c r="AU16" s="21">
        <v>0.23703271104878301</v>
      </c>
      <c r="AV16" s="21">
        <v>0</v>
      </c>
    </row>
    <row r="17" spans="2:48" x14ac:dyDescent="0.35">
      <c r="B17" s="18" t="s">
        <v>93</v>
      </c>
      <c r="C17" s="22">
        <v>0.497079158314506</v>
      </c>
      <c r="D17" s="22">
        <v>0.50291747434536205</v>
      </c>
      <c r="E17" s="22">
        <v>0.49116776448199001</v>
      </c>
      <c r="F17" s="22"/>
      <c r="G17" s="22">
        <v>0.72399897884755504</v>
      </c>
      <c r="H17" s="22">
        <v>0.78241454712119696</v>
      </c>
      <c r="I17" s="22">
        <v>0.61674760911387505</v>
      </c>
      <c r="J17" s="22">
        <v>0.43630831052304597</v>
      </c>
      <c r="K17" s="22">
        <v>0.37199619974840697</v>
      </c>
      <c r="L17" s="22">
        <v>0.214628037183799</v>
      </c>
      <c r="M17" s="22"/>
      <c r="N17" s="22">
        <v>0.51706277021126001</v>
      </c>
      <c r="O17" s="22">
        <v>0.50090955910157897</v>
      </c>
      <c r="P17" s="22">
        <v>0.46903476206266997</v>
      </c>
      <c r="Q17" s="22">
        <v>0.49887864815270799</v>
      </c>
      <c r="R17" s="22"/>
      <c r="S17" s="22">
        <v>0.214132207442673</v>
      </c>
      <c r="T17" s="22">
        <v>0.72021903728939896</v>
      </c>
      <c r="U17" s="22">
        <v>0.528759396000272</v>
      </c>
      <c r="V17" s="22">
        <v>0.37533254024177498</v>
      </c>
      <c r="W17" s="22">
        <v>0.57731337435248997</v>
      </c>
      <c r="X17" s="22"/>
      <c r="Y17" s="22">
        <v>0.33398760781606501</v>
      </c>
      <c r="Z17" s="22">
        <v>0.70937045051384795</v>
      </c>
      <c r="AA17" s="22">
        <v>0.770690335796963</v>
      </c>
      <c r="AB17" s="22"/>
      <c r="AC17" s="22">
        <v>0.40706019065500298</v>
      </c>
      <c r="AD17" s="22">
        <v>0.331572759846613</v>
      </c>
      <c r="AE17" s="22">
        <v>0.50871707896765195</v>
      </c>
      <c r="AF17" s="22">
        <v>0.82264319342217196</v>
      </c>
      <c r="AG17" s="22">
        <v>0.76792284012412404</v>
      </c>
      <c r="AH17" s="22"/>
      <c r="AI17" s="22">
        <v>0.604282778331797</v>
      </c>
      <c r="AJ17" s="22">
        <v>0.49212659430917499</v>
      </c>
      <c r="AK17" s="22">
        <v>0.38652124226769002</v>
      </c>
      <c r="AL17" s="22">
        <v>0.56983588959201803</v>
      </c>
      <c r="AM17" s="22"/>
      <c r="AN17" s="22">
        <v>0.67262431400070199</v>
      </c>
      <c r="AO17" s="22">
        <v>0.46075000986873099</v>
      </c>
      <c r="AP17" s="22"/>
      <c r="AQ17" s="22">
        <v>0.615992016665866</v>
      </c>
      <c r="AR17" s="22">
        <v>0.40781263964596498</v>
      </c>
      <c r="AS17" s="22"/>
      <c r="AT17" s="22">
        <v>0.74960741176700596</v>
      </c>
      <c r="AU17" s="22">
        <v>0.43608527005889602</v>
      </c>
      <c r="AV17" s="22">
        <v>0.75385732798384897</v>
      </c>
    </row>
    <row r="18" spans="2:48" x14ac:dyDescent="0.35">
      <c r="B18" s="16" t="s">
        <v>212</v>
      </c>
    </row>
    <row r="19" spans="2:48" x14ac:dyDescent="0.35">
      <c r="B19" t="s">
        <v>81</v>
      </c>
    </row>
    <row r="20" spans="2:48" x14ac:dyDescent="0.35">
      <c r="B20" t="s">
        <v>82</v>
      </c>
    </row>
    <row r="22" spans="2:48" x14ac:dyDescent="0.35">
      <c r="B22"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V19"/>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370</v>
      </c>
      <c r="D7" s="10">
        <v>164</v>
      </c>
      <c r="E7" s="10">
        <v>206</v>
      </c>
      <c r="F7" s="10"/>
      <c r="G7" s="10">
        <v>55</v>
      </c>
      <c r="H7" s="10">
        <v>97</v>
      </c>
      <c r="I7" s="10">
        <v>42</v>
      </c>
      <c r="J7" s="10">
        <v>56</v>
      </c>
      <c r="K7" s="10">
        <v>61</v>
      </c>
      <c r="L7" s="10">
        <v>59</v>
      </c>
      <c r="M7" s="10"/>
      <c r="N7" s="10">
        <v>124</v>
      </c>
      <c r="O7" s="10">
        <v>85</v>
      </c>
      <c r="P7" s="10">
        <v>65</v>
      </c>
      <c r="Q7" s="10">
        <v>94</v>
      </c>
      <c r="R7" s="10"/>
      <c r="S7" s="10">
        <v>114</v>
      </c>
      <c r="T7" s="10">
        <v>138</v>
      </c>
      <c r="U7" s="10">
        <v>26</v>
      </c>
      <c r="V7" s="10">
        <v>12</v>
      </c>
      <c r="W7" s="10">
        <v>41</v>
      </c>
      <c r="X7" s="10"/>
      <c r="Y7" s="10">
        <v>64</v>
      </c>
      <c r="Z7" s="10">
        <v>158</v>
      </c>
      <c r="AA7" s="10">
        <v>19</v>
      </c>
      <c r="AB7" s="10"/>
      <c r="AC7" s="10">
        <v>83</v>
      </c>
      <c r="AD7" s="10">
        <v>78</v>
      </c>
      <c r="AE7" s="10">
        <v>112</v>
      </c>
      <c r="AF7" s="10">
        <v>42</v>
      </c>
      <c r="AG7" s="10">
        <v>5</v>
      </c>
      <c r="AH7" s="10"/>
      <c r="AI7" s="10">
        <v>84</v>
      </c>
      <c r="AJ7" s="10">
        <v>146</v>
      </c>
      <c r="AK7" s="10">
        <v>59</v>
      </c>
      <c r="AL7" s="10">
        <v>70</v>
      </c>
      <c r="AM7" s="10"/>
      <c r="AN7" s="10">
        <v>60</v>
      </c>
      <c r="AO7" s="10">
        <v>303</v>
      </c>
      <c r="AP7" s="10"/>
      <c r="AQ7" s="10">
        <v>172</v>
      </c>
      <c r="AR7" s="10">
        <v>194</v>
      </c>
      <c r="AS7" s="10"/>
      <c r="AT7" s="10">
        <v>133</v>
      </c>
      <c r="AU7" s="10">
        <v>46</v>
      </c>
      <c r="AV7" s="10">
        <v>23</v>
      </c>
    </row>
    <row r="8" spans="2:48" ht="30" customHeight="1" x14ac:dyDescent="0.35">
      <c r="B8" s="11" t="s">
        <v>20</v>
      </c>
      <c r="C8" s="11">
        <v>371</v>
      </c>
      <c r="D8" s="11">
        <v>189</v>
      </c>
      <c r="E8" s="11">
        <v>182</v>
      </c>
      <c r="F8" s="11"/>
      <c r="G8" s="11">
        <v>38</v>
      </c>
      <c r="H8" s="11">
        <v>63</v>
      </c>
      <c r="I8" s="11">
        <v>62</v>
      </c>
      <c r="J8" s="11">
        <v>67</v>
      </c>
      <c r="K8" s="11">
        <v>58</v>
      </c>
      <c r="L8" s="11">
        <v>82</v>
      </c>
      <c r="M8" s="11"/>
      <c r="N8" s="11">
        <v>72</v>
      </c>
      <c r="O8" s="11">
        <v>104</v>
      </c>
      <c r="P8" s="11">
        <v>79</v>
      </c>
      <c r="Q8" s="11">
        <v>114</v>
      </c>
      <c r="R8" s="11"/>
      <c r="S8" s="11">
        <v>125</v>
      </c>
      <c r="T8" s="11">
        <v>136</v>
      </c>
      <c r="U8" s="11">
        <v>20</v>
      </c>
      <c r="V8" s="11">
        <v>14</v>
      </c>
      <c r="W8" s="11">
        <v>43</v>
      </c>
      <c r="X8" s="11"/>
      <c r="Y8" s="11">
        <v>60</v>
      </c>
      <c r="Z8" s="11">
        <v>153</v>
      </c>
      <c r="AA8" s="11">
        <v>16</v>
      </c>
      <c r="AB8" s="11"/>
      <c r="AC8" s="11">
        <v>104</v>
      </c>
      <c r="AD8" s="11">
        <v>79</v>
      </c>
      <c r="AE8" s="11">
        <v>94</v>
      </c>
      <c r="AF8" s="11">
        <v>33</v>
      </c>
      <c r="AG8" s="11">
        <v>3</v>
      </c>
      <c r="AH8" s="11"/>
      <c r="AI8" s="11">
        <v>95</v>
      </c>
      <c r="AJ8" s="11">
        <v>156</v>
      </c>
      <c r="AK8" s="11">
        <v>57</v>
      </c>
      <c r="AL8" s="11">
        <v>51</v>
      </c>
      <c r="AM8" s="11"/>
      <c r="AN8" s="11">
        <v>59</v>
      </c>
      <c r="AO8" s="11">
        <v>306</v>
      </c>
      <c r="AP8" s="11"/>
      <c r="AQ8" s="11">
        <v>161</v>
      </c>
      <c r="AR8" s="11">
        <v>208</v>
      </c>
      <c r="AS8" s="11"/>
      <c r="AT8" s="11">
        <v>132</v>
      </c>
      <c r="AU8" s="11">
        <v>43</v>
      </c>
      <c r="AV8" s="11">
        <v>20</v>
      </c>
    </row>
    <row r="9" spans="2:48" x14ac:dyDescent="0.35">
      <c r="B9" s="18" t="s">
        <v>196</v>
      </c>
      <c r="C9" s="17">
        <v>0.20513197990908399</v>
      </c>
      <c r="D9" s="17">
        <v>0.197008103884969</v>
      </c>
      <c r="E9" s="17">
        <v>0.213539842048036</v>
      </c>
      <c r="F9" s="17"/>
      <c r="G9" s="17">
        <v>0.19546203282156999</v>
      </c>
      <c r="H9" s="17">
        <v>0.31777727220359703</v>
      </c>
      <c r="I9" s="17">
        <v>0.258233080604026</v>
      </c>
      <c r="J9" s="17">
        <v>0.146278270782946</v>
      </c>
      <c r="K9" s="17">
        <v>0.14758523070913801</v>
      </c>
      <c r="L9" s="17">
        <v>0.17222183950943501</v>
      </c>
      <c r="M9" s="17"/>
      <c r="N9" s="17">
        <v>0.156552191770615</v>
      </c>
      <c r="O9" s="17">
        <v>0.18209802865497901</v>
      </c>
      <c r="P9" s="17">
        <v>0.30505418849282701</v>
      </c>
      <c r="Q9" s="17">
        <v>0.191526092772865</v>
      </c>
      <c r="R9" s="17"/>
      <c r="S9" s="17">
        <v>0.17667768248476201</v>
      </c>
      <c r="T9" s="17">
        <v>0.22882760565423099</v>
      </c>
      <c r="U9" s="17">
        <v>0.31561066030308998</v>
      </c>
      <c r="V9" s="17">
        <v>0.24421383134681099</v>
      </c>
      <c r="W9" s="17">
        <v>0.21651354729767999</v>
      </c>
      <c r="X9" s="17"/>
      <c r="Y9" s="17">
        <v>0.23324459052180099</v>
      </c>
      <c r="Z9" s="17">
        <v>0.23545036459003599</v>
      </c>
      <c r="AA9" s="17">
        <v>0.37966360754336298</v>
      </c>
      <c r="AB9" s="17"/>
      <c r="AC9" s="17">
        <v>0.16632287012036101</v>
      </c>
      <c r="AD9" s="17">
        <v>0.16302827471140499</v>
      </c>
      <c r="AE9" s="17">
        <v>0.18735844566389301</v>
      </c>
      <c r="AF9" s="17">
        <v>0.318514294348336</v>
      </c>
      <c r="AG9" s="17">
        <v>0.43452000696623999</v>
      </c>
      <c r="AH9" s="17"/>
      <c r="AI9" s="17">
        <v>0.158175380942327</v>
      </c>
      <c r="AJ9" s="17">
        <v>0.21314219136470799</v>
      </c>
      <c r="AK9" s="17">
        <v>0.32328108455808002</v>
      </c>
      <c r="AL9" s="17">
        <v>0.161237085555541</v>
      </c>
      <c r="AM9" s="17"/>
      <c r="AN9" s="17">
        <v>0.26449771559545998</v>
      </c>
      <c r="AO9" s="17">
        <v>0.19039795888805899</v>
      </c>
      <c r="AP9" s="17"/>
      <c r="AQ9" s="17">
        <v>0.24010964318369399</v>
      </c>
      <c r="AR9" s="17">
        <v>0.17874466652582299</v>
      </c>
      <c r="AS9" s="17"/>
      <c r="AT9" s="17">
        <v>0.26158420449558301</v>
      </c>
      <c r="AU9" s="17">
        <v>0.25818125787373902</v>
      </c>
      <c r="AV9" s="17">
        <v>0.22858855079113499</v>
      </c>
    </row>
    <row r="10" spans="2:48" x14ac:dyDescent="0.35">
      <c r="B10" s="18" t="s">
        <v>197</v>
      </c>
      <c r="C10" s="17">
        <v>0.20678990974616901</v>
      </c>
      <c r="D10" s="17">
        <v>0.20791363584081299</v>
      </c>
      <c r="E10" s="17">
        <v>0.205626901588775</v>
      </c>
      <c r="F10" s="17"/>
      <c r="G10" s="17">
        <v>0.37308505166955502</v>
      </c>
      <c r="H10" s="17">
        <v>0.31597239329485899</v>
      </c>
      <c r="I10" s="17">
        <v>0.15996154211018199</v>
      </c>
      <c r="J10" s="17">
        <v>0.25621084655936999</v>
      </c>
      <c r="K10" s="17">
        <v>0.151554378720058</v>
      </c>
      <c r="L10" s="17">
        <v>8.0641552280993206E-2</v>
      </c>
      <c r="M10" s="17"/>
      <c r="N10" s="17">
        <v>0.29882142334886003</v>
      </c>
      <c r="O10" s="17">
        <v>0.217901381849334</v>
      </c>
      <c r="P10" s="17">
        <v>0.15313292049167701</v>
      </c>
      <c r="Q10" s="17">
        <v>0.17922122316092001</v>
      </c>
      <c r="R10" s="17"/>
      <c r="S10" s="17">
        <v>0.123071713220781</v>
      </c>
      <c r="T10" s="17">
        <v>0.27927858933453498</v>
      </c>
      <c r="U10" s="17">
        <v>0.23930893127352201</v>
      </c>
      <c r="V10" s="17">
        <v>0.23003248904257301</v>
      </c>
      <c r="W10" s="17">
        <v>0.14277841815005801</v>
      </c>
      <c r="X10" s="17"/>
      <c r="Y10" s="17">
        <v>0.16273703013952301</v>
      </c>
      <c r="Z10" s="17">
        <v>0.296434783799915</v>
      </c>
      <c r="AA10" s="17">
        <v>0.26075920308399497</v>
      </c>
      <c r="AB10" s="17"/>
      <c r="AC10" s="17">
        <v>0.18492608781389699</v>
      </c>
      <c r="AD10" s="17">
        <v>0.12683504390098599</v>
      </c>
      <c r="AE10" s="17">
        <v>0.28898235656243099</v>
      </c>
      <c r="AF10" s="17">
        <v>0.421829598873524</v>
      </c>
      <c r="AG10" s="17">
        <v>0</v>
      </c>
      <c r="AH10" s="17"/>
      <c r="AI10" s="17">
        <v>0.18760846330119099</v>
      </c>
      <c r="AJ10" s="17">
        <v>0.21552732086961199</v>
      </c>
      <c r="AK10" s="17">
        <v>0.12587633662367601</v>
      </c>
      <c r="AL10" s="17">
        <v>0.33201706558771699</v>
      </c>
      <c r="AM10" s="17"/>
      <c r="AN10" s="17">
        <v>0.27892872039343097</v>
      </c>
      <c r="AO10" s="17">
        <v>0.19194031314593399</v>
      </c>
      <c r="AP10" s="17"/>
      <c r="AQ10" s="17">
        <v>0.254317225161242</v>
      </c>
      <c r="AR10" s="17">
        <v>0.17230413839962799</v>
      </c>
      <c r="AS10" s="17"/>
      <c r="AT10" s="17">
        <v>0.275594600545993</v>
      </c>
      <c r="AU10" s="17">
        <v>0.20108137737137699</v>
      </c>
      <c r="AV10" s="17">
        <v>0.29431399521930401</v>
      </c>
    </row>
    <row r="11" spans="2:48" ht="29" x14ac:dyDescent="0.35">
      <c r="B11" s="18" t="s">
        <v>198</v>
      </c>
      <c r="C11" s="17">
        <v>0.43850334241066202</v>
      </c>
      <c r="D11" s="17">
        <v>0.477292772755953</v>
      </c>
      <c r="E11" s="17">
        <v>0.39835795099606902</v>
      </c>
      <c r="F11" s="17"/>
      <c r="G11" s="17">
        <v>0.27718249631145198</v>
      </c>
      <c r="H11" s="17">
        <v>0.239637145530429</v>
      </c>
      <c r="I11" s="17">
        <v>0.49898327197383002</v>
      </c>
      <c r="J11" s="17">
        <v>0.45755081042838303</v>
      </c>
      <c r="K11" s="17">
        <v>0.54716108720884704</v>
      </c>
      <c r="L11" s="17">
        <v>0.52636847224601702</v>
      </c>
      <c r="M11" s="17"/>
      <c r="N11" s="17">
        <v>0.41062980403197202</v>
      </c>
      <c r="O11" s="17">
        <v>0.44208820424532502</v>
      </c>
      <c r="P11" s="17">
        <v>0.40376215923874997</v>
      </c>
      <c r="Q11" s="17">
        <v>0.46691530079342602</v>
      </c>
      <c r="R11" s="17"/>
      <c r="S11" s="17">
        <v>0.51235851637768703</v>
      </c>
      <c r="T11" s="17">
        <v>0.38875989847657799</v>
      </c>
      <c r="U11" s="17">
        <v>0.34641736137035301</v>
      </c>
      <c r="V11" s="17">
        <v>0.28361740353693099</v>
      </c>
      <c r="W11" s="17">
        <v>0.47312561237266798</v>
      </c>
      <c r="X11" s="17"/>
      <c r="Y11" s="17">
        <v>0.44407707676736102</v>
      </c>
      <c r="Z11" s="17">
        <v>0.37827786951721698</v>
      </c>
      <c r="AA11" s="17">
        <v>0.35957718937264199</v>
      </c>
      <c r="AB11" s="17"/>
      <c r="AC11" s="17">
        <v>0.49656680644891699</v>
      </c>
      <c r="AD11" s="17">
        <v>0.50799895658629501</v>
      </c>
      <c r="AE11" s="17">
        <v>0.39316998557377297</v>
      </c>
      <c r="AF11" s="17">
        <v>0.16344758460336101</v>
      </c>
      <c r="AG11" s="17">
        <v>0.37799581252048697</v>
      </c>
      <c r="AH11" s="17"/>
      <c r="AI11" s="17">
        <v>0.52547682353452796</v>
      </c>
      <c r="AJ11" s="17">
        <v>0.42904367418828199</v>
      </c>
      <c r="AK11" s="17">
        <v>0.43159219264321402</v>
      </c>
      <c r="AL11" s="17">
        <v>0.34713946227007803</v>
      </c>
      <c r="AM11" s="17"/>
      <c r="AN11" s="17">
        <v>0.347127539439957</v>
      </c>
      <c r="AO11" s="17">
        <v>0.46341461851014398</v>
      </c>
      <c r="AP11" s="17"/>
      <c r="AQ11" s="17">
        <v>0.39213453897894401</v>
      </c>
      <c r="AR11" s="17">
        <v>0.47549461922103903</v>
      </c>
      <c r="AS11" s="17"/>
      <c r="AT11" s="17">
        <v>0.379157252444974</v>
      </c>
      <c r="AU11" s="17">
        <v>0.35188783893679798</v>
      </c>
      <c r="AV11" s="17">
        <v>0.47709745398956099</v>
      </c>
    </row>
    <row r="12" spans="2:48" x14ac:dyDescent="0.35">
      <c r="B12" s="18" t="s">
        <v>199</v>
      </c>
      <c r="C12" s="17">
        <v>7.3393273587283106E-2</v>
      </c>
      <c r="D12" s="17">
        <v>6.16037871231397E-2</v>
      </c>
      <c r="E12" s="17">
        <v>8.5594884811448405E-2</v>
      </c>
      <c r="F12" s="17"/>
      <c r="G12" s="17">
        <v>9.3677790916302503E-2</v>
      </c>
      <c r="H12" s="17">
        <v>7.6903462160843303E-2</v>
      </c>
      <c r="I12" s="17">
        <v>6.7409563597917901E-2</v>
      </c>
      <c r="J12" s="17">
        <v>9.5849810863470095E-2</v>
      </c>
      <c r="K12" s="17">
        <v>5.7776276089448297E-2</v>
      </c>
      <c r="L12" s="17">
        <v>5.8548219617466202E-2</v>
      </c>
      <c r="M12" s="17"/>
      <c r="N12" s="17">
        <v>5.3640052437694201E-2</v>
      </c>
      <c r="O12" s="17">
        <v>7.1210582962118296E-2</v>
      </c>
      <c r="P12" s="17">
        <v>8.1044817360277299E-2</v>
      </c>
      <c r="Q12" s="17">
        <v>8.3860667049781207E-2</v>
      </c>
      <c r="R12" s="17"/>
      <c r="S12" s="17">
        <v>8.1450319335681101E-2</v>
      </c>
      <c r="T12" s="17">
        <v>3.5738533826425299E-2</v>
      </c>
      <c r="U12" s="17">
        <v>0</v>
      </c>
      <c r="V12" s="17">
        <v>6.1417262938889799E-2</v>
      </c>
      <c r="W12" s="17">
        <v>0.14887778842201299</v>
      </c>
      <c r="X12" s="17"/>
      <c r="Y12" s="17">
        <v>8.2974642091350206E-2</v>
      </c>
      <c r="Z12" s="17">
        <v>4.3139751902887803E-2</v>
      </c>
      <c r="AA12" s="17">
        <v>0</v>
      </c>
      <c r="AB12" s="17"/>
      <c r="AC12" s="17">
        <v>4.7379203877469897E-2</v>
      </c>
      <c r="AD12" s="17">
        <v>0.100254222961037</v>
      </c>
      <c r="AE12" s="17">
        <v>8.4919723418701507E-2</v>
      </c>
      <c r="AF12" s="17">
        <v>5.4054151950661301E-2</v>
      </c>
      <c r="AG12" s="17">
        <v>0.18748418051327301</v>
      </c>
      <c r="AH12" s="17"/>
      <c r="AI12" s="17">
        <v>6.1664698546536799E-2</v>
      </c>
      <c r="AJ12" s="17">
        <v>4.3027004981044899E-2</v>
      </c>
      <c r="AK12" s="17">
        <v>6.0876234312080398E-2</v>
      </c>
      <c r="AL12" s="17">
        <v>0.12364037274963099</v>
      </c>
      <c r="AM12" s="17"/>
      <c r="AN12" s="17">
        <v>7.9243041696229796E-2</v>
      </c>
      <c r="AO12" s="17">
        <v>6.7723373875923004E-2</v>
      </c>
      <c r="AP12" s="17"/>
      <c r="AQ12" s="17">
        <v>5.6083971704654803E-2</v>
      </c>
      <c r="AR12" s="17">
        <v>8.3797767394603498E-2</v>
      </c>
      <c r="AS12" s="17"/>
      <c r="AT12" s="17">
        <v>4.4268724011899699E-2</v>
      </c>
      <c r="AU12" s="17">
        <v>6.33069278123293E-2</v>
      </c>
      <c r="AV12" s="17">
        <v>0</v>
      </c>
    </row>
    <row r="13" spans="2:48" x14ac:dyDescent="0.35">
      <c r="B13" s="18" t="s">
        <v>200</v>
      </c>
      <c r="C13" s="17">
        <v>4.5887115543690099E-2</v>
      </c>
      <c r="D13" s="17">
        <v>3.0236737067173398E-2</v>
      </c>
      <c r="E13" s="17">
        <v>6.2084583878064897E-2</v>
      </c>
      <c r="F13" s="17"/>
      <c r="G13" s="17">
        <v>9.2406803341427996E-3</v>
      </c>
      <c r="H13" s="17">
        <v>6.5287618756879502E-3</v>
      </c>
      <c r="I13" s="17">
        <v>1.54125417140436E-2</v>
      </c>
      <c r="J13" s="17">
        <v>1.97903398482101E-2</v>
      </c>
      <c r="K13" s="17">
        <v>7.0785866789981305E-2</v>
      </c>
      <c r="L13" s="17">
        <v>0.119891138170424</v>
      </c>
      <c r="M13" s="17"/>
      <c r="N13" s="17">
        <v>6.3131355751587501E-2</v>
      </c>
      <c r="O13" s="17">
        <v>4.5052652717527099E-2</v>
      </c>
      <c r="P13" s="17">
        <v>3.61618864262815E-2</v>
      </c>
      <c r="Q13" s="17">
        <v>4.3293332690534099E-2</v>
      </c>
      <c r="R13" s="17"/>
      <c r="S13" s="17">
        <v>8.4774994369909804E-2</v>
      </c>
      <c r="T13" s="17">
        <v>2.5229551742419101E-2</v>
      </c>
      <c r="U13" s="17">
        <v>0</v>
      </c>
      <c r="V13" s="17">
        <v>0.18071901313479599</v>
      </c>
      <c r="W13" s="17">
        <v>0</v>
      </c>
      <c r="X13" s="17"/>
      <c r="Y13" s="17">
        <v>6.9019268138390003E-2</v>
      </c>
      <c r="Z13" s="17">
        <v>6.4512231253787801E-3</v>
      </c>
      <c r="AA13" s="17">
        <v>0</v>
      </c>
      <c r="AB13" s="17"/>
      <c r="AC13" s="17">
        <v>5.8425774871921403E-2</v>
      </c>
      <c r="AD13" s="17">
        <v>6.7115721128966799E-2</v>
      </c>
      <c r="AE13" s="17">
        <v>1.13706608600806E-2</v>
      </c>
      <c r="AF13" s="17">
        <v>4.21543702241182E-2</v>
      </c>
      <c r="AG13" s="17">
        <v>0</v>
      </c>
      <c r="AH13" s="17"/>
      <c r="AI13" s="17">
        <v>4.2724892119191497E-2</v>
      </c>
      <c r="AJ13" s="17">
        <v>6.5611614059834594E-2</v>
      </c>
      <c r="AK13" s="17">
        <v>1.52872178468452E-2</v>
      </c>
      <c r="AL13" s="17">
        <v>3.5966013837032303E-2</v>
      </c>
      <c r="AM13" s="17"/>
      <c r="AN13" s="17">
        <v>1.67286048115938E-2</v>
      </c>
      <c r="AO13" s="17">
        <v>5.23998946048891E-2</v>
      </c>
      <c r="AP13" s="17"/>
      <c r="AQ13" s="17">
        <v>3.0584690652781601E-2</v>
      </c>
      <c r="AR13" s="17">
        <v>5.82655824126731E-2</v>
      </c>
      <c r="AS13" s="17"/>
      <c r="AT13" s="17">
        <v>7.4804860335201499E-3</v>
      </c>
      <c r="AU13" s="17">
        <v>0.12554259800575601</v>
      </c>
      <c r="AV13" s="17">
        <v>0</v>
      </c>
    </row>
    <row r="14" spans="2:48" x14ac:dyDescent="0.35">
      <c r="B14" s="18" t="s">
        <v>90</v>
      </c>
      <c r="C14" s="19">
        <v>3.02943788031118E-2</v>
      </c>
      <c r="D14" s="19">
        <v>2.5944963327952E-2</v>
      </c>
      <c r="E14" s="19">
        <v>3.4795836677606599E-2</v>
      </c>
      <c r="F14" s="19"/>
      <c r="G14" s="19">
        <v>5.1351947946977797E-2</v>
      </c>
      <c r="H14" s="19">
        <v>4.3180964934583399E-2</v>
      </c>
      <c r="I14" s="19">
        <v>0</v>
      </c>
      <c r="J14" s="19">
        <v>2.4319921517620802E-2</v>
      </c>
      <c r="K14" s="19">
        <v>2.5137160482527302E-2</v>
      </c>
      <c r="L14" s="19">
        <v>4.2328778175665001E-2</v>
      </c>
      <c r="M14" s="19"/>
      <c r="N14" s="19">
        <v>1.7225172659271201E-2</v>
      </c>
      <c r="O14" s="19">
        <v>4.1649149570717102E-2</v>
      </c>
      <c r="P14" s="19">
        <v>2.0844027990187201E-2</v>
      </c>
      <c r="Q14" s="19">
        <v>3.5183383532472898E-2</v>
      </c>
      <c r="R14" s="19"/>
      <c r="S14" s="19">
        <v>2.1666774211178599E-2</v>
      </c>
      <c r="T14" s="19">
        <v>4.2165820965811202E-2</v>
      </c>
      <c r="U14" s="19">
        <v>9.8663047053034997E-2</v>
      </c>
      <c r="V14" s="19">
        <v>0</v>
      </c>
      <c r="W14" s="19">
        <v>1.8704633757580601E-2</v>
      </c>
      <c r="X14" s="19"/>
      <c r="Y14" s="19">
        <v>7.94739234157457E-3</v>
      </c>
      <c r="Z14" s="19">
        <v>4.0246007064564902E-2</v>
      </c>
      <c r="AA14" s="19">
        <v>0</v>
      </c>
      <c r="AB14" s="19"/>
      <c r="AC14" s="19">
        <v>4.6379256867433598E-2</v>
      </c>
      <c r="AD14" s="19">
        <v>3.4767780711310599E-2</v>
      </c>
      <c r="AE14" s="19">
        <v>3.4198827921120299E-2</v>
      </c>
      <c r="AF14" s="19">
        <v>0</v>
      </c>
      <c r="AG14" s="19">
        <v>0</v>
      </c>
      <c r="AH14" s="19"/>
      <c r="AI14" s="19">
        <v>2.43497415562254E-2</v>
      </c>
      <c r="AJ14" s="19">
        <v>3.3648194536518697E-2</v>
      </c>
      <c r="AK14" s="19">
        <v>4.3086934016104701E-2</v>
      </c>
      <c r="AL14" s="19">
        <v>0</v>
      </c>
      <c r="AM14" s="19"/>
      <c r="AN14" s="19">
        <v>1.34743780633283E-2</v>
      </c>
      <c r="AO14" s="19">
        <v>3.4123840975051702E-2</v>
      </c>
      <c r="AP14" s="19"/>
      <c r="AQ14" s="19">
        <v>2.6769930318683601E-2</v>
      </c>
      <c r="AR14" s="19">
        <v>3.1393226046233298E-2</v>
      </c>
      <c r="AS14" s="19"/>
      <c r="AT14" s="19">
        <v>3.1914732468030699E-2</v>
      </c>
      <c r="AU14" s="19">
        <v>0</v>
      </c>
      <c r="AV14" s="19">
        <v>0</v>
      </c>
    </row>
    <row r="15" spans="2:48" x14ac:dyDescent="0.35">
      <c r="B15" s="16" t="s">
        <v>213</v>
      </c>
    </row>
    <row r="16" spans="2:48" x14ac:dyDescent="0.35">
      <c r="B16" t="s">
        <v>81</v>
      </c>
    </row>
    <row r="17" spans="2:2" x14ac:dyDescent="0.35">
      <c r="B17" t="s">
        <v>82</v>
      </c>
    </row>
    <row r="19" spans="2:2" x14ac:dyDescent="0.35">
      <c r="B19"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V22"/>
  <sheetViews>
    <sheetView showGridLines="0" topLeftCell="A2" workbookViewId="0">
      <pane xSplit="2" topLeftCell="C1" activePane="topRight" state="frozen"/>
      <selection pane="topRight" activeCell="D15" sqref="D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439</v>
      </c>
      <c r="D7" s="10">
        <v>194</v>
      </c>
      <c r="E7" s="10">
        <v>245</v>
      </c>
      <c r="F7" s="10"/>
      <c r="G7" s="10">
        <v>70</v>
      </c>
      <c r="H7" s="10">
        <v>119</v>
      </c>
      <c r="I7" s="10">
        <v>48</v>
      </c>
      <c r="J7" s="10">
        <v>61</v>
      </c>
      <c r="K7" s="10">
        <v>67</v>
      </c>
      <c r="L7" s="10">
        <v>74</v>
      </c>
      <c r="M7" s="10"/>
      <c r="N7" s="10">
        <v>148</v>
      </c>
      <c r="O7" s="10">
        <v>103</v>
      </c>
      <c r="P7" s="10">
        <v>78</v>
      </c>
      <c r="Q7" s="10">
        <v>108</v>
      </c>
      <c r="R7" s="10"/>
      <c r="S7" s="10">
        <v>135</v>
      </c>
      <c r="T7" s="10">
        <v>159</v>
      </c>
      <c r="U7" s="10">
        <v>28</v>
      </c>
      <c r="V7" s="10">
        <v>12</v>
      </c>
      <c r="W7" s="10">
        <v>53</v>
      </c>
      <c r="X7" s="10"/>
      <c r="Y7" s="10">
        <v>79</v>
      </c>
      <c r="Z7" s="10">
        <v>182</v>
      </c>
      <c r="AA7" s="10">
        <v>23</v>
      </c>
      <c r="AB7" s="10"/>
      <c r="AC7" s="10">
        <v>96</v>
      </c>
      <c r="AD7" s="10">
        <v>89</v>
      </c>
      <c r="AE7" s="10">
        <v>139</v>
      </c>
      <c r="AF7" s="10">
        <v>49</v>
      </c>
      <c r="AG7" s="10">
        <v>8</v>
      </c>
      <c r="AH7" s="10"/>
      <c r="AI7" s="10">
        <v>95</v>
      </c>
      <c r="AJ7" s="10">
        <v>167</v>
      </c>
      <c r="AK7" s="10">
        <v>76</v>
      </c>
      <c r="AL7" s="10">
        <v>86</v>
      </c>
      <c r="AM7" s="10"/>
      <c r="AN7" s="10">
        <v>73</v>
      </c>
      <c r="AO7" s="10">
        <v>358</v>
      </c>
      <c r="AP7" s="10"/>
      <c r="AQ7" s="10">
        <v>201</v>
      </c>
      <c r="AR7" s="10">
        <v>234</v>
      </c>
      <c r="AS7" s="10"/>
      <c r="AT7" s="10">
        <v>156</v>
      </c>
      <c r="AU7" s="10">
        <v>58</v>
      </c>
      <c r="AV7" s="10">
        <v>28</v>
      </c>
    </row>
    <row r="8" spans="2:48" ht="30" customHeight="1" x14ac:dyDescent="0.35">
      <c r="B8" s="11" t="s">
        <v>20</v>
      </c>
      <c r="C8" s="11">
        <v>437</v>
      </c>
      <c r="D8" s="11">
        <v>220</v>
      </c>
      <c r="E8" s="11">
        <v>217</v>
      </c>
      <c r="F8" s="11"/>
      <c r="G8" s="11">
        <v>49</v>
      </c>
      <c r="H8" s="11">
        <v>76</v>
      </c>
      <c r="I8" s="11">
        <v>72</v>
      </c>
      <c r="J8" s="11">
        <v>74</v>
      </c>
      <c r="K8" s="11">
        <v>65</v>
      </c>
      <c r="L8" s="11">
        <v>102</v>
      </c>
      <c r="M8" s="11"/>
      <c r="N8" s="11">
        <v>85</v>
      </c>
      <c r="O8" s="11">
        <v>126</v>
      </c>
      <c r="P8" s="11">
        <v>93</v>
      </c>
      <c r="Q8" s="11">
        <v>131</v>
      </c>
      <c r="R8" s="11"/>
      <c r="S8" s="11">
        <v>150</v>
      </c>
      <c r="T8" s="11">
        <v>150</v>
      </c>
      <c r="U8" s="11">
        <v>21</v>
      </c>
      <c r="V8" s="11">
        <v>14</v>
      </c>
      <c r="W8" s="11">
        <v>57</v>
      </c>
      <c r="X8" s="11"/>
      <c r="Y8" s="11">
        <v>75</v>
      </c>
      <c r="Z8" s="11">
        <v>171</v>
      </c>
      <c r="AA8" s="11">
        <v>18</v>
      </c>
      <c r="AB8" s="11"/>
      <c r="AC8" s="11">
        <v>121</v>
      </c>
      <c r="AD8" s="11">
        <v>88</v>
      </c>
      <c r="AE8" s="11">
        <v>115</v>
      </c>
      <c r="AF8" s="11">
        <v>37</v>
      </c>
      <c r="AG8" s="11">
        <v>7</v>
      </c>
      <c r="AH8" s="11"/>
      <c r="AI8" s="11">
        <v>105</v>
      </c>
      <c r="AJ8" s="11">
        <v>179</v>
      </c>
      <c r="AK8" s="11">
        <v>74</v>
      </c>
      <c r="AL8" s="11">
        <v>62</v>
      </c>
      <c r="AM8" s="11"/>
      <c r="AN8" s="11">
        <v>70</v>
      </c>
      <c r="AO8" s="11">
        <v>360</v>
      </c>
      <c r="AP8" s="11"/>
      <c r="AQ8" s="11">
        <v>184</v>
      </c>
      <c r="AR8" s="11">
        <v>250</v>
      </c>
      <c r="AS8" s="11"/>
      <c r="AT8" s="11">
        <v>150</v>
      </c>
      <c r="AU8" s="11">
        <v>55</v>
      </c>
      <c r="AV8" s="11">
        <v>22</v>
      </c>
    </row>
    <row r="9" spans="2:48" x14ac:dyDescent="0.35">
      <c r="B9" s="18" t="s">
        <v>131</v>
      </c>
      <c r="C9" s="17">
        <v>0.25496681158879603</v>
      </c>
      <c r="D9" s="17">
        <v>0.23197096985138599</v>
      </c>
      <c r="E9" s="17">
        <v>0.278250490701342</v>
      </c>
      <c r="F9" s="17"/>
      <c r="G9" s="17">
        <v>0.30279732948037802</v>
      </c>
      <c r="H9" s="17">
        <v>0.33841394386117002</v>
      </c>
      <c r="I9" s="17">
        <v>0.358005459280412</v>
      </c>
      <c r="J9" s="17">
        <v>0.20100270468436601</v>
      </c>
      <c r="K9" s="17">
        <v>0.17764278645951301</v>
      </c>
      <c r="L9" s="17">
        <v>0.18486403072055299</v>
      </c>
      <c r="M9" s="17"/>
      <c r="N9" s="17">
        <v>0.20995215215150501</v>
      </c>
      <c r="O9" s="17">
        <v>0.25917357758614701</v>
      </c>
      <c r="P9" s="17">
        <v>0.312383119316133</v>
      </c>
      <c r="Q9" s="17">
        <v>0.23419929922195901</v>
      </c>
      <c r="R9" s="17"/>
      <c r="S9" s="17">
        <v>0.15747653066331799</v>
      </c>
      <c r="T9" s="17">
        <v>0.32238877513043102</v>
      </c>
      <c r="U9" s="17">
        <v>0.27136540169745799</v>
      </c>
      <c r="V9" s="17">
        <v>0.33014007641184601</v>
      </c>
      <c r="W9" s="17">
        <v>0.28697806946918097</v>
      </c>
      <c r="X9" s="17"/>
      <c r="Y9" s="17">
        <v>0.25301078174904501</v>
      </c>
      <c r="Z9" s="17">
        <v>0.31602834245036199</v>
      </c>
      <c r="AA9" s="17">
        <v>0.40541203565508399</v>
      </c>
      <c r="AB9" s="17"/>
      <c r="AC9" s="17">
        <v>0.197387380161575</v>
      </c>
      <c r="AD9" s="17">
        <v>0.210140821441577</v>
      </c>
      <c r="AE9" s="17">
        <v>0.24285310679682801</v>
      </c>
      <c r="AF9" s="17">
        <v>0.38234040609949099</v>
      </c>
      <c r="AG9" s="17">
        <v>0.78898752935474104</v>
      </c>
      <c r="AH9" s="17"/>
      <c r="AI9" s="17">
        <v>0.28619994681583899</v>
      </c>
      <c r="AJ9" s="17">
        <v>0.23904093521422801</v>
      </c>
      <c r="AK9" s="17">
        <v>0.27224049189211502</v>
      </c>
      <c r="AL9" s="17">
        <v>0.23309997780539199</v>
      </c>
      <c r="AM9" s="17"/>
      <c r="AN9" s="17">
        <v>0.36869179975686001</v>
      </c>
      <c r="AO9" s="17">
        <v>0.23132690037859499</v>
      </c>
      <c r="AP9" s="17"/>
      <c r="AQ9" s="17">
        <v>0.27893082923639601</v>
      </c>
      <c r="AR9" s="17">
        <v>0.23351104264071701</v>
      </c>
      <c r="AS9" s="17"/>
      <c r="AT9" s="17">
        <v>0.344876101937099</v>
      </c>
      <c r="AU9" s="17">
        <v>0.251933655421056</v>
      </c>
      <c r="AV9" s="17">
        <v>0.25964728699965101</v>
      </c>
    </row>
    <row r="10" spans="2:48" x14ac:dyDescent="0.35">
      <c r="B10" s="18" t="s">
        <v>132</v>
      </c>
      <c r="C10" s="17">
        <v>0.23142145689155699</v>
      </c>
      <c r="D10" s="17">
        <v>0.230633304035847</v>
      </c>
      <c r="E10" s="17">
        <v>0.232219475002551</v>
      </c>
      <c r="F10" s="17"/>
      <c r="G10" s="17">
        <v>0.347150984391631</v>
      </c>
      <c r="H10" s="17">
        <v>0.33201321014838298</v>
      </c>
      <c r="I10" s="17">
        <v>0.21665909620292201</v>
      </c>
      <c r="J10" s="17">
        <v>0.231625244331226</v>
      </c>
      <c r="K10" s="17">
        <v>0.18386793592356199</v>
      </c>
      <c r="L10" s="17">
        <v>0.14183760094932801</v>
      </c>
      <c r="M10" s="17"/>
      <c r="N10" s="17">
        <v>0.32386320649273098</v>
      </c>
      <c r="O10" s="17">
        <v>0.23900925516375299</v>
      </c>
      <c r="P10" s="17">
        <v>0.19716604794939199</v>
      </c>
      <c r="Q10" s="17">
        <v>0.19226547099094199</v>
      </c>
      <c r="R10" s="17"/>
      <c r="S10" s="17">
        <v>0.14205889635306601</v>
      </c>
      <c r="T10" s="17">
        <v>0.31010272407065798</v>
      </c>
      <c r="U10" s="17">
        <v>0.32395502990610298</v>
      </c>
      <c r="V10" s="17">
        <v>8.2688716110784904E-2</v>
      </c>
      <c r="W10" s="17">
        <v>0.249029765539756</v>
      </c>
      <c r="X10" s="17"/>
      <c r="Y10" s="17">
        <v>0.16652795171415299</v>
      </c>
      <c r="Z10" s="17">
        <v>0.32216754926950603</v>
      </c>
      <c r="AA10" s="17">
        <v>0.23740891629345801</v>
      </c>
      <c r="AB10" s="17"/>
      <c r="AC10" s="17">
        <v>0.197045555175513</v>
      </c>
      <c r="AD10" s="17">
        <v>0.226252083784695</v>
      </c>
      <c r="AE10" s="17">
        <v>0.26968222209603698</v>
      </c>
      <c r="AF10" s="17">
        <v>0.36751299811286398</v>
      </c>
      <c r="AG10" s="17">
        <v>4.8896230031552801E-2</v>
      </c>
      <c r="AH10" s="17"/>
      <c r="AI10" s="17">
        <v>0.20456950012707301</v>
      </c>
      <c r="AJ10" s="17">
        <v>0.23876933285525201</v>
      </c>
      <c r="AK10" s="17">
        <v>0.22343618850864</v>
      </c>
      <c r="AL10" s="17">
        <v>0.299765228697566</v>
      </c>
      <c r="AM10" s="17"/>
      <c r="AN10" s="17">
        <v>0.27172098955940799</v>
      </c>
      <c r="AO10" s="17">
        <v>0.22371282620900501</v>
      </c>
      <c r="AP10" s="17"/>
      <c r="AQ10" s="17">
        <v>0.27055520357794699</v>
      </c>
      <c r="AR10" s="17">
        <v>0.20471229163528301</v>
      </c>
      <c r="AS10" s="17"/>
      <c r="AT10" s="17">
        <v>0.31267353049806801</v>
      </c>
      <c r="AU10" s="17">
        <v>0.245312841434142</v>
      </c>
      <c r="AV10" s="17">
        <v>0.27461328501229598</v>
      </c>
    </row>
    <row r="11" spans="2:48" x14ac:dyDescent="0.35">
      <c r="B11" s="18" t="s">
        <v>133</v>
      </c>
      <c r="C11" s="17">
        <v>0.31235061160920802</v>
      </c>
      <c r="D11" s="17">
        <v>0.32825308109512402</v>
      </c>
      <c r="E11" s="17">
        <v>0.29624909200252397</v>
      </c>
      <c r="F11" s="17"/>
      <c r="G11" s="17">
        <v>0.246012864247317</v>
      </c>
      <c r="H11" s="17">
        <v>0.239352676623514</v>
      </c>
      <c r="I11" s="17">
        <v>0.27525147940752898</v>
      </c>
      <c r="J11" s="17">
        <v>0.32294018087898102</v>
      </c>
      <c r="K11" s="17">
        <v>0.35343553756806101</v>
      </c>
      <c r="L11" s="17">
        <v>0.39102141880601998</v>
      </c>
      <c r="M11" s="17"/>
      <c r="N11" s="17">
        <v>0.32298550855411201</v>
      </c>
      <c r="O11" s="17">
        <v>0.29078705301624203</v>
      </c>
      <c r="P11" s="17">
        <v>0.279156044544557</v>
      </c>
      <c r="Q11" s="17">
        <v>0.348206480944321</v>
      </c>
      <c r="R11" s="17"/>
      <c r="S11" s="17">
        <v>0.39093150651666903</v>
      </c>
      <c r="T11" s="17">
        <v>0.27142179460350602</v>
      </c>
      <c r="U11" s="17">
        <v>0.16482859946013301</v>
      </c>
      <c r="V11" s="17">
        <v>0.369752261162693</v>
      </c>
      <c r="W11" s="17">
        <v>0.29662878632315698</v>
      </c>
      <c r="X11" s="17"/>
      <c r="Y11" s="17">
        <v>0.25717894520322099</v>
      </c>
      <c r="Z11" s="17">
        <v>0.28438800017501098</v>
      </c>
      <c r="AA11" s="17">
        <v>0.22668257807401099</v>
      </c>
      <c r="AB11" s="17"/>
      <c r="AC11" s="17">
        <v>0.40255974737792999</v>
      </c>
      <c r="AD11" s="17">
        <v>0.309149164703026</v>
      </c>
      <c r="AE11" s="17">
        <v>0.27587291642555201</v>
      </c>
      <c r="AF11" s="17">
        <v>0.16567463864115101</v>
      </c>
      <c r="AG11" s="17">
        <v>9.2155321351535896E-2</v>
      </c>
      <c r="AH11" s="17"/>
      <c r="AI11" s="17">
        <v>0.32062595034229802</v>
      </c>
      <c r="AJ11" s="17">
        <v>0.33454324774826699</v>
      </c>
      <c r="AK11" s="17">
        <v>0.31743694415389101</v>
      </c>
      <c r="AL11" s="17">
        <v>0.27944550227808301</v>
      </c>
      <c r="AM11" s="17"/>
      <c r="AN11" s="17">
        <v>0.22795867004415199</v>
      </c>
      <c r="AO11" s="17">
        <v>0.33354015774069801</v>
      </c>
      <c r="AP11" s="17"/>
      <c r="AQ11" s="17">
        <v>0.323850626402515</v>
      </c>
      <c r="AR11" s="17">
        <v>0.30355300995795198</v>
      </c>
      <c r="AS11" s="17"/>
      <c r="AT11" s="17">
        <v>0.28788154073111399</v>
      </c>
      <c r="AU11" s="17">
        <v>0.207210486026533</v>
      </c>
      <c r="AV11" s="17">
        <v>0.32577888890534001</v>
      </c>
    </row>
    <row r="12" spans="2:48" x14ac:dyDescent="0.35">
      <c r="B12" s="18" t="s">
        <v>134</v>
      </c>
      <c r="C12" s="17">
        <v>9.5472029608146602E-2</v>
      </c>
      <c r="D12" s="17">
        <v>0.13093611442502101</v>
      </c>
      <c r="E12" s="17">
        <v>5.9564043271952902E-2</v>
      </c>
      <c r="F12" s="17"/>
      <c r="G12" s="17">
        <v>3.3961409547127397E-2</v>
      </c>
      <c r="H12" s="17">
        <v>5.50336080068837E-2</v>
      </c>
      <c r="I12" s="17">
        <v>8.0729899108998304E-2</v>
      </c>
      <c r="J12" s="17">
        <v>0.15104459329473599</v>
      </c>
      <c r="K12" s="17">
        <v>0.15814450399094401</v>
      </c>
      <c r="L12" s="17">
        <v>8.5383104194306406E-2</v>
      </c>
      <c r="M12" s="17"/>
      <c r="N12" s="17">
        <v>8.5682774344727305E-2</v>
      </c>
      <c r="O12" s="17">
        <v>8.1980912549690102E-2</v>
      </c>
      <c r="P12" s="17">
        <v>0.13641281942696101</v>
      </c>
      <c r="Q12" s="17">
        <v>8.7207957470585296E-2</v>
      </c>
      <c r="R12" s="17"/>
      <c r="S12" s="17">
        <v>0.12419186409505301</v>
      </c>
      <c r="T12" s="17">
        <v>3.2242697944919602E-2</v>
      </c>
      <c r="U12" s="17">
        <v>0.239850968936305</v>
      </c>
      <c r="V12" s="17">
        <v>0.155611988132901</v>
      </c>
      <c r="W12" s="17">
        <v>7.2966482082985507E-2</v>
      </c>
      <c r="X12" s="17"/>
      <c r="Y12" s="17">
        <v>0.127917550404158</v>
      </c>
      <c r="Z12" s="17">
        <v>4.4701108784886798E-2</v>
      </c>
      <c r="AA12" s="17">
        <v>0.13049646997744599</v>
      </c>
      <c r="AB12" s="17"/>
      <c r="AC12" s="17">
        <v>7.4723369108384202E-2</v>
      </c>
      <c r="AD12" s="17">
        <v>0.15629967544269099</v>
      </c>
      <c r="AE12" s="17">
        <v>0.11884030037963</v>
      </c>
      <c r="AF12" s="17">
        <v>2.3850981148366701E-2</v>
      </c>
      <c r="AG12" s="17">
        <v>6.9960919262170101E-2</v>
      </c>
      <c r="AH12" s="17"/>
      <c r="AI12" s="17">
        <v>6.2207523256757102E-2</v>
      </c>
      <c r="AJ12" s="17">
        <v>7.3889898196861398E-2</v>
      </c>
      <c r="AK12" s="17">
        <v>0.12500504562523801</v>
      </c>
      <c r="AL12" s="17">
        <v>0.109034504677521</v>
      </c>
      <c r="AM12" s="17"/>
      <c r="AN12" s="17">
        <v>2.54079500611325E-2</v>
      </c>
      <c r="AO12" s="17">
        <v>0.105852356407321</v>
      </c>
      <c r="AP12" s="17"/>
      <c r="AQ12" s="17">
        <v>8.5200419435578101E-2</v>
      </c>
      <c r="AR12" s="17">
        <v>0.103953406991368</v>
      </c>
      <c r="AS12" s="17"/>
      <c r="AT12" s="17">
        <v>1.71267626115068E-2</v>
      </c>
      <c r="AU12" s="17">
        <v>0.12077207132044</v>
      </c>
      <c r="AV12" s="17">
        <v>0.139960539082713</v>
      </c>
    </row>
    <row r="13" spans="2:48" x14ac:dyDescent="0.35">
      <c r="B13" s="18" t="s">
        <v>135</v>
      </c>
      <c r="C13" s="17">
        <v>5.4911428988148103E-2</v>
      </c>
      <c r="D13" s="17">
        <v>4.2523223209040402E-2</v>
      </c>
      <c r="E13" s="17">
        <v>6.7454697090036195E-2</v>
      </c>
      <c r="F13" s="17"/>
      <c r="G13" s="17">
        <v>1.48989125844544E-2</v>
      </c>
      <c r="H13" s="17">
        <v>1.4578629873311001E-2</v>
      </c>
      <c r="I13" s="17">
        <v>2.4598122749950099E-2</v>
      </c>
      <c r="J13" s="17">
        <v>4.77715671940597E-2</v>
      </c>
      <c r="K13" s="17">
        <v>8.8864491403388701E-2</v>
      </c>
      <c r="L13" s="17">
        <v>0.10925288056280801</v>
      </c>
      <c r="M13" s="17"/>
      <c r="N13" s="17">
        <v>3.9346760092937499E-2</v>
      </c>
      <c r="O13" s="17">
        <v>8.9486796461237E-2</v>
      </c>
      <c r="P13" s="17">
        <v>5.92804181461093E-2</v>
      </c>
      <c r="Q13" s="17">
        <v>2.9568646830013499E-2</v>
      </c>
      <c r="R13" s="17"/>
      <c r="S13" s="17">
        <v>0.130117556070527</v>
      </c>
      <c r="T13" s="17">
        <v>4.6066443191525299E-3</v>
      </c>
      <c r="U13" s="17">
        <v>0</v>
      </c>
      <c r="V13" s="17">
        <v>6.18069581817755E-2</v>
      </c>
      <c r="W13" s="17">
        <v>4.4330463950322099E-2</v>
      </c>
      <c r="X13" s="17"/>
      <c r="Y13" s="17">
        <v>0.14144201119729199</v>
      </c>
      <c r="Z13" s="17">
        <v>4.0343531948544903E-3</v>
      </c>
      <c r="AA13" s="17">
        <v>0</v>
      </c>
      <c r="AB13" s="17"/>
      <c r="AC13" s="17">
        <v>4.4273467575540598E-2</v>
      </c>
      <c r="AD13" s="17">
        <v>6.7656102094786202E-2</v>
      </c>
      <c r="AE13" s="17">
        <v>4.8449151409020098E-2</v>
      </c>
      <c r="AF13" s="17">
        <v>1.11797335855481E-2</v>
      </c>
      <c r="AG13" s="17">
        <v>0</v>
      </c>
      <c r="AH13" s="17"/>
      <c r="AI13" s="17">
        <v>5.9392615231665002E-2</v>
      </c>
      <c r="AJ13" s="17">
        <v>6.1102787308427699E-2</v>
      </c>
      <c r="AK13" s="17">
        <v>5.7182873657232798E-2</v>
      </c>
      <c r="AL13" s="17">
        <v>3.10288200532545E-2</v>
      </c>
      <c r="AM13" s="17"/>
      <c r="AN13" s="17">
        <v>4.9012494902440099E-2</v>
      </c>
      <c r="AO13" s="17">
        <v>5.7062071700809201E-2</v>
      </c>
      <c r="AP13" s="17"/>
      <c r="AQ13" s="17">
        <v>1.7458204658239398E-2</v>
      </c>
      <c r="AR13" s="17">
        <v>8.3076137346659598E-2</v>
      </c>
      <c r="AS13" s="17"/>
      <c r="AT13" s="17">
        <v>4.6172860937032699E-3</v>
      </c>
      <c r="AU13" s="17">
        <v>0.15685227179380101</v>
      </c>
      <c r="AV13" s="17">
        <v>0</v>
      </c>
    </row>
    <row r="14" spans="2:48" x14ac:dyDescent="0.35">
      <c r="B14" s="18" t="s">
        <v>90</v>
      </c>
      <c r="C14" s="17">
        <v>5.0877661314143598E-2</v>
      </c>
      <c r="D14" s="17">
        <v>3.56833073835819E-2</v>
      </c>
      <c r="E14" s="17">
        <v>6.6262201931593795E-2</v>
      </c>
      <c r="F14" s="17"/>
      <c r="G14" s="17">
        <v>5.5178499749093397E-2</v>
      </c>
      <c r="H14" s="17">
        <v>2.0607931486737101E-2</v>
      </c>
      <c r="I14" s="17">
        <v>4.4755943250188397E-2</v>
      </c>
      <c r="J14" s="17">
        <v>4.5615709616630598E-2</v>
      </c>
      <c r="K14" s="17">
        <v>3.8044744654530602E-2</v>
      </c>
      <c r="L14" s="17">
        <v>8.76409647669842E-2</v>
      </c>
      <c r="M14" s="17"/>
      <c r="N14" s="17">
        <v>1.81695983639866E-2</v>
      </c>
      <c r="O14" s="17">
        <v>3.9562405222930003E-2</v>
      </c>
      <c r="P14" s="17">
        <v>1.5601550616848E-2</v>
      </c>
      <c r="Q14" s="17">
        <v>0.108552144542179</v>
      </c>
      <c r="R14" s="17"/>
      <c r="S14" s="17">
        <v>5.5223646301368098E-2</v>
      </c>
      <c r="T14" s="17">
        <v>5.9237363931333997E-2</v>
      </c>
      <c r="U14" s="17">
        <v>0</v>
      </c>
      <c r="V14" s="17">
        <v>0</v>
      </c>
      <c r="W14" s="17">
        <v>5.0066432634598097E-2</v>
      </c>
      <c r="X14" s="17"/>
      <c r="Y14" s="17">
        <v>5.39227597321306E-2</v>
      </c>
      <c r="Z14" s="17">
        <v>2.8680646125380301E-2</v>
      </c>
      <c r="AA14" s="17">
        <v>0</v>
      </c>
      <c r="AB14" s="17"/>
      <c r="AC14" s="17">
        <v>8.4010480601058604E-2</v>
      </c>
      <c r="AD14" s="17">
        <v>3.05021525332244E-2</v>
      </c>
      <c r="AE14" s="17">
        <v>4.4302302892933298E-2</v>
      </c>
      <c r="AF14" s="17">
        <v>4.9441242412579599E-2</v>
      </c>
      <c r="AG14" s="17">
        <v>0</v>
      </c>
      <c r="AH14" s="17"/>
      <c r="AI14" s="17">
        <v>6.7004464226368299E-2</v>
      </c>
      <c r="AJ14" s="17">
        <v>5.2653798676964098E-2</v>
      </c>
      <c r="AK14" s="17">
        <v>4.6984561628839296E-3</v>
      </c>
      <c r="AL14" s="17">
        <v>4.7625966488183902E-2</v>
      </c>
      <c r="AM14" s="17"/>
      <c r="AN14" s="17">
        <v>5.7208095676007299E-2</v>
      </c>
      <c r="AO14" s="17">
        <v>4.8505687563572798E-2</v>
      </c>
      <c r="AP14" s="17"/>
      <c r="AQ14" s="17">
        <v>2.4004716689324902E-2</v>
      </c>
      <c r="AR14" s="17">
        <v>7.1194111428020707E-2</v>
      </c>
      <c r="AS14" s="17"/>
      <c r="AT14" s="17">
        <v>3.2824778128509702E-2</v>
      </c>
      <c r="AU14" s="17">
        <v>1.7918674004027801E-2</v>
      </c>
      <c r="AV14" s="17">
        <v>0</v>
      </c>
    </row>
    <row r="15" spans="2:48" x14ac:dyDescent="0.35">
      <c r="B15" s="18" t="s">
        <v>136</v>
      </c>
      <c r="C15" s="21">
        <v>0.48638826848035299</v>
      </c>
      <c r="D15" s="21">
        <v>0.46260427388723302</v>
      </c>
      <c r="E15" s="21">
        <v>0.51046996570389302</v>
      </c>
      <c r="F15" s="21"/>
      <c r="G15" s="21">
        <v>0.64994831387200802</v>
      </c>
      <c r="H15" s="21">
        <v>0.67042715400955399</v>
      </c>
      <c r="I15" s="21">
        <v>0.57466455548333395</v>
      </c>
      <c r="J15" s="21">
        <v>0.43262794901559198</v>
      </c>
      <c r="K15" s="21">
        <v>0.36151072238307502</v>
      </c>
      <c r="L15" s="21">
        <v>0.32670163166988098</v>
      </c>
      <c r="M15" s="21"/>
      <c r="N15" s="21">
        <v>0.53381535864423602</v>
      </c>
      <c r="O15" s="21">
        <v>0.49818283274990099</v>
      </c>
      <c r="P15" s="21">
        <v>0.50954916726552502</v>
      </c>
      <c r="Q15" s="21">
        <v>0.42646477021290002</v>
      </c>
      <c r="R15" s="21"/>
      <c r="S15" s="21">
        <v>0.29953542701638403</v>
      </c>
      <c r="T15" s="21">
        <v>0.63249149920108805</v>
      </c>
      <c r="U15" s="21">
        <v>0.59532043160356096</v>
      </c>
      <c r="V15" s="21">
        <v>0.41282879252262999</v>
      </c>
      <c r="W15" s="21">
        <v>0.53600783500893701</v>
      </c>
      <c r="X15" s="21"/>
      <c r="Y15" s="21">
        <v>0.41953873346319798</v>
      </c>
      <c r="Z15" s="21">
        <v>0.63819589171986701</v>
      </c>
      <c r="AA15" s="21">
        <v>0.64282095194854205</v>
      </c>
      <c r="AB15" s="21"/>
      <c r="AC15" s="21">
        <v>0.39443293533708701</v>
      </c>
      <c r="AD15" s="21">
        <v>0.436392905226272</v>
      </c>
      <c r="AE15" s="21">
        <v>0.51253532889286502</v>
      </c>
      <c r="AF15" s="21">
        <v>0.74985340421235502</v>
      </c>
      <c r="AG15" s="21">
        <v>0.837883759386294</v>
      </c>
      <c r="AH15" s="21"/>
      <c r="AI15" s="21">
        <v>0.49076944694291202</v>
      </c>
      <c r="AJ15" s="21">
        <v>0.47781026806948002</v>
      </c>
      <c r="AK15" s="21">
        <v>0.49567668040075502</v>
      </c>
      <c r="AL15" s="21">
        <v>0.53286520650295799</v>
      </c>
      <c r="AM15" s="21"/>
      <c r="AN15" s="21">
        <v>0.64041278931626899</v>
      </c>
      <c r="AO15" s="21">
        <v>0.455039726587599</v>
      </c>
      <c r="AP15" s="21"/>
      <c r="AQ15" s="21">
        <v>0.54948603281434305</v>
      </c>
      <c r="AR15" s="21">
        <v>0.43822333427600002</v>
      </c>
      <c r="AS15" s="21"/>
      <c r="AT15" s="21">
        <v>0.65754963243516695</v>
      </c>
      <c r="AU15" s="21">
        <v>0.49724649685519801</v>
      </c>
      <c r="AV15" s="21">
        <v>0.53426057201194699</v>
      </c>
    </row>
    <row r="16" spans="2:48" x14ac:dyDescent="0.35">
      <c r="B16" s="18" t="s">
        <v>137</v>
      </c>
      <c r="C16" s="21">
        <v>0.15038345859629501</v>
      </c>
      <c r="D16" s="21">
        <v>0.17345933763406099</v>
      </c>
      <c r="E16" s="21">
        <v>0.12701874036198901</v>
      </c>
      <c r="F16" s="21"/>
      <c r="G16" s="21">
        <v>4.8860322131581799E-2</v>
      </c>
      <c r="H16" s="21">
        <v>6.9612237880194702E-2</v>
      </c>
      <c r="I16" s="21">
        <v>0.105328021858948</v>
      </c>
      <c r="J16" s="21">
        <v>0.198816160488796</v>
      </c>
      <c r="K16" s="21">
        <v>0.24700899539433299</v>
      </c>
      <c r="L16" s="21">
        <v>0.19463598475711399</v>
      </c>
      <c r="M16" s="21"/>
      <c r="N16" s="21">
        <v>0.12502953443766501</v>
      </c>
      <c r="O16" s="21">
        <v>0.17146770901092701</v>
      </c>
      <c r="P16" s="21">
        <v>0.19569323757307</v>
      </c>
      <c r="Q16" s="21">
        <v>0.116776604300599</v>
      </c>
      <c r="R16" s="21"/>
      <c r="S16" s="21">
        <v>0.25430942016558</v>
      </c>
      <c r="T16" s="21">
        <v>3.6849342264072202E-2</v>
      </c>
      <c r="U16" s="21">
        <v>0.239850968936305</v>
      </c>
      <c r="V16" s="21">
        <v>0.21741894631467701</v>
      </c>
      <c r="W16" s="21">
        <v>0.11729694603330799</v>
      </c>
      <c r="X16" s="21"/>
      <c r="Y16" s="21">
        <v>0.26935956160145003</v>
      </c>
      <c r="Z16" s="21">
        <v>4.8735461979741303E-2</v>
      </c>
      <c r="AA16" s="21">
        <v>0.13049646997744599</v>
      </c>
      <c r="AB16" s="21"/>
      <c r="AC16" s="21">
        <v>0.11899683668392499</v>
      </c>
      <c r="AD16" s="21">
        <v>0.223955777537478</v>
      </c>
      <c r="AE16" s="21">
        <v>0.16728945178865001</v>
      </c>
      <c r="AF16" s="21">
        <v>3.5030714733914801E-2</v>
      </c>
      <c r="AG16" s="21">
        <v>6.9960919262170101E-2</v>
      </c>
      <c r="AH16" s="21"/>
      <c r="AI16" s="21">
        <v>0.12160013848842199</v>
      </c>
      <c r="AJ16" s="21">
        <v>0.13499268550528901</v>
      </c>
      <c r="AK16" s="21">
        <v>0.18218791928247099</v>
      </c>
      <c r="AL16" s="21">
        <v>0.14006332473077501</v>
      </c>
      <c r="AM16" s="21"/>
      <c r="AN16" s="21">
        <v>7.4420444963572599E-2</v>
      </c>
      <c r="AO16" s="21">
        <v>0.16291442810813</v>
      </c>
      <c r="AP16" s="21"/>
      <c r="AQ16" s="21">
        <v>0.102658624093817</v>
      </c>
      <c r="AR16" s="21">
        <v>0.18702954433802799</v>
      </c>
      <c r="AS16" s="21"/>
      <c r="AT16" s="21">
        <v>2.1744048705210101E-2</v>
      </c>
      <c r="AU16" s="21">
        <v>0.277624343114241</v>
      </c>
      <c r="AV16" s="21">
        <v>0.139960539082713</v>
      </c>
    </row>
    <row r="17" spans="2:48" x14ac:dyDescent="0.35">
      <c r="B17" s="18" t="s">
        <v>93</v>
      </c>
      <c r="C17" s="22">
        <v>0.33600480988405901</v>
      </c>
      <c r="D17" s="22">
        <v>0.289144936253171</v>
      </c>
      <c r="E17" s="22">
        <v>0.38345122534190401</v>
      </c>
      <c r="F17" s="22"/>
      <c r="G17" s="22">
        <v>0.60108799174042604</v>
      </c>
      <c r="H17" s="22">
        <v>0.600814916129359</v>
      </c>
      <c r="I17" s="22">
        <v>0.46933653362438599</v>
      </c>
      <c r="J17" s="22">
        <v>0.23381178852679599</v>
      </c>
      <c r="K17" s="22">
        <v>0.114501726988742</v>
      </c>
      <c r="L17" s="22">
        <v>0.13206564691276701</v>
      </c>
      <c r="M17" s="22"/>
      <c r="N17" s="22">
        <v>0.408785824206571</v>
      </c>
      <c r="O17" s="22">
        <v>0.32671512373897399</v>
      </c>
      <c r="P17" s="22">
        <v>0.31385592969245502</v>
      </c>
      <c r="Q17" s="22">
        <v>0.30968816591230103</v>
      </c>
      <c r="R17" s="22"/>
      <c r="S17" s="22">
        <v>4.5226006850804197E-2</v>
      </c>
      <c r="T17" s="22">
        <v>0.59564215693701605</v>
      </c>
      <c r="U17" s="22">
        <v>0.35546946266725599</v>
      </c>
      <c r="V17" s="22">
        <v>0.19540984620795401</v>
      </c>
      <c r="W17" s="22">
        <v>0.41871088897562903</v>
      </c>
      <c r="X17" s="22"/>
      <c r="Y17" s="22">
        <v>0.15017917186174801</v>
      </c>
      <c r="Z17" s="22">
        <v>0.58946042974012602</v>
      </c>
      <c r="AA17" s="22">
        <v>0.51232448197109604</v>
      </c>
      <c r="AB17" s="22"/>
      <c r="AC17" s="22">
        <v>0.27543609865316199</v>
      </c>
      <c r="AD17" s="22">
        <v>0.212437127688794</v>
      </c>
      <c r="AE17" s="22">
        <v>0.345245877104215</v>
      </c>
      <c r="AF17" s="22">
        <v>0.71482268947843997</v>
      </c>
      <c r="AG17" s="22">
        <v>0.76792284012412404</v>
      </c>
      <c r="AH17" s="22"/>
      <c r="AI17" s="22">
        <v>0.36916930845448998</v>
      </c>
      <c r="AJ17" s="22">
        <v>0.34281758256419098</v>
      </c>
      <c r="AK17" s="22">
        <v>0.313488761118284</v>
      </c>
      <c r="AL17" s="22">
        <v>0.392801881772183</v>
      </c>
      <c r="AM17" s="22"/>
      <c r="AN17" s="22">
        <v>0.56599234435269596</v>
      </c>
      <c r="AO17" s="22">
        <v>0.292125298479469</v>
      </c>
      <c r="AP17" s="22"/>
      <c r="AQ17" s="22">
        <v>0.44682740872052501</v>
      </c>
      <c r="AR17" s="22">
        <v>0.25119378993797198</v>
      </c>
      <c r="AS17" s="22"/>
      <c r="AT17" s="22">
        <v>0.63580558372995599</v>
      </c>
      <c r="AU17" s="22">
        <v>0.219622153740957</v>
      </c>
      <c r="AV17" s="22">
        <v>0.39430003292923299</v>
      </c>
    </row>
    <row r="18" spans="2:48" x14ac:dyDescent="0.35">
      <c r="B18" s="16" t="s">
        <v>212</v>
      </c>
    </row>
    <row r="19" spans="2:48" x14ac:dyDescent="0.35">
      <c r="B19" t="s">
        <v>81</v>
      </c>
    </row>
    <row r="20" spans="2:48" x14ac:dyDescent="0.35">
      <c r="B20" t="s">
        <v>82</v>
      </c>
    </row>
    <row r="22" spans="2:48" x14ac:dyDescent="0.35">
      <c r="B22"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V18"/>
  <sheetViews>
    <sheetView showGridLines="0" workbookViewId="0">
      <pane xSplit="2" topLeftCell="C1" activePane="topRight" state="frozen"/>
      <selection pane="topRight" activeCell="K6" sqref="K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x14ac:dyDescent="0.35">
      <c r="B9" s="18" t="s">
        <v>203</v>
      </c>
      <c r="C9" s="17">
        <v>0.18500667896342601</v>
      </c>
      <c r="D9" s="17">
        <v>0.19967861185767299</v>
      </c>
      <c r="E9" s="17">
        <v>0.170318352863988</v>
      </c>
      <c r="F9" s="17"/>
      <c r="G9" s="17">
        <v>0.17513101482245999</v>
      </c>
      <c r="H9" s="17">
        <v>0.26094163538567</v>
      </c>
      <c r="I9" s="17">
        <v>0.17618162039721899</v>
      </c>
      <c r="J9" s="17">
        <v>0.16226774903926899</v>
      </c>
      <c r="K9" s="17">
        <v>0.16002654651552201</v>
      </c>
      <c r="L9" s="17">
        <v>0.17527522347708399</v>
      </c>
      <c r="M9" s="17"/>
      <c r="N9" s="17">
        <v>0.143406754985378</v>
      </c>
      <c r="O9" s="17">
        <v>0.147203468526068</v>
      </c>
      <c r="P9" s="17">
        <v>0.186655732738504</v>
      </c>
      <c r="Q9" s="17">
        <v>0.25042593043746703</v>
      </c>
      <c r="R9" s="17"/>
      <c r="S9" s="17">
        <v>0.19197076798716101</v>
      </c>
      <c r="T9" s="17">
        <v>0.21495510376492</v>
      </c>
      <c r="U9" s="17">
        <v>0.20215522510657599</v>
      </c>
      <c r="V9" s="17">
        <v>0.10154788012312201</v>
      </c>
      <c r="W9" s="17">
        <v>0.131454119126032</v>
      </c>
      <c r="X9" s="17"/>
      <c r="Y9" s="17">
        <v>0.209945791808058</v>
      </c>
      <c r="Z9" s="17">
        <v>0.23212146952273699</v>
      </c>
      <c r="AA9" s="17">
        <v>0.30418570967309499</v>
      </c>
      <c r="AB9" s="17"/>
      <c r="AC9" s="17">
        <v>0.241213108064293</v>
      </c>
      <c r="AD9" s="17">
        <v>0.16084463776628399</v>
      </c>
      <c r="AE9" s="17">
        <v>0.172949087992326</v>
      </c>
      <c r="AF9" s="17">
        <v>0.18842991739516199</v>
      </c>
      <c r="AG9" s="17">
        <v>0.19665655845392399</v>
      </c>
      <c r="AH9" s="17"/>
      <c r="AI9" s="17">
        <v>0.21724748863019799</v>
      </c>
      <c r="AJ9" s="17">
        <v>0.18133442199171801</v>
      </c>
      <c r="AK9" s="17">
        <v>0.18299581250404201</v>
      </c>
      <c r="AL9" s="17">
        <v>0.18307750731410299</v>
      </c>
      <c r="AM9" s="17"/>
      <c r="AN9" s="17">
        <v>0.28015871407142001</v>
      </c>
      <c r="AO9" s="17">
        <v>0.16859266417281199</v>
      </c>
      <c r="AP9" s="17"/>
      <c r="AQ9" s="17">
        <v>0.21775914899231899</v>
      </c>
      <c r="AR9" s="17">
        <v>0.16272590222500399</v>
      </c>
      <c r="AS9" s="17"/>
      <c r="AT9" s="17">
        <v>0.233299526501549</v>
      </c>
      <c r="AU9" s="17">
        <v>0.28822892754984297</v>
      </c>
      <c r="AV9" s="17">
        <v>0.232901995765667</v>
      </c>
    </row>
    <row r="10" spans="2:48" x14ac:dyDescent="0.35">
      <c r="B10" s="18" t="s">
        <v>204</v>
      </c>
      <c r="C10" s="17">
        <v>0.27674941704943901</v>
      </c>
      <c r="D10" s="17">
        <v>0.28532273210852499</v>
      </c>
      <c r="E10" s="17">
        <v>0.26816652287668502</v>
      </c>
      <c r="F10" s="17"/>
      <c r="G10" s="17">
        <v>0.40777035422529301</v>
      </c>
      <c r="H10" s="17">
        <v>0.29618983173964902</v>
      </c>
      <c r="I10" s="17">
        <v>0.343806675764319</v>
      </c>
      <c r="J10" s="17">
        <v>0.246056608615845</v>
      </c>
      <c r="K10" s="17">
        <v>0.274873658759827</v>
      </c>
      <c r="L10" s="17">
        <v>0.18265664518423799</v>
      </c>
      <c r="M10" s="17"/>
      <c r="N10" s="17">
        <v>0.30545012431686103</v>
      </c>
      <c r="O10" s="17">
        <v>0.307844601544635</v>
      </c>
      <c r="P10" s="17">
        <v>0.22651218579625501</v>
      </c>
      <c r="Q10" s="17">
        <v>0.26368811038491202</v>
      </c>
      <c r="R10" s="17"/>
      <c r="S10" s="17">
        <v>0.15731960168790499</v>
      </c>
      <c r="T10" s="17">
        <v>0.33724043976125001</v>
      </c>
      <c r="U10" s="17">
        <v>0.44680963581958999</v>
      </c>
      <c r="V10" s="17">
        <v>0.123723801286307</v>
      </c>
      <c r="W10" s="17">
        <v>0.29779537914302301</v>
      </c>
      <c r="X10" s="17"/>
      <c r="Y10" s="17">
        <v>0.285885954075078</v>
      </c>
      <c r="Z10" s="17">
        <v>0.301519454018086</v>
      </c>
      <c r="AA10" s="17">
        <v>0.31573964120895498</v>
      </c>
      <c r="AB10" s="17"/>
      <c r="AC10" s="17">
        <v>0.28284754977381799</v>
      </c>
      <c r="AD10" s="17">
        <v>0.24982573635938801</v>
      </c>
      <c r="AE10" s="17">
        <v>0.34613499196464098</v>
      </c>
      <c r="AF10" s="17">
        <v>0.29823640262398299</v>
      </c>
      <c r="AG10" s="17">
        <v>0.40158529614135002</v>
      </c>
      <c r="AH10" s="17"/>
      <c r="AI10" s="17">
        <v>0.30071527828572697</v>
      </c>
      <c r="AJ10" s="17">
        <v>0.28321450337083398</v>
      </c>
      <c r="AK10" s="17">
        <v>0.16379433297930501</v>
      </c>
      <c r="AL10" s="17">
        <v>0.35934808495745901</v>
      </c>
      <c r="AM10" s="17"/>
      <c r="AN10" s="17">
        <v>0.256002359295738</v>
      </c>
      <c r="AO10" s="17">
        <v>0.28229716023283502</v>
      </c>
      <c r="AP10" s="17"/>
      <c r="AQ10" s="17">
        <v>0.32565105997173099</v>
      </c>
      <c r="AR10" s="17">
        <v>0.23924709322400001</v>
      </c>
      <c r="AS10" s="17"/>
      <c r="AT10" s="17">
        <v>0.32564466345473903</v>
      </c>
      <c r="AU10" s="17">
        <v>0.22077624243187399</v>
      </c>
      <c r="AV10" s="17">
        <v>0.31397543438950298</v>
      </c>
    </row>
    <row r="11" spans="2:48" x14ac:dyDescent="0.35">
      <c r="B11" s="18" t="s">
        <v>205</v>
      </c>
      <c r="C11" s="17">
        <v>0.221966871569344</v>
      </c>
      <c r="D11" s="17">
        <v>0.24204480640148501</v>
      </c>
      <c r="E11" s="17">
        <v>0.20186650331224901</v>
      </c>
      <c r="F11" s="17"/>
      <c r="G11" s="17">
        <v>0.20127451587290901</v>
      </c>
      <c r="H11" s="17">
        <v>0.22113734067319299</v>
      </c>
      <c r="I11" s="17">
        <v>0.15087916215906999</v>
      </c>
      <c r="J11" s="17">
        <v>0.22763919142147701</v>
      </c>
      <c r="K11" s="17">
        <v>0.263246239829661</v>
      </c>
      <c r="L11" s="17">
        <v>0.24629186850076601</v>
      </c>
      <c r="M11" s="17"/>
      <c r="N11" s="17">
        <v>0.27138508031879499</v>
      </c>
      <c r="O11" s="17">
        <v>0.26367727144478997</v>
      </c>
      <c r="P11" s="17">
        <v>0.254240596928486</v>
      </c>
      <c r="Q11" s="17">
        <v>0.12758945812723699</v>
      </c>
      <c r="R11" s="17"/>
      <c r="S11" s="17">
        <v>0.28411428153236301</v>
      </c>
      <c r="T11" s="17">
        <v>0.160246674945863</v>
      </c>
      <c r="U11" s="17">
        <v>0.20600268777011199</v>
      </c>
      <c r="V11" s="17">
        <v>0.21538736455436999</v>
      </c>
      <c r="W11" s="17">
        <v>0.25995785218376299</v>
      </c>
      <c r="X11" s="17"/>
      <c r="Y11" s="17">
        <v>0.22480261737347601</v>
      </c>
      <c r="Z11" s="17">
        <v>0.209125046601456</v>
      </c>
      <c r="AA11" s="17">
        <v>0.15914371657808399</v>
      </c>
      <c r="AB11" s="17"/>
      <c r="AC11" s="17">
        <v>0.15590497436724601</v>
      </c>
      <c r="AD11" s="17">
        <v>0.262272430193216</v>
      </c>
      <c r="AE11" s="17">
        <v>0.235449673767746</v>
      </c>
      <c r="AF11" s="17">
        <v>0.20301376663915999</v>
      </c>
      <c r="AG11" s="17">
        <v>0.18672869496519601</v>
      </c>
      <c r="AH11" s="17"/>
      <c r="AI11" s="17">
        <v>0.13781144711073301</v>
      </c>
      <c r="AJ11" s="17">
        <v>0.18951098025531901</v>
      </c>
      <c r="AK11" s="17">
        <v>0.332940937072564</v>
      </c>
      <c r="AL11" s="17">
        <v>0.25870950738717502</v>
      </c>
      <c r="AM11" s="17"/>
      <c r="AN11" s="17">
        <v>9.9056546585685606E-2</v>
      </c>
      <c r="AO11" s="17">
        <v>0.24200761291355199</v>
      </c>
      <c r="AP11" s="17"/>
      <c r="AQ11" s="17">
        <v>0.17134404795959499</v>
      </c>
      <c r="AR11" s="17">
        <v>0.25778499921362003</v>
      </c>
      <c r="AS11" s="17"/>
      <c r="AT11" s="17">
        <v>0.193379808168714</v>
      </c>
      <c r="AU11" s="17">
        <v>0.26474518179557899</v>
      </c>
      <c r="AV11" s="17">
        <v>0.134487171776736</v>
      </c>
    </row>
    <row r="12" spans="2:48" x14ac:dyDescent="0.35">
      <c r="B12" s="18" t="s">
        <v>206</v>
      </c>
      <c r="C12" s="17">
        <v>0.22401457158853599</v>
      </c>
      <c r="D12" s="17">
        <v>0.194395789051753</v>
      </c>
      <c r="E12" s="17">
        <v>0.253666447704954</v>
      </c>
      <c r="F12" s="17"/>
      <c r="G12" s="17">
        <v>0.19497444032595801</v>
      </c>
      <c r="H12" s="17">
        <v>0.144274531645499</v>
      </c>
      <c r="I12" s="17">
        <v>0.21125144296666701</v>
      </c>
      <c r="J12" s="17">
        <v>0.23633856446577201</v>
      </c>
      <c r="K12" s="17">
        <v>0.22805237759056399</v>
      </c>
      <c r="L12" s="17">
        <v>0.289054109206552</v>
      </c>
      <c r="M12" s="17"/>
      <c r="N12" s="17">
        <v>0.23714984500523201</v>
      </c>
      <c r="O12" s="17">
        <v>0.15582608827109101</v>
      </c>
      <c r="P12" s="17">
        <v>0.24177829014286401</v>
      </c>
      <c r="Q12" s="17">
        <v>0.27297415830162602</v>
      </c>
      <c r="R12" s="17"/>
      <c r="S12" s="17">
        <v>0.281910878997432</v>
      </c>
      <c r="T12" s="17">
        <v>0.20459150605677701</v>
      </c>
      <c r="U12" s="17">
        <v>9.1952429514761597E-2</v>
      </c>
      <c r="V12" s="17">
        <v>0.43017075678529398</v>
      </c>
      <c r="W12" s="17">
        <v>0.190429549751259</v>
      </c>
      <c r="X12" s="17"/>
      <c r="Y12" s="17">
        <v>0.27253872111428901</v>
      </c>
      <c r="Z12" s="17">
        <v>0.181136722212074</v>
      </c>
      <c r="AA12" s="17">
        <v>0.22093093253986601</v>
      </c>
      <c r="AB12" s="17"/>
      <c r="AC12" s="17">
        <v>0.220111997927394</v>
      </c>
      <c r="AD12" s="17">
        <v>0.215066921496191</v>
      </c>
      <c r="AE12" s="17">
        <v>0.16428528790973901</v>
      </c>
      <c r="AF12" s="17">
        <v>0.27503450761453402</v>
      </c>
      <c r="AG12" s="17">
        <v>0.21502945043953001</v>
      </c>
      <c r="AH12" s="17"/>
      <c r="AI12" s="17">
        <v>0.28378925358448198</v>
      </c>
      <c r="AJ12" s="17">
        <v>0.23939274230180899</v>
      </c>
      <c r="AK12" s="17">
        <v>0.185336215674023</v>
      </c>
      <c r="AL12" s="17">
        <v>0.152330803732318</v>
      </c>
      <c r="AM12" s="17"/>
      <c r="AN12" s="17">
        <v>0.25059986855467398</v>
      </c>
      <c r="AO12" s="17">
        <v>0.22045299250018399</v>
      </c>
      <c r="AP12" s="17"/>
      <c r="AQ12" s="17">
        <v>0.19910665420319701</v>
      </c>
      <c r="AR12" s="17">
        <v>0.24277841893885499</v>
      </c>
      <c r="AS12" s="17"/>
      <c r="AT12" s="17">
        <v>0.170024033154801</v>
      </c>
      <c r="AU12" s="17">
        <v>0.21689487687308401</v>
      </c>
      <c r="AV12" s="17">
        <v>0.31863539806809399</v>
      </c>
    </row>
    <row r="13" spans="2:48" x14ac:dyDescent="0.35">
      <c r="B13" s="18" t="s">
        <v>90</v>
      </c>
      <c r="C13" s="19">
        <v>9.2262460829254697E-2</v>
      </c>
      <c r="D13" s="19">
        <v>7.8558060580564595E-2</v>
      </c>
      <c r="E13" s="19">
        <v>0.105982173242123</v>
      </c>
      <c r="F13" s="19"/>
      <c r="G13" s="19">
        <v>2.0849674753379E-2</v>
      </c>
      <c r="H13" s="19">
        <v>7.7456660555988197E-2</v>
      </c>
      <c r="I13" s="19">
        <v>0.11788109871272499</v>
      </c>
      <c r="J13" s="19">
        <v>0.12769788645763799</v>
      </c>
      <c r="K13" s="19">
        <v>7.3801177304426202E-2</v>
      </c>
      <c r="L13" s="19">
        <v>0.10672215363136001</v>
      </c>
      <c r="M13" s="19"/>
      <c r="N13" s="19">
        <v>4.2608195373734697E-2</v>
      </c>
      <c r="O13" s="19">
        <v>0.12544857021341599</v>
      </c>
      <c r="P13" s="19">
        <v>9.0813194393890101E-2</v>
      </c>
      <c r="Q13" s="19">
        <v>8.5322342748757399E-2</v>
      </c>
      <c r="R13" s="19"/>
      <c r="S13" s="19">
        <v>8.4684469795138897E-2</v>
      </c>
      <c r="T13" s="19">
        <v>8.2966275471190495E-2</v>
      </c>
      <c r="U13" s="19">
        <v>5.3080021788959597E-2</v>
      </c>
      <c r="V13" s="19">
        <v>0.129170197250907</v>
      </c>
      <c r="W13" s="19">
        <v>0.120363099795923</v>
      </c>
      <c r="X13" s="19"/>
      <c r="Y13" s="19">
        <v>6.8269156290992799E-3</v>
      </c>
      <c r="Z13" s="19">
        <v>7.60973076456474E-2</v>
      </c>
      <c r="AA13" s="19">
        <v>0</v>
      </c>
      <c r="AB13" s="19"/>
      <c r="AC13" s="19">
        <v>9.9922369867248895E-2</v>
      </c>
      <c r="AD13" s="19">
        <v>0.111990274184921</v>
      </c>
      <c r="AE13" s="19">
        <v>8.1180958365548297E-2</v>
      </c>
      <c r="AF13" s="19">
        <v>3.5285405727161802E-2</v>
      </c>
      <c r="AG13" s="19">
        <v>0</v>
      </c>
      <c r="AH13" s="19"/>
      <c r="AI13" s="19">
        <v>6.0436532388859397E-2</v>
      </c>
      <c r="AJ13" s="19">
        <v>0.106547352080321</v>
      </c>
      <c r="AK13" s="19">
        <v>0.134932701770065</v>
      </c>
      <c r="AL13" s="19">
        <v>4.6534096608945398E-2</v>
      </c>
      <c r="AM13" s="19"/>
      <c r="AN13" s="19">
        <v>0.114182511492483</v>
      </c>
      <c r="AO13" s="19">
        <v>8.6649570180617697E-2</v>
      </c>
      <c r="AP13" s="19"/>
      <c r="AQ13" s="19">
        <v>8.6139088873158298E-2</v>
      </c>
      <c r="AR13" s="19">
        <v>9.7463586398521096E-2</v>
      </c>
      <c r="AS13" s="19"/>
      <c r="AT13" s="19">
        <v>7.7651968720197403E-2</v>
      </c>
      <c r="AU13" s="19">
        <v>9.3547713496206601E-3</v>
      </c>
      <c r="AV13" s="19">
        <v>0</v>
      </c>
    </row>
    <row r="14" spans="2:48" x14ac:dyDescent="0.35">
      <c r="B14" s="16"/>
    </row>
    <row r="15" spans="2:48" x14ac:dyDescent="0.35">
      <c r="B15" t="s">
        <v>81</v>
      </c>
    </row>
    <row r="16" spans="2:48" x14ac:dyDescent="0.35">
      <c r="B16" t="s">
        <v>82</v>
      </c>
    </row>
    <row r="18" spans="2:2" x14ac:dyDescent="0.35">
      <c r="B18"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V22"/>
  <sheetViews>
    <sheetView showGridLines="0" workbookViewId="0">
      <pane xSplit="2" topLeftCell="Y1" activePane="topRight" state="frozen"/>
      <selection pane="topRight" activeCell="C16" sqref="C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500</v>
      </c>
      <c r="D7" s="10">
        <v>222</v>
      </c>
      <c r="E7" s="10">
        <v>278</v>
      </c>
      <c r="F7" s="10"/>
      <c r="G7" s="10">
        <v>79</v>
      </c>
      <c r="H7" s="10">
        <v>132</v>
      </c>
      <c r="I7" s="10">
        <v>52</v>
      </c>
      <c r="J7" s="10">
        <v>67</v>
      </c>
      <c r="K7" s="10">
        <v>84</v>
      </c>
      <c r="L7" s="10">
        <v>86</v>
      </c>
      <c r="M7" s="10"/>
      <c r="N7" s="10">
        <v>166</v>
      </c>
      <c r="O7" s="10">
        <v>117</v>
      </c>
      <c r="P7" s="10">
        <v>93</v>
      </c>
      <c r="Q7" s="10">
        <v>122</v>
      </c>
      <c r="R7" s="10"/>
      <c r="S7" s="10">
        <v>147</v>
      </c>
      <c r="T7" s="10">
        <v>189</v>
      </c>
      <c r="U7" s="10">
        <v>32</v>
      </c>
      <c r="V7" s="10">
        <v>13</v>
      </c>
      <c r="W7" s="10">
        <v>62</v>
      </c>
      <c r="X7" s="10"/>
      <c r="Y7" s="10">
        <v>88</v>
      </c>
      <c r="Z7" s="10">
        <v>212</v>
      </c>
      <c r="AA7" s="10">
        <v>30</v>
      </c>
      <c r="AB7" s="10"/>
      <c r="AC7" s="10">
        <v>106</v>
      </c>
      <c r="AD7" s="10">
        <v>105</v>
      </c>
      <c r="AE7" s="10">
        <v>154</v>
      </c>
      <c r="AF7" s="10">
        <v>62</v>
      </c>
      <c r="AG7" s="10">
        <v>10</v>
      </c>
      <c r="AH7" s="10"/>
      <c r="AI7" s="10">
        <v>105</v>
      </c>
      <c r="AJ7" s="10">
        <v>193</v>
      </c>
      <c r="AK7" s="10">
        <v>89</v>
      </c>
      <c r="AL7" s="10">
        <v>95</v>
      </c>
      <c r="AM7" s="10"/>
      <c r="AN7" s="10">
        <v>79</v>
      </c>
      <c r="AO7" s="10">
        <v>411</v>
      </c>
      <c r="AP7" s="10"/>
      <c r="AQ7" s="10">
        <v>228</v>
      </c>
      <c r="AR7" s="10">
        <v>268</v>
      </c>
      <c r="AS7" s="10"/>
      <c r="AT7" s="10">
        <v>179</v>
      </c>
      <c r="AU7" s="10">
        <v>65</v>
      </c>
      <c r="AV7" s="10">
        <v>35</v>
      </c>
    </row>
    <row r="8" spans="2:48" ht="30" customHeight="1" x14ac:dyDescent="0.35">
      <c r="B8" s="11" t="s">
        <v>20</v>
      </c>
      <c r="C8" s="11">
        <v>500</v>
      </c>
      <c r="D8" s="11">
        <v>250</v>
      </c>
      <c r="E8" s="11">
        <v>250</v>
      </c>
      <c r="F8" s="11"/>
      <c r="G8" s="11">
        <v>55</v>
      </c>
      <c r="H8" s="11">
        <v>83</v>
      </c>
      <c r="I8" s="11">
        <v>78</v>
      </c>
      <c r="J8" s="11">
        <v>82</v>
      </c>
      <c r="K8" s="11">
        <v>81</v>
      </c>
      <c r="L8" s="11">
        <v>121</v>
      </c>
      <c r="M8" s="11"/>
      <c r="N8" s="11">
        <v>94</v>
      </c>
      <c r="O8" s="11">
        <v>146</v>
      </c>
      <c r="P8" s="11">
        <v>111</v>
      </c>
      <c r="Q8" s="11">
        <v>147</v>
      </c>
      <c r="R8" s="11"/>
      <c r="S8" s="11">
        <v>166</v>
      </c>
      <c r="T8" s="11">
        <v>181</v>
      </c>
      <c r="U8" s="11">
        <v>25</v>
      </c>
      <c r="V8" s="11">
        <v>16</v>
      </c>
      <c r="W8" s="11">
        <v>64</v>
      </c>
      <c r="X8" s="11"/>
      <c r="Y8" s="11">
        <v>86</v>
      </c>
      <c r="Z8" s="11">
        <v>200</v>
      </c>
      <c r="AA8" s="11">
        <v>24</v>
      </c>
      <c r="AB8" s="11"/>
      <c r="AC8" s="11">
        <v>133</v>
      </c>
      <c r="AD8" s="11">
        <v>104</v>
      </c>
      <c r="AE8" s="11">
        <v>130</v>
      </c>
      <c r="AF8" s="11">
        <v>47</v>
      </c>
      <c r="AG8" s="11">
        <v>8</v>
      </c>
      <c r="AH8" s="11"/>
      <c r="AI8" s="11">
        <v>118</v>
      </c>
      <c r="AJ8" s="11">
        <v>207</v>
      </c>
      <c r="AK8" s="11">
        <v>88</v>
      </c>
      <c r="AL8" s="11">
        <v>67</v>
      </c>
      <c r="AM8" s="11"/>
      <c r="AN8" s="11">
        <v>77</v>
      </c>
      <c r="AO8" s="11">
        <v>415</v>
      </c>
      <c r="AP8" s="11"/>
      <c r="AQ8" s="11">
        <v>209</v>
      </c>
      <c r="AR8" s="11">
        <v>288</v>
      </c>
      <c r="AS8" s="11"/>
      <c r="AT8" s="11">
        <v>170</v>
      </c>
      <c r="AU8" s="11">
        <v>63</v>
      </c>
      <c r="AV8" s="11">
        <v>27</v>
      </c>
    </row>
    <row r="9" spans="2:48" x14ac:dyDescent="0.35">
      <c r="B9" s="18" t="s">
        <v>131</v>
      </c>
      <c r="C9" s="17">
        <v>0.20286668095737601</v>
      </c>
      <c r="D9" s="17">
        <v>0.20894745846081</v>
      </c>
      <c r="E9" s="17">
        <v>0.196779109295732</v>
      </c>
      <c r="F9" s="17"/>
      <c r="G9" s="17">
        <v>0.13306005219544401</v>
      </c>
      <c r="H9" s="17">
        <v>0.25372993020022699</v>
      </c>
      <c r="I9" s="17">
        <v>0.188342115150197</v>
      </c>
      <c r="J9" s="17">
        <v>0.18760107928417699</v>
      </c>
      <c r="K9" s="17">
        <v>0.175589120480347</v>
      </c>
      <c r="L9" s="17">
        <v>0.23772339570260101</v>
      </c>
      <c r="M9" s="17"/>
      <c r="N9" s="17">
        <v>0.18798683237626501</v>
      </c>
      <c r="O9" s="17">
        <v>0.20930759518803399</v>
      </c>
      <c r="P9" s="17">
        <v>0.187118277162583</v>
      </c>
      <c r="Q9" s="17">
        <v>0.22063633042734501</v>
      </c>
      <c r="R9" s="17"/>
      <c r="S9" s="17">
        <v>0.161159687877339</v>
      </c>
      <c r="T9" s="17">
        <v>0.27693851829433802</v>
      </c>
      <c r="U9" s="17">
        <v>0.26369518537060299</v>
      </c>
      <c r="V9" s="17">
        <v>0.21910403444498899</v>
      </c>
      <c r="W9" s="17">
        <v>0.145422136323449</v>
      </c>
      <c r="X9" s="17"/>
      <c r="Y9" s="17">
        <v>0.19714419589790799</v>
      </c>
      <c r="Z9" s="17">
        <v>0.27041627542225699</v>
      </c>
      <c r="AA9" s="17">
        <v>0.23845510148167801</v>
      </c>
      <c r="AB9" s="17"/>
      <c r="AC9" s="17">
        <v>0.205018236693258</v>
      </c>
      <c r="AD9" s="17">
        <v>0.118514977869003</v>
      </c>
      <c r="AE9" s="17">
        <v>0.226825386397045</v>
      </c>
      <c r="AF9" s="17">
        <v>0.32349923490944099</v>
      </c>
      <c r="AG9" s="17">
        <v>0.268130221544428</v>
      </c>
      <c r="AH9" s="17"/>
      <c r="AI9" s="17">
        <v>0.17733122118981701</v>
      </c>
      <c r="AJ9" s="17">
        <v>0.221581361352329</v>
      </c>
      <c r="AK9" s="17">
        <v>0.219523625750533</v>
      </c>
      <c r="AL9" s="17">
        <v>0.19232720614146501</v>
      </c>
      <c r="AM9" s="17"/>
      <c r="AN9" s="17">
        <v>0.221636311430495</v>
      </c>
      <c r="AO9" s="17">
        <v>0.20103316778121499</v>
      </c>
      <c r="AP9" s="17"/>
      <c r="AQ9" s="17">
        <v>0.21916207049338099</v>
      </c>
      <c r="AR9" s="17">
        <v>0.18876247655999201</v>
      </c>
      <c r="AS9" s="17"/>
      <c r="AT9" s="17">
        <v>0.26696505012425098</v>
      </c>
      <c r="AU9" s="17">
        <v>0.26634200136679398</v>
      </c>
      <c r="AV9" s="17">
        <v>0.24817341568235601</v>
      </c>
    </row>
    <row r="10" spans="2:48" x14ac:dyDescent="0.35">
      <c r="B10" s="18" t="s">
        <v>132</v>
      </c>
      <c r="C10" s="17">
        <v>0.27020786307140898</v>
      </c>
      <c r="D10" s="17">
        <v>0.25831174078713798</v>
      </c>
      <c r="E10" s="17">
        <v>0.28211727709951401</v>
      </c>
      <c r="F10" s="17"/>
      <c r="G10" s="17">
        <v>0.41877530933908502</v>
      </c>
      <c r="H10" s="17">
        <v>0.32121222558972401</v>
      </c>
      <c r="I10" s="17">
        <v>0.255107514099984</v>
      </c>
      <c r="J10" s="17">
        <v>0.30057720269898802</v>
      </c>
      <c r="K10" s="17">
        <v>0.29640908178756098</v>
      </c>
      <c r="L10" s="17">
        <v>0.13930215254115</v>
      </c>
      <c r="M10" s="17"/>
      <c r="N10" s="17">
        <v>0.30156287711595198</v>
      </c>
      <c r="O10" s="17">
        <v>0.23381833495340401</v>
      </c>
      <c r="P10" s="17">
        <v>0.25217841929893398</v>
      </c>
      <c r="Q10" s="17">
        <v>0.29806571073452098</v>
      </c>
      <c r="R10" s="17"/>
      <c r="S10" s="17">
        <v>0.21790590011938099</v>
      </c>
      <c r="T10" s="17">
        <v>0.30528772929756698</v>
      </c>
      <c r="U10" s="17">
        <v>0.33524173653213302</v>
      </c>
      <c r="V10" s="17">
        <v>0.14974245437766001</v>
      </c>
      <c r="W10" s="17">
        <v>0.24832080684251601</v>
      </c>
      <c r="X10" s="17"/>
      <c r="Y10" s="17">
        <v>0.25505728339952299</v>
      </c>
      <c r="Z10" s="17">
        <v>0.33812235068655599</v>
      </c>
      <c r="AA10" s="17">
        <v>0.25574411478776499</v>
      </c>
      <c r="AB10" s="17"/>
      <c r="AC10" s="17">
        <v>0.26987058437290401</v>
      </c>
      <c r="AD10" s="17">
        <v>0.25269750778524802</v>
      </c>
      <c r="AE10" s="17">
        <v>0.28763977532468199</v>
      </c>
      <c r="AF10" s="17">
        <v>0.28156496877796799</v>
      </c>
      <c r="AG10" s="17">
        <v>0.34975185490601501</v>
      </c>
      <c r="AH10" s="17"/>
      <c r="AI10" s="17">
        <v>0.30041266914817399</v>
      </c>
      <c r="AJ10" s="17">
        <v>0.27038531100304602</v>
      </c>
      <c r="AK10" s="17">
        <v>0.15780268408357001</v>
      </c>
      <c r="AL10" s="17">
        <v>0.37621326977373698</v>
      </c>
      <c r="AM10" s="17"/>
      <c r="AN10" s="17">
        <v>0.34404003775549402</v>
      </c>
      <c r="AO10" s="17">
        <v>0.254773647982181</v>
      </c>
      <c r="AP10" s="17"/>
      <c r="AQ10" s="17">
        <v>0.29821828091753799</v>
      </c>
      <c r="AR10" s="17">
        <v>0.24782730662025201</v>
      </c>
      <c r="AS10" s="17"/>
      <c r="AT10" s="17">
        <v>0.360593276403611</v>
      </c>
      <c r="AU10" s="17">
        <v>0.24286627872580999</v>
      </c>
      <c r="AV10" s="17">
        <v>0.29737967268318299</v>
      </c>
    </row>
    <row r="11" spans="2:48" x14ac:dyDescent="0.35">
      <c r="B11" s="18" t="s">
        <v>133</v>
      </c>
      <c r="C11" s="17">
        <v>0.19023404644289199</v>
      </c>
      <c r="D11" s="17">
        <v>0.211242315516665</v>
      </c>
      <c r="E11" s="17">
        <v>0.16920230446557499</v>
      </c>
      <c r="F11" s="17"/>
      <c r="G11" s="17">
        <v>0.19310820001606299</v>
      </c>
      <c r="H11" s="17">
        <v>0.218704327892671</v>
      </c>
      <c r="I11" s="17">
        <v>0.19154529779347601</v>
      </c>
      <c r="J11" s="17">
        <v>0.14859208466715201</v>
      </c>
      <c r="K11" s="17">
        <v>0.194468422793353</v>
      </c>
      <c r="L11" s="17">
        <v>0.19394276173489999</v>
      </c>
      <c r="M11" s="17"/>
      <c r="N11" s="17">
        <v>0.15122842305929299</v>
      </c>
      <c r="O11" s="17">
        <v>0.192815439129426</v>
      </c>
      <c r="P11" s="17">
        <v>0.231193789138051</v>
      </c>
      <c r="Q11" s="17">
        <v>0.18427201868471299</v>
      </c>
      <c r="R11" s="17"/>
      <c r="S11" s="17">
        <v>0.17035911023801301</v>
      </c>
      <c r="T11" s="17">
        <v>0.19106844244169299</v>
      </c>
      <c r="U11" s="17">
        <v>0.26317470769989998</v>
      </c>
      <c r="V11" s="17">
        <v>0.129170197250907</v>
      </c>
      <c r="W11" s="17">
        <v>0.20558240732824501</v>
      </c>
      <c r="X11" s="17"/>
      <c r="Y11" s="17">
        <v>0.169522763949042</v>
      </c>
      <c r="Z11" s="17">
        <v>0.15407452795382401</v>
      </c>
      <c r="AA11" s="17">
        <v>0.283068982273808</v>
      </c>
      <c r="AB11" s="17"/>
      <c r="AC11" s="17">
        <v>0.20692065664256301</v>
      </c>
      <c r="AD11" s="17">
        <v>0.216747865641955</v>
      </c>
      <c r="AE11" s="17">
        <v>0.18742809176421699</v>
      </c>
      <c r="AF11" s="17">
        <v>0.15444740186362599</v>
      </c>
      <c r="AG11" s="17">
        <v>6.1909663975985497E-2</v>
      </c>
      <c r="AH11" s="17"/>
      <c r="AI11" s="17">
        <v>0.19805809054369999</v>
      </c>
      <c r="AJ11" s="17">
        <v>0.17840936833503701</v>
      </c>
      <c r="AK11" s="17">
        <v>0.246097050389148</v>
      </c>
      <c r="AL11" s="17">
        <v>0.154481008786783</v>
      </c>
      <c r="AM11" s="17"/>
      <c r="AN11" s="17">
        <v>0.19504944885974099</v>
      </c>
      <c r="AO11" s="17">
        <v>0.192821592145582</v>
      </c>
      <c r="AP11" s="17"/>
      <c r="AQ11" s="17">
        <v>0.21720453003296999</v>
      </c>
      <c r="AR11" s="17">
        <v>0.17219591736810499</v>
      </c>
      <c r="AS11" s="17"/>
      <c r="AT11" s="17">
        <v>0.16413395037474299</v>
      </c>
      <c r="AU11" s="17">
        <v>0.12431874825648601</v>
      </c>
      <c r="AV11" s="17">
        <v>0.17780431840967201</v>
      </c>
    </row>
    <row r="12" spans="2:48" x14ac:dyDescent="0.35">
      <c r="B12" s="18" t="s">
        <v>134</v>
      </c>
      <c r="C12" s="17">
        <v>0.17837156255713499</v>
      </c>
      <c r="D12" s="17">
        <v>0.191220000479632</v>
      </c>
      <c r="E12" s="17">
        <v>0.16550876885201801</v>
      </c>
      <c r="F12" s="17"/>
      <c r="G12" s="17">
        <v>0.13891778912026101</v>
      </c>
      <c r="H12" s="17">
        <v>0.134641583843951</v>
      </c>
      <c r="I12" s="17">
        <v>0.199456473443825</v>
      </c>
      <c r="J12" s="17">
        <v>0.147946085518986</v>
      </c>
      <c r="K12" s="17">
        <v>0.156738162003488</v>
      </c>
      <c r="L12" s="17">
        <v>0.247794440990417</v>
      </c>
      <c r="M12" s="17"/>
      <c r="N12" s="17">
        <v>0.23642498992865199</v>
      </c>
      <c r="O12" s="17">
        <v>0.23526537850684301</v>
      </c>
      <c r="P12" s="17">
        <v>0.15100682344347499</v>
      </c>
      <c r="Q12" s="17">
        <v>0.10783217388468901</v>
      </c>
      <c r="R12" s="17"/>
      <c r="S12" s="17">
        <v>0.225763414943258</v>
      </c>
      <c r="T12" s="17">
        <v>0.11656999696801899</v>
      </c>
      <c r="U12" s="17">
        <v>5.9220837152166902E-2</v>
      </c>
      <c r="V12" s="17">
        <v>0.340382183252328</v>
      </c>
      <c r="W12" s="17">
        <v>0.25055963088378602</v>
      </c>
      <c r="X12" s="17"/>
      <c r="Y12" s="17">
        <v>0.16009274288316799</v>
      </c>
      <c r="Z12" s="17">
        <v>0.153689215475034</v>
      </c>
      <c r="AA12" s="17">
        <v>0.101859563805051</v>
      </c>
      <c r="AB12" s="17"/>
      <c r="AC12" s="17">
        <v>0.140819729180057</v>
      </c>
      <c r="AD12" s="17">
        <v>0.22232332710262601</v>
      </c>
      <c r="AE12" s="17">
        <v>0.164891877671626</v>
      </c>
      <c r="AF12" s="17">
        <v>0.15981897080850199</v>
      </c>
      <c r="AG12" s="17">
        <v>0.105178809134042</v>
      </c>
      <c r="AH12" s="17"/>
      <c r="AI12" s="17">
        <v>0.112323872225762</v>
      </c>
      <c r="AJ12" s="17">
        <v>0.17219693392462501</v>
      </c>
      <c r="AK12" s="17">
        <v>0.23635792454173499</v>
      </c>
      <c r="AL12" s="17">
        <v>0.168463031313868</v>
      </c>
      <c r="AM12" s="17"/>
      <c r="AN12" s="17">
        <v>9.5373171982355703E-2</v>
      </c>
      <c r="AO12" s="17">
        <v>0.18924739492889101</v>
      </c>
      <c r="AP12" s="17"/>
      <c r="AQ12" s="17">
        <v>0.119333291656833</v>
      </c>
      <c r="AR12" s="17">
        <v>0.22271245977330301</v>
      </c>
      <c r="AS12" s="17"/>
      <c r="AT12" s="17">
        <v>0.139701962879379</v>
      </c>
      <c r="AU12" s="17">
        <v>0.167496919036628</v>
      </c>
      <c r="AV12" s="17">
        <v>7.1273146473477905E-2</v>
      </c>
    </row>
    <row r="13" spans="2:48" x14ac:dyDescent="0.35">
      <c r="B13" s="18" t="s">
        <v>135</v>
      </c>
      <c r="C13" s="17">
        <v>0.117784652392718</v>
      </c>
      <c r="D13" s="17">
        <v>9.6252043986217006E-2</v>
      </c>
      <c r="E13" s="17">
        <v>0.139341319556198</v>
      </c>
      <c r="F13" s="17"/>
      <c r="G13" s="17">
        <v>5.9502183172682702E-2</v>
      </c>
      <c r="H13" s="17">
        <v>2.8619177657029399E-2</v>
      </c>
      <c r="I13" s="17">
        <v>0.155521947779411</v>
      </c>
      <c r="J13" s="17">
        <v>0.164899466782604</v>
      </c>
      <c r="K13" s="17">
        <v>0.16458220276416199</v>
      </c>
      <c r="L13" s="17">
        <v>0.117806239137364</v>
      </c>
      <c r="M13" s="17"/>
      <c r="N13" s="17">
        <v>9.3320152194137307E-2</v>
      </c>
      <c r="O13" s="17">
        <v>9.3800718420700202E-2</v>
      </c>
      <c r="P13" s="17">
        <v>0.13251591787733399</v>
      </c>
      <c r="Q13" s="17">
        <v>0.14772830011091101</v>
      </c>
      <c r="R13" s="17"/>
      <c r="S13" s="17">
        <v>0.197097652287472</v>
      </c>
      <c r="T13" s="17">
        <v>6.7890025489594302E-2</v>
      </c>
      <c r="U13" s="17">
        <v>7.8667533245196999E-2</v>
      </c>
      <c r="V13" s="17">
        <v>0.16160113067411699</v>
      </c>
      <c r="W13" s="17">
        <v>9.8410297379575698E-2</v>
      </c>
      <c r="X13" s="17"/>
      <c r="Y13" s="17">
        <v>0.21818301387035999</v>
      </c>
      <c r="Z13" s="17">
        <v>4.8328205971945801E-2</v>
      </c>
      <c r="AA13" s="17">
        <v>0.12087223765169799</v>
      </c>
      <c r="AB13" s="17"/>
      <c r="AC13" s="17">
        <v>0.13155160377575001</v>
      </c>
      <c r="AD13" s="17">
        <v>0.138340401518808</v>
      </c>
      <c r="AE13" s="17">
        <v>0.100390003744169</v>
      </c>
      <c r="AF13" s="17">
        <v>5.4935196184177297E-2</v>
      </c>
      <c r="AG13" s="17">
        <v>0.21502945043953001</v>
      </c>
      <c r="AH13" s="17"/>
      <c r="AI13" s="17">
        <v>0.17286744563115</v>
      </c>
      <c r="AJ13" s="17">
        <v>0.110216099378874</v>
      </c>
      <c r="AK13" s="17">
        <v>9.4780872292541202E-2</v>
      </c>
      <c r="AL13" s="17">
        <v>9.1912942625697894E-2</v>
      </c>
      <c r="AM13" s="17"/>
      <c r="AN13" s="17">
        <v>0.116767234900752</v>
      </c>
      <c r="AO13" s="17">
        <v>0.12013295720763199</v>
      </c>
      <c r="AP13" s="17"/>
      <c r="AQ13" s="17">
        <v>0.112161981632282</v>
      </c>
      <c r="AR13" s="17">
        <v>0.122830420727053</v>
      </c>
      <c r="AS13" s="17"/>
      <c r="AT13" s="17">
        <v>3.4158094171355402E-2</v>
      </c>
      <c r="AU13" s="17">
        <v>0.198976052614282</v>
      </c>
      <c r="AV13" s="17">
        <v>0.205369446751311</v>
      </c>
    </row>
    <row r="14" spans="2:48" x14ac:dyDescent="0.35">
      <c r="B14" s="18" t="s">
        <v>90</v>
      </c>
      <c r="C14" s="17">
        <v>4.0535194578469401E-2</v>
      </c>
      <c r="D14" s="17">
        <v>3.4026440769537897E-2</v>
      </c>
      <c r="E14" s="17">
        <v>4.7051220730962899E-2</v>
      </c>
      <c r="F14" s="17"/>
      <c r="G14" s="17">
        <v>5.6636466156464303E-2</v>
      </c>
      <c r="H14" s="17">
        <v>4.3092754816398397E-2</v>
      </c>
      <c r="I14" s="17">
        <v>1.00266517331067E-2</v>
      </c>
      <c r="J14" s="17">
        <v>5.0384081048092402E-2</v>
      </c>
      <c r="K14" s="17">
        <v>1.2213010171088201E-2</v>
      </c>
      <c r="L14" s="17">
        <v>6.3431009893567702E-2</v>
      </c>
      <c r="M14" s="17"/>
      <c r="N14" s="17">
        <v>2.9476725325701E-2</v>
      </c>
      <c r="O14" s="17">
        <v>3.4992533801592902E-2</v>
      </c>
      <c r="P14" s="17">
        <v>4.5986773079623601E-2</v>
      </c>
      <c r="Q14" s="17">
        <v>4.1465466157820097E-2</v>
      </c>
      <c r="R14" s="17"/>
      <c r="S14" s="17">
        <v>2.7714234534536499E-2</v>
      </c>
      <c r="T14" s="17">
        <v>4.2245287508789101E-2</v>
      </c>
      <c r="U14" s="17">
        <v>0</v>
      </c>
      <c r="V14" s="17">
        <v>0</v>
      </c>
      <c r="W14" s="17">
        <v>5.1704721242428503E-2</v>
      </c>
      <c r="X14" s="17"/>
      <c r="Y14" s="17">
        <v>0</v>
      </c>
      <c r="Z14" s="17">
        <v>3.5369424490383002E-2</v>
      </c>
      <c r="AA14" s="17">
        <v>0</v>
      </c>
      <c r="AB14" s="17"/>
      <c r="AC14" s="17">
        <v>4.5819189335467699E-2</v>
      </c>
      <c r="AD14" s="17">
        <v>5.1375920082359597E-2</v>
      </c>
      <c r="AE14" s="17">
        <v>3.2824865098261297E-2</v>
      </c>
      <c r="AF14" s="17">
        <v>2.5734227456286101E-2</v>
      </c>
      <c r="AG14" s="17">
        <v>0</v>
      </c>
      <c r="AH14" s="17"/>
      <c r="AI14" s="17">
        <v>3.9006701261397603E-2</v>
      </c>
      <c r="AJ14" s="17">
        <v>4.7210926006089601E-2</v>
      </c>
      <c r="AK14" s="17">
        <v>4.5437842942473598E-2</v>
      </c>
      <c r="AL14" s="17">
        <v>1.6602541358449501E-2</v>
      </c>
      <c r="AM14" s="17"/>
      <c r="AN14" s="17">
        <v>2.7133795071162099E-2</v>
      </c>
      <c r="AO14" s="17">
        <v>4.1991239954498501E-2</v>
      </c>
      <c r="AP14" s="17"/>
      <c r="AQ14" s="17">
        <v>3.3919845266997303E-2</v>
      </c>
      <c r="AR14" s="17">
        <v>4.5671418951295097E-2</v>
      </c>
      <c r="AS14" s="17"/>
      <c r="AT14" s="17">
        <v>3.4447666046660601E-2</v>
      </c>
      <c r="AU14" s="17">
        <v>0</v>
      </c>
      <c r="AV14" s="17">
        <v>0</v>
      </c>
    </row>
    <row r="15" spans="2:48" x14ac:dyDescent="0.35">
      <c r="B15" s="18" t="s">
        <v>136</v>
      </c>
      <c r="C15" s="21">
        <v>0.47307454402878502</v>
      </c>
      <c r="D15" s="21">
        <v>0.46725919924794801</v>
      </c>
      <c r="E15" s="21">
        <v>0.47889638639524601</v>
      </c>
      <c r="F15" s="21"/>
      <c r="G15" s="21">
        <v>0.55183536153452994</v>
      </c>
      <c r="H15" s="21">
        <v>0.57494215578995</v>
      </c>
      <c r="I15" s="21">
        <v>0.443449629250182</v>
      </c>
      <c r="J15" s="21">
        <v>0.48817828198316399</v>
      </c>
      <c r="K15" s="21">
        <v>0.47199820226790801</v>
      </c>
      <c r="L15" s="21">
        <v>0.37702554824375101</v>
      </c>
      <c r="M15" s="21"/>
      <c r="N15" s="21">
        <v>0.48954970949221599</v>
      </c>
      <c r="O15" s="21">
        <v>0.44312593014143797</v>
      </c>
      <c r="P15" s="21">
        <v>0.43929669646151698</v>
      </c>
      <c r="Q15" s="21">
        <v>0.51870204116186602</v>
      </c>
      <c r="R15" s="21"/>
      <c r="S15" s="21">
        <v>0.37906558799672002</v>
      </c>
      <c r="T15" s="21">
        <v>0.582226247591905</v>
      </c>
      <c r="U15" s="21">
        <v>0.59893692190273595</v>
      </c>
      <c r="V15" s="21">
        <v>0.36884648882264898</v>
      </c>
      <c r="W15" s="21">
        <v>0.39374294316596498</v>
      </c>
      <c r="X15" s="21"/>
      <c r="Y15" s="21">
        <v>0.45220147929743099</v>
      </c>
      <c r="Z15" s="21">
        <v>0.60853862610881304</v>
      </c>
      <c r="AA15" s="21">
        <v>0.49419921626944302</v>
      </c>
      <c r="AB15" s="21"/>
      <c r="AC15" s="21">
        <v>0.47488882106616198</v>
      </c>
      <c r="AD15" s="21">
        <v>0.37121248565425102</v>
      </c>
      <c r="AE15" s="21">
        <v>0.51446516172172596</v>
      </c>
      <c r="AF15" s="21">
        <v>0.60506420368740899</v>
      </c>
      <c r="AG15" s="21">
        <v>0.61788207645044202</v>
      </c>
      <c r="AH15" s="21"/>
      <c r="AI15" s="21">
        <v>0.47774389033799097</v>
      </c>
      <c r="AJ15" s="21">
        <v>0.491966672355374</v>
      </c>
      <c r="AK15" s="21">
        <v>0.37732630983410298</v>
      </c>
      <c r="AL15" s="21">
        <v>0.56854047591520196</v>
      </c>
      <c r="AM15" s="21"/>
      <c r="AN15" s="21">
        <v>0.56567634918598897</v>
      </c>
      <c r="AO15" s="21">
        <v>0.45580681576339699</v>
      </c>
      <c r="AP15" s="21"/>
      <c r="AQ15" s="21">
        <v>0.51738035141091898</v>
      </c>
      <c r="AR15" s="21">
        <v>0.436589783180244</v>
      </c>
      <c r="AS15" s="21"/>
      <c r="AT15" s="21">
        <v>0.62755832652786203</v>
      </c>
      <c r="AU15" s="21">
        <v>0.50920828009260399</v>
      </c>
      <c r="AV15" s="21">
        <v>0.54555308836553995</v>
      </c>
    </row>
    <row r="16" spans="2:48" x14ac:dyDescent="0.35">
      <c r="B16" s="18" t="s">
        <v>137</v>
      </c>
      <c r="C16" s="21">
        <v>0.296156214949853</v>
      </c>
      <c r="D16" s="21">
        <v>0.28747204446584901</v>
      </c>
      <c r="E16" s="21">
        <v>0.30485008840821598</v>
      </c>
      <c r="F16" s="21"/>
      <c r="G16" s="21">
        <v>0.198419972292943</v>
      </c>
      <c r="H16" s="21">
        <v>0.16326076150098001</v>
      </c>
      <c r="I16" s="21">
        <v>0.35497842122323597</v>
      </c>
      <c r="J16" s="21">
        <v>0.312845552301591</v>
      </c>
      <c r="K16" s="21">
        <v>0.32132036476765002</v>
      </c>
      <c r="L16" s="21">
        <v>0.36560068012778102</v>
      </c>
      <c r="M16" s="21"/>
      <c r="N16" s="21">
        <v>0.32974514212278899</v>
      </c>
      <c r="O16" s="21">
        <v>0.32906609692754302</v>
      </c>
      <c r="P16" s="21">
        <v>0.28352274132080901</v>
      </c>
      <c r="Q16" s="21">
        <v>0.255560473995601</v>
      </c>
      <c r="R16" s="21"/>
      <c r="S16" s="21">
        <v>0.42286106723073003</v>
      </c>
      <c r="T16" s="21">
        <v>0.184460022457613</v>
      </c>
      <c r="U16" s="21">
        <v>0.13788837039736401</v>
      </c>
      <c r="V16" s="21">
        <v>0.50198331392644502</v>
      </c>
      <c r="W16" s="21">
        <v>0.34896992826336198</v>
      </c>
      <c r="X16" s="21"/>
      <c r="Y16" s="21">
        <v>0.37827575675352698</v>
      </c>
      <c r="Z16" s="21">
        <v>0.20201742144698001</v>
      </c>
      <c r="AA16" s="21">
        <v>0.22273180145674901</v>
      </c>
      <c r="AB16" s="21"/>
      <c r="AC16" s="21">
        <v>0.27237133295580701</v>
      </c>
      <c r="AD16" s="21">
        <v>0.36066372862143398</v>
      </c>
      <c r="AE16" s="21">
        <v>0.26528188141579501</v>
      </c>
      <c r="AF16" s="21">
        <v>0.21475416699267899</v>
      </c>
      <c r="AG16" s="21">
        <v>0.32020825957357202</v>
      </c>
      <c r="AH16" s="21"/>
      <c r="AI16" s="21">
        <v>0.28519131785691199</v>
      </c>
      <c r="AJ16" s="21">
        <v>0.28241303330349898</v>
      </c>
      <c r="AK16" s="21">
        <v>0.33113879683427599</v>
      </c>
      <c r="AL16" s="21">
        <v>0.26037597393956602</v>
      </c>
      <c r="AM16" s="21"/>
      <c r="AN16" s="21">
        <v>0.21214040688310801</v>
      </c>
      <c r="AO16" s="21">
        <v>0.30938035213652298</v>
      </c>
      <c r="AP16" s="21"/>
      <c r="AQ16" s="21">
        <v>0.23149527328911501</v>
      </c>
      <c r="AR16" s="21">
        <v>0.34554288050035598</v>
      </c>
      <c r="AS16" s="21"/>
      <c r="AT16" s="21">
        <v>0.17386005705073501</v>
      </c>
      <c r="AU16" s="21">
        <v>0.36647297165090997</v>
      </c>
      <c r="AV16" s="21">
        <v>0.27664259322478901</v>
      </c>
    </row>
    <row r="17" spans="2:48" x14ac:dyDescent="0.35">
      <c r="B17" s="18" t="s">
        <v>93</v>
      </c>
      <c r="C17" s="22">
        <v>0.17691832907893201</v>
      </c>
      <c r="D17" s="22">
        <v>0.179787154782099</v>
      </c>
      <c r="E17" s="22">
        <v>0.174046297987031</v>
      </c>
      <c r="F17" s="22"/>
      <c r="G17" s="22">
        <v>0.353415389241586</v>
      </c>
      <c r="H17" s="22">
        <v>0.41168139428896999</v>
      </c>
      <c r="I17" s="22">
        <v>8.8471208026945997E-2</v>
      </c>
      <c r="J17" s="22">
        <v>0.17533272968157401</v>
      </c>
      <c r="K17" s="22">
        <v>0.15067783750025701</v>
      </c>
      <c r="L17" s="22">
        <v>1.14248681159693E-2</v>
      </c>
      <c r="M17" s="22"/>
      <c r="N17" s="22">
        <v>0.159804567369427</v>
      </c>
      <c r="O17" s="22">
        <v>0.114059833213895</v>
      </c>
      <c r="P17" s="22">
        <v>0.15577395514070799</v>
      </c>
      <c r="Q17" s="22">
        <v>0.26314156716626602</v>
      </c>
      <c r="R17" s="22"/>
      <c r="S17" s="22">
        <v>-4.3795479234009498E-2</v>
      </c>
      <c r="T17" s="22">
        <v>0.397766225134291</v>
      </c>
      <c r="U17" s="22">
        <v>0.461048551505372</v>
      </c>
      <c r="V17" s="22">
        <v>-0.13313682510379601</v>
      </c>
      <c r="W17" s="22">
        <v>4.4773014902603298E-2</v>
      </c>
      <c r="X17" s="22"/>
      <c r="Y17" s="22">
        <v>7.3925722543903394E-2</v>
      </c>
      <c r="Z17" s="22">
        <v>0.406521204661833</v>
      </c>
      <c r="AA17" s="22">
        <v>0.27146741481269399</v>
      </c>
      <c r="AB17" s="22"/>
      <c r="AC17" s="22">
        <v>0.202517488110356</v>
      </c>
      <c r="AD17" s="22">
        <v>1.05487570328168E-2</v>
      </c>
      <c r="AE17" s="22">
        <v>0.24918328030593101</v>
      </c>
      <c r="AF17" s="22">
        <v>0.39031003669473102</v>
      </c>
      <c r="AG17" s="22">
        <v>0.29767381687687</v>
      </c>
      <c r="AH17" s="22"/>
      <c r="AI17" s="22">
        <v>0.19255257248107899</v>
      </c>
      <c r="AJ17" s="22">
        <v>0.20955363905187599</v>
      </c>
      <c r="AK17" s="22">
        <v>4.6187512999826402E-2</v>
      </c>
      <c r="AL17" s="22">
        <v>0.308164501975636</v>
      </c>
      <c r="AM17" s="22"/>
      <c r="AN17" s="22">
        <v>0.35353594230288099</v>
      </c>
      <c r="AO17" s="22">
        <v>0.146426463626874</v>
      </c>
      <c r="AP17" s="22"/>
      <c r="AQ17" s="22">
        <v>0.28588507812180403</v>
      </c>
      <c r="AR17" s="22">
        <v>9.10469026798887E-2</v>
      </c>
      <c r="AS17" s="22"/>
      <c r="AT17" s="22">
        <v>0.45369826947712699</v>
      </c>
      <c r="AU17" s="22">
        <v>0.14273530844169399</v>
      </c>
      <c r="AV17" s="22">
        <v>0.26891049514075099</v>
      </c>
    </row>
    <row r="18" spans="2:48" x14ac:dyDescent="0.35">
      <c r="B18" s="16"/>
    </row>
    <row r="19" spans="2:48" x14ac:dyDescent="0.35">
      <c r="B19" t="s">
        <v>81</v>
      </c>
    </row>
    <row r="20" spans="2:48" x14ac:dyDescent="0.35">
      <c r="B20" t="s">
        <v>82</v>
      </c>
    </row>
    <row r="22" spans="2:48" x14ac:dyDescent="0.35">
      <c r="B22"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V22"/>
  <sheetViews>
    <sheetView showGridLines="0" topLeftCell="A2" workbookViewId="0">
      <pane xSplit="2" topLeftCell="C1" activePane="topRight" state="frozen"/>
      <selection pane="topRight" activeCell="D20" sqref="D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439</v>
      </c>
      <c r="D7" s="10">
        <v>194</v>
      </c>
      <c r="E7" s="10">
        <v>245</v>
      </c>
      <c r="F7" s="10"/>
      <c r="G7" s="10">
        <v>70</v>
      </c>
      <c r="H7" s="10">
        <v>119</v>
      </c>
      <c r="I7" s="10">
        <v>48</v>
      </c>
      <c r="J7" s="10">
        <v>61</v>
      </c>
      <c r="K7" s="10">
        <v>67</v>
      </c>
      <c r="L7" s="10">
        <v>74</v>
      </c>
      <c r="M7" s="10"/>
      <c r="N7" s="10">
        <v>148</v>
      </c>
      <c r="O7" s="10">
        <v>103</v>
      </c>
      <c r="P7" s="10">
        <v>78</v>
      </c>
      <c r="Q7" s="10">
        <v>108</v>
      </c>
      <c r="R7" s="10"/>
      <c r="S7" s="10">
        <v>135</v>
      </c>
      <c r="T7" s="10">
        <v>159</v>
      </c>
      <c r="U7" s="10">
        <v>28</v>
      </c>
      <c r="V7" s="10">
        <v>12</v>
      </c>
      <c r="W7" s="10">
        <v>53</v>
      </c>
      <c r="X7" s="10"/>
      <c r="Y7" s="10">
        <v>79</v>
      </c>
      <c r="Z7" s="10">
        <v>182</v>
      </c>
      <c r="AA7" s="10">
        <v>23</v>
      </c>
      <c r="AB7" s="10"/>
      <c r="AC7" s="10">
        <v>96</v>
      </c>
      <c r="AD7" s="10">
        <v>89</v>
      </c>
      <c r="AE7" s="10">
        <v>139</v>
      </c>
      <c r="AF7" s="10">
        <v>49</v>
      </c>
      <c r="AG7" s="10">
        <v>8</v>
      </c>
      <c r="AH7" s="10"/>
      <c r="AI7" s="10">
        <v>95</v>
      </c>
      <c r="AJ7" s="10">
        <v>167</v>
      </c>
      <c r="AK7" s="10">
        <v>76</v>
      </c>
      <c r="AL7" s="10">
        <v>86</v>
      </c>
      <c r="AM7" s="10"/>
      <c r="AN7" s="10">
        <v>73</v>
      </c>
      <c r="AO7" s="10">
        <v>358</v>
      </c>
      <c r="AP7" s="10"/>
      <c r="AQ7" s="10">
        <v>201</v>
      </c>
      <c r="AR7" s="10">
        <v>234</v>
      </c>
      <c r="AS7" s="10"/>
      <c r="AT7" s="10">
        <v>156</v>
      </c>
      <c r="AU7" s="10">
        <v>58</v>
      </c>
      <c r="AV7" s="10">
        <v>28</v>
      </c>
    </row>
    <row r="8" spans="2:48" ht="30" customHeight="1" x14ac:dyDescent="0.35">
      <c r="B8" s="11" t="s">
        <v>20</v>
      </c>
      <c r="C8" s="11">
        <v>437</v>
      </c>
      <c r="D8" s="11">
        <v>220</v>
      </c>
      <c r="E8" s="11">
        <v>217</v>
      </c>
      <c r="F8" s="11"/>
      <c r="G8" s="11">
        <v>49</v>
      </c>
      <c r="H8" s="11">
        <v>76</v>
      </c>
      <c r="I8" s="11">
        <v>72</v>
      </c>
      <c r="J8" s="11">
        <v>74</v>
      </c>
      <c r="K8" s="11">
        <v>65</v>
      </c>
      <c r="L8" s="11">
        <v>102</v>
      </c>
      <c r="M8" s="11"/>
      <c r="N8" s="11">
        <v>85</v>
      </c>
      <c r="O8" s="11">
        <v>126</v>
      </c>
      <c r="P8" s="11">
        <v>93</v>
      </c>
      <c r="Q8" s="11">
        <v>131</v>
      </c>
      <c r="R8" s="11"/>
      <c r="S8" s="11">
        <v>150</v>
      </c>
      <c r="T8" s="11">
        <v>150</v>
      </c>
      <c r="U8" s="11">
        <v>21</v>
      </c>
      <c r="V8" s="11">
        <v>14</v>
      </c>
      <c r="W8" s="11">
        <v>57</v>
      </c>
      <c r="X8" s="11"/>
      <c r="Y8" s="11">
        <v>75</v>
      </c>
      <c r="Z8" s="11">
        <v>171</v>
      </c>
      <c r="AA8" s="11">
        <v>18</v>
      </c>
      <c r="AB8" s="11"/>
      <c r="AC8" s="11">
        <v>121</v>
      </c>
      <c r="AD8" s="11">
        <v>88</v>
      </c>
      <c r="AE8" s="11">
        <v>115</v>
      </c>
      <c r="AF8" s="11">
        <v>37</v>
      </c>
      <c r="AG8" s="11">
        <v>7</v>
      </c>
      <c r="AH8" s="11"/>
      <c r="AI8" s="11">
        <v>105</v>
      </c>
      <c r="AJ8" s="11">
        <v>179</v>
      </c>
      <c r="AK8" s="11">
        <v>74</v>
      </c>
      <c r="AL8" s="11">
        <v>62</v>
      </c>
      <c r="AM8" s="11"/>
      <c r="AN8" s="11">
        <v>70</v>
      </c>
      <c r="AO8" s="11">
        <v>360</v>
      </c>
      <c r="AP8" s="11"/>
      <c r="AQ8" s="11">
        <v>184</v>
      </c>
      <c r="AR8" s="11">
        <v>250</v>
      </c>
      <c r="AS8" s="11"/>
      <c r="AT8" s="11">
        <v>150</v>
      </c>
      <c r="AU8" s="11">
        <v>55</v>
      </c>
      <c r="AV8" s="11">
        <v>22</v>
      </c>
    </row>
    <row r="9" spans="2:48" x14ac:dyDescent="0.35">
      <c r="B9" s="18" t="s">
        <v>131</v>
      </c>
      <c r="C9" s="17">
        <v>0.31914343829512598</v>
      </c>
      <c r="D9" s="17">
        <v>0.29822119125973101</v>
      </c>
      <c r="E9" s="17">
        <v>0.34032756766287398</v>
      </c>
      <c r="F9" s="17"/>
      <c r="G9" s="17">
        <v>0.34682527116628897</v>
      </c>
      <c r="H9" s="17">
        <v>0.44981957078782703</v>
      </c>
      <c r="I9" s="17">
        <v>0.36880083078250397</v>
      </c>
      <c r="J9" s="17">
        <v>0.24798318675433201</v>
      </c>
      <c r="K9" s="17">
        <v>0.21464715676065199</v>
      </c>
      <c r="L9" s="17">
        <v>0.29134472457044502</v>
      </c>
      <c r="M9" s="17"/>
      <c r="N9" s="17">
        <v>0.265334003246254</v>
      </c>
      <c r="O9" s="17">
        <v>0.32827641824125398</v>
      </c>
      <c r="P9" s="17">
        <v>0.33836024334919601</v>
      </c>
      <c r="Q9" s="17">
        <v>0.32732959893118302</v>
      </c>
      <c r="R9" s="17"/>
      <c r="S9" s="17">
        <v>0.226974524598962</v>
      </c>
      <c r="T9" s="17">
        <v>0.38466500760595601</v>
      </c>
      <c r="U9" s="17">
        <v>0.32267662709705802</v>
      </c>
      <c r="V9" s="17">
        <v>0.359111015674555</v>
      </c>
      <c r="W9" s="17">
        <v>0.40864400874985402</v>
      </c>
      <c r="X9" s="17"/>
      <c r="Y9" s="17">
        <v>0.32978003609187201</v>
      </c>
      <c r="Z9" s="17">
        <v>0.39686760312765601</v>
      </c>
      <c r="AA9" s="17">
        <v>0.42833851400852202</v>
      </c>
      <c r="AB9" s="17"/>
      <c r="AC9" s="17">
        <v>0.30132223184032297</v>
      </c>
      <c r="AD9" s="17">
        <v>0.27863883563184699</v>
      </c>
      <c r="AE9" s="17">
        <v>0.29370221315953499</v>
      </c>
      <c r="AF9" s="17">
        <v>0.400577604095673</v>
      </c>
      <c r="AG9" s="17">
        <v>0.78898752935474104</v>
      </c>
      <c r="AH9" s="17"/>
      <c r="AI9" s="17">
        <v>0.35759631173386203</v>
      </c>
      <c r="AJ9" s="17">
        <v>0.30265406575661002</v>
      </c>
      <c r="AK9" s="17">
        <v>0.352029036215392</v>
      </c>
      <c r="AL9" s="17">
        <v>0.306713721066247</v>
      </c>
      <c r="AM9" s="17"/>
      <c r="AN9" s="17">
        <v>0.398678997159017</v>
      </c>
      <c r="AO9" s="17">
        <v>0.30334766528061302</v>
      </c>
      <c r="AP9" s="17"/>
      <c r="AQ9" s="17">
        <v>0.33045482488252698</v>
      </c>
      <c r="AR9" s="17">
        <v>0.31246314312078499</v>
      </c>
      <c r="AS9" s="17"/>
      <c r="AT9" s="17">
        <v>0.41132785896645102</v>
      </c>
      <c r="AU9" s="17">
        <v>0.38526931747401799</v>
      </c>
      <c r="AV9" s="17">
        <v>0.32556308934643202</v>
      </c>
    </row>
    <row r="10" spans="2:48" x14ac:dyDescent="0.35">
      <c r="B10" s="18" t="s">
        <v>132</v>
      </c>
      <c r="C10" s="17">
        <v>0.30981193662523598</v>
      </c>
      <c r="D10" s="17">
        <v>0.33391232069619298</v>
      </c>
      <c r="E10" s="17">
        <v>0.28540988969844799</v>
      </c>
      <c r="F10" s="17"/>
      <c r="G10" s="17">
        <v>0.34633935670639399</v>
      </c>
      <c r="H10" s="17">
        <v>0.36104980760982502</v>
      </c>
      <c r="I10" s="17">
        <v>0.32392139341100601</v>
      </c>
      <c r="J10" s="17">
        <v>0.35463731904269302</v>
      </c>
      <c r="K10" s="17">
        <v>0.36984536539332002</v>
      </c>
      <c r="L10" s="17">
        <v>0.17357346772209001</v>
      </c>
      <c r="M10" s="17"/>
      <c r="N10" s="17">
        <v>0.39105289235809998</v>
      </c>
      <c r="O10" s="17">
        <v>0.28718864343391398</v>
      </c>
      <c r="P10" s="17">
        <v>0.27905433236238197</v>
      </c>
      <c r="Q10" s="17">
        <v>0.30555089238298599</v>
      </c>
      <c r="R10" s="17"/>
      <c r="S10" s="17">
        <v>0.22809570518497599</v>
      </c>
      <c r="T10" s="17">
        <v>0.35182822160545302</v>
      </c>
      <c r="U10" s="17">
        <v>0.471504880639876</v>
      </c>
      <c r="V10" s="17">
        <v>0.34091391932583698</v>
      </c>
      <c r="W10" s="17">
        <v>0.28000438344398099</v>
      </c>
      <c r="X10" s="17"/>
      <c r="Y10" s="17">
        <v>0.22963200660969699</v>
      </c>
      <c r="Z10" s="17">
        <v>0.34350404549809599</v>
      </c>
      <c r="AA10" s="17">
        <v>0.33377138862606498</v>
      </c>
      <c r="AB10" s="17"/>
      <c r="AC10" s="17">
        <v>0.27475531132285902</v>
      </c>
      <c r="AD10" s="17">
        <v>0.279189273212884</v>
      </c>
      <c r="AE10" s="17">
        <v>0.34537195071528798</v>
      </c>
      <c r="AF10" s="17">
        <v>0.423908662922869</v>
      </c>
      <c r="AG10" s="17">
        <v>4.8896230031552801E-2</v>
      </c>
      <c r="AH10" s="17"/>
      <c r="AI10" s="17">
        <v>0.32534973723656102</v>
      </c>
      <c r="AJ10" s="17">
        <v>0.31733989787008798</v>
      </c>
      <c r="AK10" s="17">
        <v>0.17637117630941701</v>
      </c>
      <c r="AL10" s="17">
        <v>0.44266484027220299</v>
      </c>
      <c r="AM10" s="17"/>
      <c r="AN10" s="17">
        <v>0.286640048539609</v>
      </c>
      <c r="AO10" s="17">
        <v>0.31495241899276</v>
      </c>
      <c r="AP10" s="17"/>
      <c r="AQ10" s="17">
        <v>0.37364382907622301</v>
      </c>
      <c r="AR10" s="17">
        <v>0.26396793191300999</v>
      </c>
      <c r="AS10" s="17"/>
      <c r="AT10" s="17">
        <v>0.35581429311697899</v>
      </c>
      <c r="AU10" s="17">
        <v>0.20656098234783901</v>
      </c>
      <c r="AV10" s="17">
        <v>0.41285149480290401</v>
      </c>
    </row>
    <row r="11" spans="2:48" x14ac:dyDescent="0.35">
      <c r="B11" s="18" t="s">
        <v>133</v>
      </c>
      <c r="C11" s="17">
        <v>0.18301174857347199</v>
      </c>
      <c r="D11" s="17">
        <v>0.20795927136625</v>
      </c>
      <c r="E11" s="17">
        <v>0.157751959347537</v>
      </c>
      <c r="F11" s="17"/>
      <c r="G11" s="17">
        <v>0.167066775562103</v>
      </c>
      <c r="H11" s="17">
        <v>0.12990541499442099</v>
      </c>
      <c r="I11" s="17">
        <v>0.163360342308082</v>
      </c>
      <c r="J11" s="17">
        <v>0.18276146705318599</v>
      </c>
      <c r="K11" s="17">
        <v>0.15783351019945199</v>
      </c>
      <c r="L11" s="17">
        <v>0.26028442878838098</v>
      </c>
      <c r="M11" s="17"/>
      <c r="N11" s="17">
        <v>0.168891135074593</v>
      </c>
      <c r="O11" s="17">
        <v>0.19073729926080499</v>
      </c>
      <c r="P11" s="17">
        <v>0.195139737563787</v>
      </c>
      <c r="Q11" s="17">
        <v>0.17274320661752601</v>
      </c>
      <c r="R11" s="17"/>
      <c r="S11" s="17">
        <v>0.24205161314531701</v>
      </c>
      <c r="T11" s="17">
        <v>0.168998508389365</v>
      </c>
      <c r="U11" s="17">
        <v>0.112326455377975</v>
      </c>
      <c r="V11" s="17">
        <v>0.14397338162382101</v>
      </c>
      <c r="W11" s="17">
        <v>0.128249158261239</v>
      </c>
      <c r="X11" s="17"/>
      <c r="Y11" s="17">
        <v>0.164001799985868</v>
      </c>
      <c r="Z11" s="17">
        <v>0.16614024594190299</v>
      </c>
      <c r="AA11" s="17">
        <v>0.10488724849233</v>
      </c>
      <c r="AB11" s="17"/>
      <c r="AC11" s="17">
        <v>0.22560334699479101</v>
      </c>
      <c r="AD11" s="17">
        <v>0.183249104511717</v>
      </c>
      <c r="AE11" s="17">
        <v>0.19492588361594201</v>
      </c>
      <c r="AF11" s="17">
        <v>6.0000931961723902E-2</v>
      </c>
      <c r="AG11" s="17">
        <v>9.2155321351535896E-2</v>
      </c>
      <c r="AH11" s="17"/>
      <c r="AI11" s="17">
        <v>0.13645263670364</v>
      </c>
      <c r="AJ11" s="17">
        <v>0.17767733868086999</v>
      </c>
      <c r="AK11" s="17">
        <v>0.27549818714430901</v>
      </c>
      <c r="AL11" s="17">
        <v>0.13131554600169901</v>
      </c>
      <c r="AM11" s="17"/>
      <c r="AN11" s="17">
        <v>0.16612918694180101</v>
      </c>
      <c r="AO11" s="17">
        <v>0.18459795607134299</v>
      </c>
      <c r="AP11" s="17"/>
      <c r="AQ11" s="17">
        <v>0.16702820536285901</v>
      </c>
      <c r="AR11" s="17">
        <v>0.190094307047846</v>
      </c>
      <c r="AS11" s="17"/>
      <c r="AT11" s="17">
        <v>0.15514088729349201</v>
      </c>
      <c r="AU11" s="17">
        <v>0.14896386003651901</v>
      </c>
      <c r="AV11" s="17">
        <v>0.22750234981795101</v>
      </c>
    </row>
    <row r="12" spans="2:48" x14ac:dyDescent="0.35">
      <c r="B12" s="18" t="s">
        <v>134</v>
      </c>
      <c r="C12" s="17">
        <v>0.101814646844596</v>
      </c>
      <c r="D12" s="17">
        <v>0.100317727853245</v>
      </c>
      <c r="E12" s="17">
        <v>0.10333030266838</v>
      </c>
      <c r="F12" s="17"/>
      <c r="G12" s="17">
        <v>6.4464686914985095E-2</v>
      </c>
      <c r="H12" s="17">
        <v>4.9383913498743798E-2</v>
      </c>
      <c r="I12" s="17">
        <v>0.12153946187331401</v>
      </c>
      <c r="J12" s="17">
        <v>8.7756902827152899E-2</v>
      </c>
      <c r="K12" s="17">
        <v>9.7155123660085399E-2</v>
      </c>
      <c r="L12" s="17">
        <v>0.15775405596220099</v>
      </c>
      <c r="M12" s="17"/>
      <c r="N12" s="17">
        <v>0.145849257256499</v>
      </c>
      <c r="O12" s="17">
        <v>7.6877967736292505E-2</v>
      </c>
      <c r="P12" s="17">
        <v>8.15365568296499E-2</v>
      </c>
      <c r="Q12" s="17">
        <v>0.113194207489479</v>
      </c>
      <c r="R12" s="17"/>
      <c r="S12" s="17">
        <v>0.12894190474831799</v>
      </c>
      <c r="T12" s="17">
        <v>5.9935683365881599E-2</v>
      </c>
      <c r="U12" s="17">
        <v>9.3492036885090599E-2</v>
      </c>
      <c r="V12" s="17">
        <v>6.18069581817755E-2</v>
      </c>
      <c r="W12" s="17">
        <v>0.113903318780989</v>
      </c>
      <c r="X12" s="17"/>
      <c r="Y12" s="17">
        <v>0.117762414692804</v>
      </c>
      <c r="Z12" s="17">
        <v>7.63762955889528E-2</v>
      </c>
      <c r="AA12" s="17">
        <v>0.133002848873083</v>
      </c>
      <c r="AB12" s="17"/>
      <c r="AC12" s="17">
        <v>9.3035391070891094E-2</v>
      </c>
      <c r="AD12" s="17">
        <v>0.13081241473813099</v>
      </c>
      <c r="AE12" s="17">
        <v>9.0153631673410395E-2</v>
      </c>
      <c r="AF12" s="17">
        <v>9.5235557521987896E-2</v>
      </c>
      <c r="AG12" s="17">
        <v>6.9960919262170101E-2</v>
      </c>
      <c r="AH12" s="17"/>
      <c r="AI12" s="17">
        <v>9.5961007409856899E-2</v>
      </c>
      <c r="AJ12" s="17">
        <v>9.5731685596152999E-2</v>
      </c>
      <c r="AK12" s="17">
        <v>0.15784184839182</v>
      </c>
      <c r="AL12" s="17">
        <v>5.2087846111734698E-2</v>
      </c>
      <c r="AM12" s="17"/>
      <c r="AN12" s="17">
        <v>7.4967576175603304E-2</v>
      </c>
      <c r="AO12" s="17">
        <v>0.108909334800961</v>
      </c>
      <c r="AP12" s="17"/>
      <c r="AQ12" s="17">
        <v>6.3117358188640102E-2</v>
      </c>
      <c r="AR12" s="17">
        <v>0.131339350908631</v>
      </c>
      <c r="AS12" s="17"/>
      <c r="AT12" s="17">
        <v>6.04679740364314E-2</v>
      </c>
      <c r="AU12" s="17">
        <v>8.2180216907855902E-2</v>
      </c>
      <c r="AV12" s="17">
        <v>3.4083066032713903E-2</v>
      </c>
    </row>
    <row r="13" spans="2:48" x14ac:dyDescent="0.35">
      <c r="B13" s="18" t="s">
        <v>135</v>
      </c>
      <c r="C13" s="17">
        <v>7.2646474926301399E-2</v>
      </c>
      <c r="D13" s="17">
        <v>5.5130760507424298E-2</v>
      </c>
      <c r="E13" s="17">
        <v>9.0381432342217793E-2</v>
      </c>
      <c r="F13" s="17"/>
      <c r="G13" s="17">
        <v>7.1873938809549603E-3</v>
      </c>
      <c r="H13" s="17">
        <v>9.8412931091830004E-3</v>
      </c>
      <c r="I13" s="17">
        <v>0</v>
      </c>
      <c r="J13" s="17">
        <v>0.12686112432263599</v>
      </c>
      <c r="K13" s="17">
        <v>0.145193118210971</v>
      </c>
      <c r="L13" s="17">
        <v>0.11704332295688299</v>
      </c>
      <c r="M13" s="17"/>
      <c r="N13" s="17">
        <v>2.88727120645536E-2</v>
      </c>
      <c r="O13" s="17">
        <v>9.6460876452990493E-2</v>
      </c>
      <c r="P13" s="17">
        <v>9.7923848902133903E-2</v>
      </c>
      <c r="Q13" s="17">
        <v>6.1294704098095697E-2</v>
      </c>
      <c r="R13" s="17"/>
      <c r="S13" s="17">
        <v>0.16739810850416201</v>
      </c>
      <c r="T13" s="17">
        <v>1.18735375998616E-2</v>
      </c>
      <c r="U13" s="17">
        <v>0</v>
      </c>
      <c r="V13" s="17">
        <v>9.4194725194011203E-2</v>
      </c>
      <c r="W13" s="17">
        <v>5.5106278748021501E-2</v>
      </c>
      <c r="X13" s="17"/>
      <c r="Y13" s="17">
        <v>0.15882374261975901</v>
      </c>
      <c r="Z13" s="17">
        <v>2.0405097914548702E-3</v>
      </c>
      <c r="AA13" s="17">
        <v>0</v>
      </c>
      <c r="AB13" s="17"/>
      <c r="AC13" s="17">
        <v>9.0490447487037301E-2</v>
      </c>
      <c r="AD13" s="17">
        <v>9.84921859165514E-2</v>
      </c>
      <c r="AE13" s="17">
        <v>6.2513518629566403E-2</v>
      </c>
      <c r="AF13" s="17">
        <v>2.0277243497746601E-2</v>
      </c>
      <c r="AG13" s="17">
        <v>0</v>
      </c>
      <c r="AH13" s="17"/>
      <c r="AI13" s="17">
        <v>6.2219793729349097E-2</v>
      </c>
      <c r="AJ13" s="17">
        <v>9.1168013132375297E-2</v>
      </c>
      <c r="AK13" s="17">
        <v>3.8259751939061497E-2</v>
      </c>
      <c r="AL13" s="17">
        <v>6.7218046548116805E-2</v>
      </c>
      <c r="AM13" s="17"/>
      <c r="AN13" s="17">
        <v>3.91706399851868E-2</v>
      </c>
      <c r="AO13" s="17">
        <v>8.0505282537154499E-2</v>
      </c>
      <c r="AP13" s="17"/>
      <c r="AQ13" s="17">
        <v>6.0390525216791002E-2</v>
      </c>
      <c r="AR13" s="17">
        <v>8.2377751765087395E-2</v>
      </c>
      <c r="AS13" s="17"/>
      <c r="AT13" s="17">
        <v>0</v>
      </c>
      <c r="AU13" s="17">
        <v>0.177025623233769</v>
      </c>
      <c r="AV13" s="17">
        <v>0</v>
      </c>
    </row>
    <row r="14" spans="2:48" x14ac:dyDescent="0.35">
      <c r="B14" s="18" t="s">
        <v>90</v>
      </c>
      <c r="C14" s="17">
        <v>1.3571754735267699E-2</v>
      </c>
      <c r="D14" s="17">
        <v>4.4587283171563501E-3</v>
      </c>
      <c r="E14" s="17">
        <v>2.2798848280544001E-2</v>
      </c>
      <c r="F14" s="17"/>
      <c r="G14" s="17">
        <v>6.8116515769274397E-2</v>
      </c>
      <c r="H14" s="17">
        <v>0</v>
      </c>
      <c r="I14" s="17">
        <v>2.2377971625094199E-2</v>
      </c>
      <c r="J14" s="17">
        <v>0</v>
      </c>
      <c r="K14" s="17">
        <v>1.5325725775519701E-2</v>
      </c>
      <c r="L14" s="17">
        <v>0</v>
      </c>
      <c r="M14" s="17"/>
      <c r="N14" s="17">
        <v>0</v>
      </c>
      <c r="O14" s="17">
        <v>2.0458794874745102E-2</v>
      </c>
      <c r="P14" s="17">
        <v>7.9852809928508892E-3</v>
      </c>
      <c r="Q14" s="17">
        <v>1.9887390480729902E-2</v>
      </c>
      <c r="R14" s="17"/>
      <c r="S14" s="17">
        <v>6.5381438182650197E-3</v>
      </c>
      <c r="T14" s="17">
        <v>2.2699041433483801E-2</v>
      </c>
      <c r="U14" s="17">
        <v>0</v>
      </c>
      <c r="V14" s="17">
        <v>0</v>
      </c>
      <c r="W14" s="17">
        <v>1.40928520159147E-2</v>
      </c>
      <c r="X14" s="17"/>
      <c r="Y14" s="17">
        <v>0</v>
      </c>
      <c r="Z14" s="17">
        <v>1.5071300051938E-2</v>
      </c>
      <c r="AA14" s="17">
        <v>0</v>
      </c>
      <c r="AB14" s="17"/>
      <c r="AC14" s="17">
        <v>1.47932712840979E-2</v>
      </c>
      <c r="AD14" s="17">
        <v>2.9618185988870002E-2</v>
      </c>
      <c r="AE14" s="17">
        <v>1.33328022062577E-2</v>
      </c>
      <c r="AF14" s="17">
        <v>0</v>
      </c>
      <c r="AG14" s="17">
        <v>0</v>
      </c>
      <c r="AH14" s="17"/>
      <c r="AI14" s="17">
        <v>2.24205131867313E-2</v>
      </c>
      <c r="AJ14" s="17">
        <v>1.5428998963903699E-2</v>
      </c>
      <c r="AK14" s="17">
        <v>0</v>
      </c>
      <c r="AL14" s="17">
        <v>0</v>
      </c>
      <c r="AM14" s="17"/>
      <c r="AN14" s="17">
        <v>3.4413551198782297E-2</v>
      </c>
      <c r="AO14" s="17">
        <v>7.6873423171688101E-3</v>
      </c>
      <c r="AP14" s="17"/>
      <c r="AQ14" s="17">
        <v>5.3652572729596497E-3</v>
      </c>
      <c r="AR14" s="17">
        <v>1.97575152446408E-2</v>
      </c>
      <c r="AS14" s="17"/>
      <c r="AT14" s="17">
        <v>1.7248986586647301E-2</v>
      </c>
      <c r="AU14" s="17">
        <v>0</v>
      </c>
      <c r="AV14" s="17">
        <v>0</v>
      </c>
    </row>
    <row r="15" spans="2:48" x14ac:dyDescent="0.35">
      <c r="B15" s="18" t="s">
        <v>136</v>
      </c>
      <c r="C15" s="21">
        <v>0.62895537492036202</v>
      </c>
      <c r="D15" s="21">
        <v>0.63213351195592504</v>
      </c>
      <c r="E15" s="21">
        <v>0.62573745736132202</v>
      </c>
      <c r="F15" s="21"/>
      <c r="G15" s="21">
        <v>0.69316462787268296</v>
      </c>
      <c r="H15" s="21">
        <v>0.81086937839765205</v>
      </c>
      <c r="I15" s="21">
        <v>0.69272222419351004</v>
      </c>
      <c r="J15" s="21">
        <v>0.60262050579702497</v>
      </c>
      <c r="K15" s="21">
        <v>0.58449252215397196</v>
      </c>
      <c r="L15" s="21">
        <v>0.464918192292535</v>
      </c>
      <c r="M15" s="21"/>
      <c r="N15" s="21">
        <v>0.65638689560435404</v>
      </c>
      <c r="O15" s="21">
        <v>0.61546506167516701</v>
      </c>
      <c r="P15" s="21">
        <v>0.61741457571157798</v>
      </c>
      <c r="Q15" s="21">
        <v>0.63288049131416901</v>
      </c>
      <c r="R15" s="21"/>
      <c r="S15" s="21">
        <v>0.45507022978393902</v>
      </c>
      <c r="T15" s="21">
        <v>0.73649322921140803</v>
      </c>
      <c r="U15" s="21">
        <v>0.79418150773693397</v>
      </c>
      <c r="V15" s="21">
        <v>0.70002493500039198</v>
      </c>
      <c r="W15" s="21">
        <v>0.688648392193835</v>
      </c>
      <c r="X15" s="21"/>
      <c r="Y15" s="21">
        <v>0.55941204270156897</v>
      </c>
      <c r="Z15" s="21">
        <v>0.740371648625752</v>
      </c>
      <c r="AA15" s="21">
        <v>0.762109902634587</v>
      </c>
      <c r="AB15" s="21"/>
      <c r="AC15" s="21">
        <v>0.57607754316318305</v>
      </c>
      <c r="AD15" s="21">
        <v>0.55782810884473</v>
      </c>
      <c r="AE15" s="21">
        <v>0.63907416387482296</v>
      </c>
      <c r="AF15" s="21">
        <v>0.824486267018542</v>
      </c>
      <c r="AG15" s="21">
        <v>0.837883759386294</v>
      </c>
      <c r="AH15" s="21"/>
      <c r="AI15" s="21">
        <v>0.68294604897042299</v>
      </c>
      <c r="AJ15" s="21">
        <v>0.61999396362669801</v>
      </c>
      <c r="AK15" s="21">
        <v>0.52840021252480895</v>
      </c>
      <c r="AL15" s="21">
        <v>0.74937856133845004</v>
      </c>
      <c r="AM15" s="21"/>
      <c r="AN15" s="21">
        <v>0.68531904569862601</v>
      </c>
      <c r="AO15" s="21">
        <v>0.61830008427337302</v>
      </c>
      <c r="AP15" s="21"/>
      <c r="AQ15" s="21">
        <v>0.70409865395875004</v>
      </c>
      <c r="AR15" s="21">
        <v>0.57643107503379398</v>
      </c>
      <c r="AS15" s="21"/>
      <c r="AT15" s="21">
        <v>0.76714215208342895</v>
      </c>
      <c r="AU15" s="21">
        <v>0.59183029982185698</v>
      </c>
      <c r="AV15" s="21">
        <v>0.73841458414933603</v>
      </c>
    </row>
    <row r="16" spans="2:48" x14ac:dyDescent="0.35">
      <c r="B16" s="18" t="s">
        <v>137</v>
      </c>
      <c r="C16" s="21">
        <v>0.17446112177089801</v>
      </c>
      <c r="D16" s="21">
        <v>0.15544848836066899</v>
      </c>
      <c r="E16" s="21">
        <v>0.19371173501059699</v>
      </c>
      <c r="F16" s="21"/>
      <c r="G16" s="21">
        <v>7.1652080795940001E-2</v>
      </c>
      <c r="H16" s="21">
        <v>5.9225206607926802E-2</v>
      </c>
      <c r="I16" s="21">
        <v>0.12153946187331401</v>
      </c>
      <c r="J16" s="21">
        <v>0.214618027149789</v>
      </c>
      <c r="K16" s="21">
        <v>0.242348241871056</v>
      </c>
      <c r="L16" s="21">
        <v>0.27479737891908401</v>
      </c>
      <c r="M16" s="21"/>
      <c r="N16" s="21">
        <v>0.17472196932105299</v>
      </c>
      <c r="O16" s="21">
        <v>0.173338844189283</v>
      </c>
      <c r="P16" s="21">
        <v>0.17946040573178401</v>
      </c>
      <c r="Q16" s="21">
        <v>0.17448891158757501</v>
      </c>
      <c r="R16" s="21"/>
      <c r="S16" s="21">
        <v>0.296340013252479</v>
      </c>
      <c r="T16" s="21">
        <v>7.1809220965743201E-2</v>
      </c>
      <c r="U16" s="21">
        <v>9.3492036885090599E-2</v>
      </c>
      <c r="V16" s="21">
        <v>0.15600168337578699</v>
      </c>
      <c r="W16" s="21">
        <v>0.16900959752901101</v>
      </c>
      <c r="X16" s="21"/>
      <c r="Y16" s="21">
        <v>0.27658615731256297</v>
      </c>
      <c r="Z16" s="21">
        <v>7.8416805380407698E-2</v>
      </c>
      <c r="AA16" s="21">
        <v>0.133002848873083</v>
      </c>
      <c r="AB16" s="21"/>
      <c r="AC16" s="21">
        <v>0.18352583855792801</v>
      </c>
      <c r="AD16" s="21">
        <v>0.229304600654683</v>
      </c>
      <c r="AE16" s="21">
        <v>0.15266715030297701</v>
      </c>
      <c r="AF16" s="21">
        <v>0.115512801019734</v>
      </c>
      <c r="AG16" s="21">
        <v>6.9960919262170101E-2</v>
      </c>
      <c r="AH16" s="21"/>
      <c r="AI16" s="21">
        <v>0.15818080113920599</v>
      </c>
      <c r="AJ16" s="21">
        <v>0.18689969872852799</v>
      </c>
      <c r="AK16" s="21">
        <v>0.196101600330882</v>
      </c>
      <c r="AL16" s="21">
        <v>0.119305892659852</v>
      </c>
      <c r="AM16" s="21"/>
      <c r="AN16" s="21">
        <v>0.11413821616078999</v>
      </c>
      <c r="AO16" s="21">
        <v>0.18941461733811499</v>
      </c>
      <c r="AP16" s="21"/>
      <c r="AQ16" s="21">
        <v>0.12350788340543099</v>
      </c>
      <c r="AR16" s="21">
        <v>0.21371710267371899</v>
      </c>
      <c r="AS16" s="21"/>
      <c r="AT16" s="21">
        <v>6.04679740364314E-2</v>
      </c>
      <c r="AU16" s="21">
        <v>0.25920584014162501</v>
      </c>
      <c r="AV16" s="21">
        <v>3.4083066032713903E-2</v>
      </c>
    </row>
    <row r="17" spans="2:48" x14ac:dyDescent="0.35">
      <c r="B17" s="18" t="s">
        <v>93</v>
      </c>
      <c r="C17" s="22">
        <v>0.45449425314946501</v>
      </c>
      <c r="D17" s="22">
        <v>0.476685023595255</v>
      </c>
      <c r="E17" s="22">
        <v>0.43202572235072401</v>
      </c>
      <c r="F17" s="22"/>
      <c r="G17" s="22">
        <v>0.62151254707674297</v>
      </c>
      <c r="H17" s="22">
        <v>0.75164417178972598</v>
      </c>
      <c r="I17" s="22">
        <v>0.57118276232019605</v>
      </c>
      <c r="J17" s="22">
        <v>0.38800247864723703</v>
      </c>
      <c r="K17" s="22">
        <v>0.34214428028291599</v>
      </c>
      <c r="L17" s="22">
        <v>0.19012081337345199</v>
      </c>
      <c r="M17" s="22"/>
      <c r="N17" s="22">
        <v>0.48166492628330099</v>
      </c>
      <c r="O17" s="22">
        <v>0.44212621748588399</v>
      </c>
      <c r="P17" s="22">
        <v>0.43795416997979397</v>
      </c>
      <c r="Q17" s="22">
        <v>0.458391579726594</v>
      </c>
      <c r="R17" s="22"/>
      <c r="S17" s="22">
        <v>0.158730216531459</v>
      </c>
      <c r="T17" s="22">
        <v>0.66468400824566498</v>
      </c>
      <c r="U17" s="22">
        <v>0.70068947085184297</v>
      </c>
      <c r="V17" s="22">
        <v>0.54402325162460596</v>
      </c>
      <c r="W17" s="22">
        <v>0.51963879466482399</v>
      </c>
      <c r="X17" s="22"/>
      <c r="Y17" s="22">
        <v>0.28282588538900599</v>
      </c>
      <c r="Z17" s="22">
        <v>0.66195484324534404</v>
      </c>
      <c r="AA17" s="22">
        <v>0.629107053761504</v>
      </c>
      <c r="AB17" s="22"/>
      <c r="AC17" s="22">
        <v>0.39255170460525401</v>
      </c>
      <c r="AD17" s="22">
        <v>0.328523508190048</v>
      </c>
      <c r="AE17" s="22">
        <v>0.48640701357184601</v>
      </c>
      <c r="AF17" s="22">
        <v>0.70897346599880695</v>
      </c>
      <c r="AG17" s="22">
        <v>0.76792284012412404</v>
      </c>
      <c r="AH17" s="22"/>
      <c r="AI17" s="22">
        <v>0.52476524783121703</v>
      </c>
      <c r="AJ17" s="22">
        <v>0.43309426489816999</v>
      </c>
      <c r="AK17" s="22">
        <v>0.33229861219392698</v>
      </c>
      <c r="AL17" s="22">
        <v>0.63007266867859801</v>
      </c>
      <c r="AM17" s="22"/>
      <c r="AN17" s="22">
        <v>0.571180829537836</v>
      </c>
      <c r="AO17" s="22">
        <v>0.42888546693525698</v>
      </c>
      <c r="AP17" s="22"/>
      <c r="AQ17" s="22">
        <v>0.58059077055331898</v>
      </c>
      <c r="AR17" s="22">
        <v>0.36271397236007602</v>
      </c>
      <c r="AS17" s="22"/>
      <c r="AT17" s="22">
        <v>0.70667417804699795</v>
      </c>
      <c r="AU17" s="22">
        <v>0.33262445968023202</v>
      </c>
      <c r="AV17" s="22">
        <v>0.70433151811662198</v>
      </c>
    </row>
    <row r="18" spans="2:48" x14ac:dyDescent="0.35">
      <c r="B18" s="16" t="s">
        <v>212</v>
      </c>
    </row>
    <row r="19" spans="2:48" x14ac:dyDescent="0.35">
      <c r="B19" t="s">
        <v>81</v>
      </c>
    </row>
    <row r="20" spans="2:48" x14ac:dyDescent="0.35">
      <c r="B20" t="s">
        <v>82</v>
      </c>
    </row>
    <row r="22" spans="2:48" x14ac:dyDescent="0.35">
      <c r="B22"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V19"/>
  <sheetViews>
    <sheetView showGridLines="0" workbookViewId="0">
      <pane xSplit="2" topLeftCell="C1" activePane="topRight" state="frozen"/>
      <selection pane="topRight" activeCell="C11" sqref="C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s>
  <sheetData>
    <row r="2" spans="2:48" ht="40" customHeight="1" x14ac:dyDescent="0.35">
      <c r="D2" s="29"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row>
    <row r="5" spans="2:48" ht="30" customHeight="1" x14ac:dyDescent="0.35">
      <c r="B5" s="15"/>
      <c r="C5" s="15"/>
      <c r="D5" s="30" t="s">
        <v>51</v>
      </c>
      <c r="E5" s="30"/>
      <c r="F5" s="15"/>
      <c r="G5" s="30" t="s">
        <v>52</v>
      </c>
      <c r="H5" s="30"/>
      <c r="I5" s="30"/>
      <c r="J5" s="30"/>
      <c r="K5" s="30"/>
      <c r="L5" s="30"/>
      <c r="M5" s="15"/>
      <c r="N5" s="30" t="s">
        <v>53</v>
      </c>
      <c r="O5" s="30"/>
      <c r="P5" s="30"/>
      <c r="Q5" s="30"/>
      <c r="R5" s="15"/>
      <c r="S5" s="30" t="s">
        <v>54</v>
      </c>
      <c r="T5" s="30"/>
      <c r="U5" s="30"/>
      <c r="V5" s="30"/>
      <c r="W5" s="30"/>
      <c r="X5" s="15"/>
      <c r="Y5" s="30" t="s">
        <v>55</v>
      </c>
      <c r="Z5" s="30"/>
      <c r="AA5" s="30"/>
      <c r="AB5" s="15"/>
      <c r="AC5" s="30" t="s">
        <v>56</v>
      </c>
      <c r="AD5" s="30"/>
      <c r="AE5" s="30"/>
      <c r="AF5" s="30"/>
      <c r="AG5" s="30"/>
      <c r="AH5" s="15"/>
      <c r="AI5" s="30" t="s">
        <v>57</v>
      </c>
      <c r="AJ5" s="30"/>
      <c r="AK5" s="30"/>
      <c r="AL5" s="30"/>
      <c r="AM5" s="15"/>
      <c r="AN5" s="30" t="s">
        <v>58</v>
      </c>
      <c r="AO5" s="30"/>
      <c r="AP5" s="15"/>
      <c r="AQ5" s="30" t="s">
        <v>59</v>
      </c>
      <c r="AR5" s="30"/>
      <c r="AS5" s="15"/>
      <c r="AT5" s="30" t="s">
        <v>60</v>
      </c>
      <c r="AU5" s="30"/>
      <c r="AV5" s="30"/>
    </row>
    <row r="6" spans="2:48"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row>
    <row r="7" spans="2:48" ht="30" customHeight="1" x14ac:dyDescent="0.35">
      <c r="B7" s="10" t="s">
        <v>19</v>
      </c>
      <c r="C7" s="10">
        <v>370</v>
      </c>
      <c r="D7" s="10">
        <v>164</v>
      </c>
      <c r="E7" s="10">
        <v>206</v>
      </c>
      <c r="F7" s="10"/>
      <c r="G7" s="10">
        <v>55</v>
      </c>
      <c r="H7" s="10">
        <v>97</v>
      </c>
      <c r="I7" s="10">
        <v>42</v>
      </c>
      <c r="J7" s="10">
        <v>56</v>
      </c>
      <c r="K7" s="10">
        <v>61</v>
      </c>
      <c r="L7" s="10">
        <v>59</v>
      </c>
      <c r="M7" s="10"/>
      <c r="N7" s="10">
        <v>124</v>
      </c>
      <c r="O7" s="10">
        <v>85</v>
      </c>
      <c r="P7" s="10">
        <v>65</v>
      </c>
      <c r="Q7" s="10">
        <v>94</v>
      </c>
      <c r="R7" s="10"/>
      <c r="S7" s="10">
        <v>114</v>
      </c>
      <c r="T7" s="10">
        <v>138</v>
      </c>
      <c r="U7" s="10">
        <v>26</v>
      </c>
      <c r="V7" s="10">
        <v>12</v>
      </c>
      <c r="W7" s="10">
        <v>41</v>
      </c>
      <c r="X7" s="10"/>
      <c r="Y7" s="10">
        <v>64</v>
      </c>
      <c r="Z7" s="10">
        <v>158</v>
      </c>
      <c r="AA7" s="10">
        <v>19</v>
      </c>
      <c r="AB7" s="10"/>
      <c r="AC7" s="10">
        <v>83</v>
      </c>
      <c r="AD7" s="10">
        <v>78</v>
      </c>
      <c r="AE7" s="10">
        <v>112</v>
      </c>
      <c r="AF7" s="10">
        <v>42</v>
      </c>
      <c r="AG7" s="10">
        <v>5</v>
      </c>
      <c r="AH7" s="10"/>
      <c r="AI7" s="10">
        <v>84</v>
      </c>
      <c r="AJ7" s="10">
        <v>146</v>
      </c>
      <c r="AK7" s="10">
        <v>59</v>
      </c>
      <c r="AL7" s="10">
        <v>70</v>
      </c>
      <c r="AM7" s="10"/>
      <c r="AN7" s="10">
        <v>60</v>
      </c>
      <c r="AO7" s="10">
        <v>303</v>
      </c>
      <c r="AP7" s="10"/>
      <c r="AQ7" s="10">
        <v>172</v>
      </c>
      <c r="AR7" s="10">
        <v>194</v>
      </c>
      <c r="AS7" s="10"/>
      <c r="AT7" s="10">
        <v>133</v>
      </c>
      <c r="AU7" s="10">
        <v>46</v>
      </c>
      <c r="AV7" s="10">
        <v>23</v>
      </c>
    </row>
    <row r="8" spans="2:48" ht="30" customHeight="1" x14ac:dyDescent="0.35">
      <c r="B8" s="11" t="s">
        <v>20</v>
      </c>
      <c r="C8" s="11">
        <v>371</v>
      </c>
      <c r="D8" s="11">
        <v>189</v>
      </c>
      <c r="E8" s="11">
        <v>182</v>
      </c>
      <c r="F8" s="11"/>
      <c r="G8" s="11">
        <v>38</v>
      </c>
      <c r="H8" s="11">
        <v>63</v>
      </c>
      <c r="I8" s="11">
        <v>62</v>
      </c>
      <c r="J8" s="11">
        <v>67</v>
      </c>
      <c r="K8" s="11">
        <v>58</v>
      </c>
      <c r="L8" s="11">
        <v>82</v>
      </c>
      <c r="M8" s="11"/>
      <c r="N8" s="11">
        <v>72</v>
      </c>
      <c r="O8" s="11">
        <v>104</v>
      </c>
      <c r="P8" s="11">
        <v>79</v>
      </c>
      <c r="Q8" s="11">
        <v>114</v>
      </c>
      <c r="R8" s="11"/>
      <c r="S8" s="11">
        <v>125</v>
      </c>
      <c r="T8" s="11">
        <v>136</v>
      </c>
      <c r="U8" s="11">
        <v>20</v>
      </c>
      <c r="V8" s="11">
        <v>14</v>
      </c>
      <c r="W8" s="11">
        <v>43</v>
      </c>
      <c r="X8" s="11"/>
      <c r="Y8" s="11">
        <v>60</v>
      </c>
      <c r="Z8" s="11">
        <v>153</v>
      </c>
      <c r="AA8" s="11">
        <v>16</v>
      </c>
      <c r="AB8" s="11"/>
      <c r="AC8" s="11">
        <v>104</v>
      </c>
      <c r="AD8" s="11">
        <v>79</v>
      </c>
      <c r="AE8" s="11">
        <v>94</v>
      </c>
      <c r="AF8" s="11">
        <v>33</v>
      </c>
      <c r="AG8" s="11">
        <v>3</v>
      </c>
      <c r="AH8" s="11"/>
      <c r="AI8" s="11">
        <v>95</v>
      </c>
      <c r="AJ8" s="11">
        <v>156</v>
      </c>
      <c r="AK8" s="11">
        <v>57</v>
      </c>
      <c r="AL8" s="11">
        <v>51</v>
      </c>
      <c r="AM8" s="11"/>
      <c r="AN8" s="11">
        <v>59</v>
      </c>
      <c r="AO8" s="11">
        <v>306</v>
      </c>
      <c r="AP8" s="11"/>
      <c r="AQ8" s="11">
        <v>161</v>
      </c>
      <c r="AR8" s="11">
        <v>208</v>
      </c>
      <c r="AS8" s="11"/>
      <c r="AT8" s="11">
        <v>132</v>
      </c>
      <c r="AU8" s="11">
        <v>43</v>
      </c>
      <c r="AV8" s="11">
        <v>20</v>
      </c>
    </row>
    <row r="9" spans="2:48" x14ac:dyDescent="0.35">
      <c r="B9" s="18" t="s">
        <v>196</v>
      </c>
      <c r="C9" s="17">
        <v>0.236873444668772</v>
      </c>
      <c r="D9" s="17">
        <v>0.19539381096279401</v>
      </c>
      <c r="E9" s="17">
        <v>0.27980308081029898</v>
      </c>
      <c r="F9" s="17"/>
      <c r="G9" s="17">
        <v>0.39365972424884199</v>
      </c>
      <c r="H9" s="17">
        <v>0.36745823842101699</v>
      </c>
      <c r="I9" s="17">
        <v>0.29997626097058</v>
      </c>
      <c r="J9" s="17">
        <v>0.15561350824381001</v>
      </c>
      <c r="K9" s="17">
        <v>0.13076317007492999</v>
      </c>
      <c r="L9" s="17">
        <v>0.15871045902245401</v>
      </c>
      <c r="M9" s="17"/>
      <c r="N9" s="17">
        <v>0.15081931830114501</v>
      </c>
      <c r="O9" s="17">
        <v>0.252147969236306</v>
      </c>
      <c r="P9" s="17">
        <v>0.29900769397587101</v>
      </c>
      <c r="Q9" s="17">
        <v>0.23842549553685299</v>
      </c>
      <c r="R9" s="17"/>
      <c r="S9" s="17">
        <v>0.18241561505116699</v>
      </c>
      <c r="T9" s="17">
        <v>0.27718902107891003</v>
      </c>
      <c r="U9" s="17">
        <v>0.32215441340046602</v>
      </c>
      <c r="V9" s="17">
        <v>0.24421383134681099</v>
      </c>
      <c r="W9" s="17">
        <v>0.275350828180075</v>
      </c>
      <c r="X9" s="17"/>
      <c r="Y9" s="17">
        <v>0.210467934242454</v>
      </c>
      <c r="Z9" s="17">
        <v>0.28770808355354599</v>
      </c>
      <c r="AA9" s="17">
        <v>0.46365361521903098</v>
      </c>
      <c r="AB9" s="17"/>
      <c r="AC9" s="17">
        <v>0.186282106999904</v>
      </c>
      <c r="AD9" s="17">
        <v>0.20614742773294001</v>
      </c>
      <c r="AE9" s="17">
        <v>0.26822616434323399</v>
      </c>
      <c r="AF9" s="17">
        <v>0.30797708794860201</v>
      </c>
      <c r="AG9" s="17">
        <v>0.43452000696623999</v>
      </c>
      <c r="AH9" s="17"/>
      <c r="AI9" s="17">
        <v>0.21845476353511201</v>
      </c>
      <c r="AJ9" s="17">
        <v>0.27322499347816598</v>
      </c>
      <c r="AK9" s="17">
        <v>0.26368572476048502</v>
      </c>
      <c r="AL9" s="17">
        <v>0.16306223020593699</v>
      </c>
      <c r="AM9" s="17"/>
      <c r="AN9" s="17">
        <v>0.35751084650527598</v>
      </c>
      <c r="AO9" s="17">
        <v>0.20974213614460999</v>
      </c>
      <c r="AP9" s="17"/>
      <c r="AQ9" s="17">
        <v>0.30415697974385397</v>
      </c>
      <c r="AR9" s="17">
        <v>0.185811327883628</v>
      </c>
      <c r="AS9" s="17"/>
      <c r="AT9" s="17">
        <v>0.31944212306344999</v>
      </c>
      <c r="AU9" s="17">
        <v>0.26521930090977203</v>
      </c>
      <c r="AV9" s="17">
        <v>0.372536340276442</v>
      </c>
    </row>
    <row r="10" spans="2:48" x14ac:dyDescent="0.35">
      <c r="B10" s="18" t="s">
        <v>197</v>
      </c>
      <c r="C10" s="17">
        <v>0.18030719386261501</v>
      </c>
      <c r="D10" s="17">
        <v>0.18597007561557999</v>
      </c>
      <c r="E10" s="17">
        <v>0.17444635490510399</v>
      </c>
      <c r="F10" s="17"/>
      <c r="G10" s="17">
        <v>0.256827981986405</v>
      </c>
      <c r="H10" s="17">
        <v>0.28161218504500901</v>
      </c>
      <c r="I10" s="17">
        <v>0.131950029554426</v>
      </c>
      <c r="J10" s="17">
        <v>0.221422650656629</v>
      </c>
      <c r="K10" s="17">
        <v>0.160944327504596</v>
      </c>
      <c r="L10" s="17">
        <v>8.4111895049241298E-2</v>
      </c>
      <c r="M10" s="17"/>
      <c r="N10" s="17">
        <v>0.28217606037548099</v>
      </c>
      <c r="O10" s="17">
        <v>0.199046010189181</v>
      </c>
      <c r="P10" s="17">
        <v>0.105898604172617</v>
      </c>
      <c r="Q10" s="17">
        <v>0.146269739143633</v>
      </c>
      <c r="R10" s="17"/>
      <c r="S10" s="17">
        <v>9.4746296417587E-2</v>
      </c>
      <c r="T10" s="17">
        <v>0.23944371874175499</v>
      </c>
      <c r="U10" s="17">
        <v>0.160276111238666</v>
      </c>
      <c r="V10" s="17">
        <v>0.220591532996188</v>
      </c>
      <c r="W10" s="17">
        <v>0.15410042150181999</v>
      </c>
      <c r="X10" s="17"/>
      <c r="Y10" s="17">
        <v>0.113629202752669</v>
      </c>
      <c r="Z10" s="17">
        <v>0.23964926625812399</v>
      </c>
      <c r="AA10" s="17">
        <v>0.13225087797370599</v>
      </c>
      <c r="AB10" s="17"/>
      <c r="AC10" s="17">
        <v>0.171939487375835</v>
      </c>
      <c r="AD10" s="17">
        <v>9.2547823807567403E-2</v>
      </c>
      <c r="AE10" s="17">
        <v>0.23781103388008301</v>
      </c>
      <c r="AF10" s="17">
        <v>0.32838904295117799</v>
      </c>
      <c r="AG10" s="17">
        <v>0</v>
      </c>
      <c r="AH10" s="17"/>
      <c r="AI10" s="17">
        <v>0.12119153435899099</v>
      </c>
      <c r="AJ10" s="17">
        <v>0.175794831371751</v>
      </c>
      <c r="AK10" s="17">
        <v>0.17103095752905501</v>
      </c>
      <c r="AL10" s="17">
        <v>0.31784697994313399</v>
      </c>
      <c r="AM10" s="17"/>
      <c r="AN10" s="17">
        <v>0.19312707162725101</v>
      </c>
      <c r="AO10" s="17">
        <v>0.17757685359981801</v>
      </c>
      <c r="AP10" s="17"/>
      <c r="AQ10" s="17">
        <v>0.20116381424459501</v>
      </c>
      <c r="AR10" s="17">
        <v>0.16227658265475101</v>
      </c>
      <c r="AS10" s="17"/>
      <c r="AT10" s="17">
        <v>0.23892968949346599</v>
      </c>
      <c r="AU10" s="17">
        <v>9.9799327751456599E-2</v>
      </c>
      <c r="AV10" s="17">
        <v>7.57077073523649E-2</v>
      </c>
    </row>
    <row r="11" spans="2:48" ht="29" x14ac:dyDescent="0.35">
      <c r="B11" s="18" t="s">
        <v>198</v>
      </c>
      <c r="C11" s="17">
        <v>0.435150216541212</v>
      </c>
      <c r="D11" s="17">
        <v>0.49149106872631998</v>
      </c>
      <c r="E11" s="17">
        <v>0.37683985870741898</v>
      </c>
      <c r="F11" s="17"/>
      <c r="G11" s="17">
        <v>0.18675550360347701</v>
      </c>
      <c r="H11" s="17">
        <v>0.243816541709028</v>
      </c>
      <c r="I11" s="17">
        <v>0.42837099712433602</v>
      </c>
      <c r="J11" s="17">
        <v>0.51051952992050798</v>
      </c>
      <c r="K11" s="17">
        <v>0.52632305942591695</v>
      </c>
      <c r="L11" s="17">
        <v>0.57480658522695505</v>
      </c>
      <c r="M11" s="17"/>
      <c r="N11" s="17">
        <v>0.41293202207198298</v>
      </c>
      <c r="O11" s="17">
        <v>0.43396588014413601</v>
      </c>
      <c r="P11" s="17">
        <v>0.40205109177665199</v>
      </c>
      <c r="Q11" s="17">
        <v>0.47030415462677899</v>
      </c>
      <c r="R11" s="17"/>
      <c r="S11" s="17">
        <v>0.48229065572638402</v>
      </c>
      <c r="T11" s="17">
        <v>0.40022820901411199</v>
      </c>
      <c r="U11" s="17">
        <v>0.47931692468270998</v>
      </c>
      <c r="V11" s="17">
        <v>0.31777568934232397</v>
      </c>
      <c r="W11" s="17">
        <v>0.43115977669111699</v>
      </c>
      <c r="X11" s="17"/>
      <c r="Y11" s="17">
        <v>0.45123604937349598</v>
      </c>
      <c r="Z11" s="17">
        <v>0.37574676965246701</v>
      </c>
      <c r="AA11" s="17">
        <v>0.40409550680726303</v>
      </c>
      <c r="AB11" s="17"/>
      <c r="AC11" s="17">
        <v>0.488458150493774</v>
      </c>
      <c r="AD11" s="17">
        <v>0.496781689369452</v>
      </c>
      <c r="AE11" s="17">
        <v>0.37063111544680699</v>
      </c>
      <c r="AF11" s="17">
        <v>0.31626598630180303</v>
      </c>
      <c r="AG11" s="17">
        <v>0.37799581252048697</v>
      </c>
      <c r="AH11" s="17"/>
      <c r="AI11" s="17">
        <v>0.49045936065059198</v>
      </c>
      <c r="AJ11" s="17">
        <v>0.40663685227589602</v>
      </c>
      <c r="AK11" s="17">
        <v>0.47626997466805099</v>
      </c>
      <c r="AL11" s="17">
        <v>0.37072083371680797</v>
      </c>
      <c r="AM11" s="17"/>
      <c r="AN11" s="17">
        <v>0.30738701102190702</v>
      </c>
      <c r="AO11" s="17">
        <v>0.461107540025183</v>
      </c>
      <c r="AP11" s="17"/>
      <c r="AQ11" s="17">
        <v>0.37331524499252999</v>
      </c>
      <c r="AR11" s="17">
        <v>0.48800103025755598</v>
      </c>
      <c r="AS11" s="17"/>
      <c r="AT11" s="17">
        <v>0.38375801263779602</v>
      </c>
      <c r="AU11" s="17">
        <v>0.36033946322584298</v>
      </c>
      <c r="AV11" s="17">
        <v>0.51235859062336397</v>
      </c>
    </row>
    <row r="12" spans="2:48" x14ac:dyDescent="0.35">
      <c r="B12" s="18" t="s">
        <v>199</v>
      </c>
      <c r="C12" s="17">
        <v>6.4255523063750694E-2</v>
      </c>
      <c r="D12" s="17">
        <v>7.9267925098946201E-2</v>
      </c>
      <c r="E12" s="17">
        <v>4.87183328959317E-2</v>
      </c>
      <c r="F12" s="17"/>
      <c r="G12" s="17">
        <v>8.6995779643689194E-2</v>
      </c>
      <c r="H12" s="17">
        <v>4.95698925151353E-2</v>
      </c>
      <c r="I12" s="17">
        <v>8.7705690466783698E-2</v>
      </c>
      <c r="J12" s="17">
        <v>3.5252176431845597E-2</v>
      </c>
      <c r="K12" s="17">
        <v>9.1744970953579905E-2</v>
      </c>
      <c r="L12" s="17">
        <v>5.1423721312416897E-2</v>
      </c>
      <c r="M12" s="17"/>
      <c r="N12" s="17">
        <v>6.4911225404212597E-2</v>
      </c>
      <c r="O12" s="17">
        <v>4.7710630271773601E-2</v>
      </c>
      <c r="P12" s="17">
        <v>0.11465914416588099</v>
      </c>
      <c r="Q12" s="17">
        <v>4.5349570859944399E-2</v>
      </c>
      <c r="R12" s="17"/>
      <c r="S12" s="17">
        <v>8.5942970719052506E-2</v>
      </c>
      <c r="T12" s="17">
        <v>4.6190631744125701E-2</v>
      </c>
      <c r="U12" s="17">
        <v>3.8252550678157499E-2</v>
      </c>
      <c r="V12" s="17">
        <v>6.1417262938889799E-2</v>
      </c>
      <c r="W12" s="17">
        <v>6.4694295419693501E-2</v>
      </c>
      <c r="X12" s="17"/>
      <c r="Y12" s="17">
        <v>7.2162434855812793E-2</v>
      </c>
      <c r="Z12" s="17">
        <v>6.2803266323110896E-2</v>
      </c>
      <c r="AA12" s="17">
        <v>0</v>
      </c>
      <c r="AB12" s="17"/>
      <c r="AC12" s="17">
        <v>2.8016931647624501E-2</v>
      </c>
      <c r="AD12" s="17">
        <v>9.0461923103066194E-2</v>
      </c>
      <c r="AE12" s="17">
        <v>8.6774205878225902E-2</v>
      </c>
      <c r="AF12" s="17">
        <v>2.4505059077856401E-2</v>
      </c>
      <c r="AG12" s="17">
        <v>0.18748418051327301</v>
      </c>
      <c r="AH12" s="17"/>
      <c r="AI12" s="17">
        <v>4.6156796383862997E-2</v>
      </c>
      <c r="AJ12" s="17">
        <v>6.5380529932140594E-2</v>
      </c>
      <c r="AK12" s="17">
        <v>5.9269536380178699E-2</v>
      </c>
      <c r="AL12" s="17">
        <v>7.09085285488876E-2</v>
      </c>
      <c r="AM12" s="17"/>
      <c r="AN12" s="17">
        <v>5.9317709593317197E-2</v>
      </c>
      <c r="AO12" s="17">
        <v>6.6430433054853702E-2</v>
      </c>
      <c r="AP12" s="17"/>
      <c r="AQ12" s="17">
        <v>5.2494829873922802E-2</v>
      </c>
      <c r="AR12" s="17">
        <v>7.0256661808635407E-2</v>
      </c>
      <c r="AS12" s="17"/>
      <c r="AT12" s="17">
        <v>3.4287195883090697E-2</v>
      </c>
      <c r="AU12" s="17">
        <v>0.17759188260563699</v>
      </c>
      <c r="AV12" s="17">
        <v>3.9397361747829297E-2</v>
      </c>
    </row>
    <row r="13" spans="2:48" x14ac:dyDescent="0.35">
      <c r="B13" s="18" t="s">
        <v>200</v>
      </c>
      <c r="C13" s="17">
        <v>5.3846807104471497E-2</v>
      </c>
      <c r="D13" s="17">
        <v>3.14900749832158E-2</v>
      </c>
      <c r="E13" s="17">
        <v>7.6985062906878995E-2</v>
      </c>
      <c r="F13" s="17"/>
      <c r="G13" s="17">
        <v>0</v>
      </c>
      <c r="H13" s="17">
        <v>1.1841542848862E-2</v>
      </c>
      <c r="I13" s="17">
        <v>5.1997021883874402E-2</v>
      </c>
      <c r="J13" s="17">
        <v>5.7401794898997202E-2</v>
      </c>
      <c r="K13" s="17">
        <v>7.3267523750998501E-2</v>
      </c>
      <c r="L13" s="17">
        <v>9.5568497475518197E-2</v>
      </c>
      <c r="M13" s="17"/>
      <c r="N13" s="17">
        <v>5.8762200088305003E-2</v>
      </c>
      <c r="O13" s="17">
        <v>4.2826777048645098E-2</v>
      </c>
      <c r="P13" s="17">
        <v>5.1985903291864297E-2</v>
      </c>
      <c r="Q13" s="17">
        <v>6.3077601829167704E-2</v>
      </c>
      <c r="R13" s="17"/>
      <c r="S13" s="17">
        <v>0.11259753087320699</v>
      </c>
      <c r="T13" s="17">
        <v>1.1938605687987901E-2</v>
      </c>
      <c r="U13" s="17">
        <v>0</v>
      </c>
      <c r="V13" s="17">
        <v>0.15600168337578699</v>
      </c>
      <c r="W13" s="17">
        <v>3.8046246531056802E-2</v>
      </c>
      <c r="X13" s="17"/>
      <c r="Y13" s="17">
        <v>0.140654352409539</v>
      </c>
      <c r="Z13" s="17">
        <v>0</v>
      </c>
      <c r="AA13" s="17">
        <v>0</v>
      </c>
      <c r="AB13" s="17"/>
      <c r="AC13" s="17">
        <v>6.4524905783084494E-2</v>
      </c>
      <c r="AD13" s="17">
        <v>8.7626442772442095E-2</v>
      </c>
      <c r="AE13" s="17">
        <v>3.2175927012574899E-2</v>
      </c>
      <c r="AF13" s="17">
        <v>2.2862823720560001E-2</v>
      </c>
      <c r="AG13" s="17">
        <v>0</v>
      </c>
      <c r="AH13" s="17"/>
      <c r="AI13" s="17">
        <v>9.0183299561734001E-2</v>
      </c>
      <c r="AJ13" s="17">
        <v>4.7602287564446601E-2</v>
      </c>
      <c r="AK13" s="17">
        <v>2.3630268385407199E-2</v>
      </c>
      <c r="AL13" s="17">
        <v>5.1524165838439502E-2</v>
      </c>
      <c r="AM13" s="17"/>
      <c r="AN13" s="17">
        <v>5.4815241644844699E-2</v>
      </c>
      <c r="AO13" s="17">
        <v>5.4681368961247499E-2</v>
      </c>
      <c r="AP13" s="17"/>
      <c r="AQ13" s="17">
        <v>4.2353604277571698E-2</v>
      </c>
      <c r="AR13" s="17">
        <v>6.3363648168290099E-2</v>
      </c>
      <c r="AS13" s="17"/>
      <c r="AT13" s="17">
        <v>0</v>
      </c>
      <c r="AU13" s="17">
        <v>9.7050025507290902E-2</v>
      </c>
      <c r="AV13" s="17">
        <v>0</v>
      </c>
    </row>
    <row r="14" spans="2:48" x14ac:dyDescent="0.35">
      <c r="B14" s="18" t="s">
        <v>90</v>
      </c>
      <c r="C14" s="19">
        <v>2.9566814759178599E-2</v>
      </c>
      <c r="D14" s="19">
        <v>1.63870446131439E-2</v>
      </c>
      <c r="E14" s="19">
        <v>4.3207309774366799E-2</v>
      </c>
      <c r="F14" s="19"/>
      <c r="G14" s="19">
        <v>7.5761010517586602E-2</v>
      </c>
      <c r="H14" s="19">
        <v>4.5701599460948497E-2</v>
      </c>
      <c r="I14" s="19">
        <v>0</v>
      </c>
      <c r="J14" s="19">
        <v>1.97903398482101E-2</v>
      </c>
      <c r="K14" s="19">
        <v>1.6956948289979099E-2</v>
      </c>
      <c r="L14" s="19">
        <v>3.5378841913414297E-2</v>
      </c>
      <c r="M14" s="19"/>
      <c r="N14" s="19">
        <v>3.03991737588734E-2</v>
      </c>
      <c r="O14" s="19">
        <v>2.4302733109957699E-2</v>
      </c>
      <c r="P14" s="19">
        <v>2.6397562617115001E-2</v>
      </c>
      <c r="Q14" s="19">
        <v>3.6573438003622803E-2</v>
      </c>
      <c r="R14" s="19"/>
      <c r="S14" s="19">
        <v>4.2006931212602697E-2</v>
      </c>
      <c r="T14" s="19">
        <v>2.50098137331096E-2</v>
      </c>
      <c r="U14" s="19">
        <v>0</v>
      </c>
      <c r="V14" s="19">
        <v>0</v>
      </c>
      <c r="W14" s="19">
        <v>3.6648431676236999E-2</v>
      </c>
      <c r="X14" s="19"/>
      <c r="Y14" s="19">
        <v>1.1850026366030299E-2</v>
      </c>
      <c r="Z14" s="19">
        <v>3.4092614212752399E-2</v>
      </c>
      <c r="AA14" s="19">
        <v>0</v>
      </c>
      <c r="AB14" s="19"/>
      <c r="AC14" s="19">
        <v>6.0778417699778098E-2</v>
      </c>
      <c r="AD14" s="19">
        <v>2.6434693214531901E-2</v>
      </c>
      <c r="AE14" s="19">
        <v>4.3815534390748197E-3</v>
      </c>
      <c r="AF14" s="19">
        <v>0</v>
      </c>
      <c r="AG14" s="19">
        <v>0</v>
      </c>
      <c r="AH14" s="19"/>
      <c r="AI14" s="19">
        <v>3.3554245509707897E-2</v>
      </c>
      <c r="AJ14" s="19">
        <v>3.1360505377600101E-2</v>
      </c>
      <c r="AK14" s="19">
        <v>6.1135382768229499E-3</v>
      </c>
      <c r="AL14" s="19">
        <v>2.59372617467932E-2</v>
      </c>
      <c r="AM14" s="19"/>
      <c r="AN14" s="19">
        <v>2.78421196074044E-2</v>
      </c>
      <c r="AO14" s="19">
        <v>3.0461668214288199E-2</v>
      </c>
      <c r="AP14" s="19"/>
      <c r="AQ14" s="19">
        <v>2.6515526867526E-2</v>
      </c>
      <c r="AR14" s="19">
        <v>3.0290749227140101E-2</v>
      </c>
      <c r="AS14" s="19"/>
      <c r="AT14" s="19">
        <v>2.3582978922197101E-2</v>
      </c>
      <c r="AU14" s="19">
        <v>0</v>
      </c>
      <c r="AV14" s="19">
        <v>0</v>
      </c>
    </row>
    <row r="15" spans="2:48" x14ac:dyDescent="0.35">
      <c r="B15" s="16" t="s">
        <v>213</v>
      </c>
    </row>
    <row r="16" spans="2:48" x14ac:dyDescent="0.35">
      <c r="B16" t="s">
        <v>81</v>
      </c>
    </row>
    <row r="17" spans="2:2" x14ac:dyDescent="0.35">
      <c r="B17" t="s">
        <v>82</v>
      </c>
    </row>
    <row r="19" spans="2:2" x14ac:dyDescent="0.35">
      <c r="B19" s="8" t="str">
        <f>HYPERLINK("#'Contents'!A1", "Return to Contents")</f>
        <v>Return to Contents</v>
      </c>
    </row>
  </sheetData>
  <mergeCells count="11">
    <mergeCell ref="AT5:AV5"/>
    <mergeCell ref="D5:E5"/>
    <mergeCell ref="G5:L5"/>
    <mergeCell ref="N5:Q5"/>
    <mergeCell ref="S5:W5"/>
    <mergeCell ref="Y5:AA5"/>
    <mergeCell ref="D2:AN2"/>
    <mergeCell ref="AC5:AG5"/>
    <mergeCell ref="AI5:AL5"/>
    <mergeCell ref="AN5:AO5"/>
    <mergeCell ref="AQ5:AR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2024-03-28T12:40:10Z</dcterms:created>
  <dcterms:modified xsi:type="dcterms:W3CDTF">2024-03-28T18:48:50Z</dcterms:modified>
</cp:coreProperties>
</file>